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nuscripts\microsat manuscript\Figures\Lichenologist figures\"/>
    </mc:Choice>
  </mc:AlternateContent>
  <xr:revisionPtr revIDLastSave="0" documentId="8_{C921B47D-12CA-45E5-B844-BB2FB06EF02F}" xr6:coauthVersionLast="36" xr6:coauthVersionMax="36" xr10:uidLastSave="{00000000-0000-0000-0000-000000000000}"/>
  <bookViews>
    <workbookView xWindow="0" yWindow="0" windowWidth="26250" windowHeight="15890" xr2:uid="{64BDB9A1-2D90-4F1D-A65E-F1CF94F7EA09}"/>
  </bookViews>
  <sheets>
    <sheet name="missing amplicon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2" l="1"/>
  <c r="H29" i="2" s="1"/>
  <c r="G28" i="2"/>
  <c r="G29" i="2" s="1"/>
  <c r="F28" i="2"/>
  <c r="F29" i="2" s="1"/>
  <c r="E28" i="2"/>
  <c r="E29" i="2" s="1"/>
  <c r="D28" i="2"/>
  <c r="D29" i="2" s="1"/>
  <c r="C28" i="2"/>
  <c r="C29" i="2" s="1"/>
  <c r="L19" i="2"/>
  <c r="L20" i="2" s="1"/>
  <c r="K19" i="2"/>
  <c r="K20" i="2" s="1"/>
  <c r="J19" i="2"/>
  <c r="J20" i="2" s="1"/>
  <c r="I19" i="2"/>
  <c r="I20" i="2" s="1"/>
  <c r="I27" i="2"/>
  <c r="K27" i="2" s="1"/>
  <c r="I26" i="2"/>
  <c r="K26" i="2" s="1"/>
  <c r="I25" i="2"/>
  <c r="K25" i="2" s="1"/>
  <c r="I24" i="2"/>
  <c r="K24" i="2" s="1"/>
  <c r="I23" i="2"/>
  <c r="K23" i="2" s="1"/>
  <c r="D11" i="2"/>
  <c r="H19" i="2"/>
  <c r="H20" i="2" s="1"/>
  <c r="G19" i="2"/>
  <c r="G20" i="2" s="1"/>
  <c r="F19" i="2"/>
  <c r="F20" i="2" s="1"/>
  <c r="E19" i="2"/>
  <c r="E20" i="2" s="1"/>
  <c r="D19" i="2"/>
  <c r="D20" i="2" s="1"/>
  <c r="C19" i="2"/>
  <c r="C20" i="2" s="1"/>
  <c r="L10" i="2"/>
  <c r="L11" i="2" s="1"/>
  <c r="K10" i="2"/>
  <c r="K11" i="2" s="1"/>
  <c r="J10" i="2"/>
  <c r="J11" i="2" s="1"/>
  <c r="I10" i="2"/>
  <c r="I11" i="2" s="1"/>
  <c r="H10" i="2"/>
  <c r="H11" i="2" s="1"/>
  <c r="G10" i="2"/>
  <c r="G11" i="2" s="1"/>
  <c r="F10" i="2"/>
  <c r="F11" i="2" s="1"/>
  <c r="E10" i="2"/>
  <c r="E11" i="2" s="1"/>
  <c r="D10" i="2"/>
  <c r="I28" i="2" l="1"/>
  <c r="K28" i="2" s="1"/>
</calcChain>
</file>

<file path=xl/sharedStrings.xml><?xml version="1.0" encoding="utf-8"?>
<sst xmlns="http://schemas.openxmlformats.org/spreadsheetml/2006/main" count="64" uniqueCount="45">
  <si>
    <t>Sca3</t>
  </si>
  <si>
    <t>Sca8</t>
  </si>
  <si>
    <t>Sca9</t>
  </si>
  <si>
    <t>Sca14</t>
  </si>
  <si>
    <t>Sca22</t>
  </si>
  <si>
    <t>Sca29</t>
  </si>
  <si>
    <t>Sca56</t>
  </si>
  <si>
    <t>Sca65</t>
  </si>
  <si>
    <t>Sca102</t>
  </si>
  <si>
    <t>Sca110</t>
  </si>
  <si>
    <t>Sca128</t>
  </si>
  <si>
    <t>Sca145</t>
  </si>
  <si>
    <t>Sca234</t>
  </si>
  <si>
    <t>Sca255</t>
  </si>
  <si>
    <t>Sca308</t>
  </si>
  <si>
    <t>Sca471</t>
  </si>
  <si>
    <t>Sca492</t>
  </si>
  <si>
    <t>Sca503</t>
  </si>
  <si>
    <t>Sca606</t>
  </si>
  <si>
    <t>Sca616</t>
  </si>
  <si>
    <t>Sca680</t>
  </si>
  <si>
    <t>Sca1125</t>
  </si>
  <si>
    <t>Sca1321</t>
  </si>
  <si>
    <t>Sca1857</t>
  </si>
  <si>
    <t>Sca3179</t>
  </si>
  <si>
    <t xml:space="preserve">Norway </t>
  </si>
  <si>
    <t xml:space="preserve">England </t>
  </si>
  <si>
    <t xml:space="preserve">Azores </t>
  </si>
  <si>
    <t xml:space="preserve">Madeira </t>
  </si>
  <si>
    <t xml:space="preserve">Canary Islands </t>
  </si>
  <si>
    <t>%</t>
  </si>
  <si>
    <t>n</t>
  </si>
  <si>
    <t>Percentage</t>
  </si>
  <si>
    <t xml:space="preserve">Total missing </t>
  </si>
  <si>
    <t>(ch/cy)</t>
  </si>
  <si>
    <t>(5/17)</t>
  </si>
  <si>
    <t>(1/10)</t>
  </si>
  <si>
    <t>(6/2)</t>
  </si>
  <si>
    <t>(19/1)</t>
  </si>
  <si>
    <t>(4/2)</t>
  </si>
  <si>
    <t xml:space="preserve">% missing </t>
  </si>
  <si>
    <r>
      <t xml:space="preserve">n (ch/cy), the number of individuals </t>
    </r>
    <r>
      <rPr>
        <sz val="10"/>
        <color theme="1"/>
        <rFont val="Calibri"/>
        <family val="2"/>
      </rPr>
      <t>(number of chloromorphs/number of cyanomorphs) genotyped</t>
    </r>
  </si>
  <si>
    <t>Total missing</t>
  </si>
  <si>
    <t>No. of Missing Amplicons per Locus</t>
  </si>
  <si>
    <r>
      <t xml:space="preserve">Table S2. Number of missing amplicons for each microsatellite locus developed for the lichen-forming fungus </t>
    </r>
    <r>
      <rPr>
        <i/>
        <sz val="12"/>
        <color theme="1"/>
        <rFont val="Calibri"/>
        <family val="2"/>
      </rPr>
      <t>Sticta canariensis</t>
    </r>
    <r>
      <rPr>
        <sz val="12"/>
        <color theme="1"/>
        <rFont val="Calibri"/>
        <family val="2"/>
      </rPr>
      <t xml:space="preserve">, shown </t>
    </r>
    <r>
      <rPr>
        <sz val="12"/>
        <color rgb="FF000000"/>
        <rFont val="Calibri"/>
        <family val="2"/>
      </rPr>
      <t xml:space="preserve">for each collection location.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</si>
</sst>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/>
    <xf numFmtId="0" fontId="1" fillId="0" borderId="1" xfId="0" applyFont="1" applyBorder="1" applyAlignment="1"/>
    <xf numFmtId="0" fontId="1" fillId="0" borderId="0" xfId="0" applyFont="1" applyFill="1" applyBorder="1" applyAlignment="1"/>
    <xf numFmtId="164" fontId="1" fillId="0" borderId="2" xfId="0" applyNumberFormat="1" applyFont="1" applyBorder="1" applyAlignment="1"/>
    <xf numFmtId="0" fontId="1" fillId="0" borderId="2" xfId="0" applyFont="1" applyBorder="1" applyAlignment="1"/>
    <xf numFmtId="164" fontId="1" fillId="0" borderId="0" xfId="0" applyNumberFormat="1" applyFont="1" applyBorder="1" applyAlignment="1"/>
    <xf numFmtId="0" fontId="1" fillId="0" borderId="0" xfId="0" applyFont="1" applyAlignment="1"/>
    <xf numFmtId="0" fontId="1" fillId="0" borderId="1" xfId="0" applyFont="1" applyBorder="1" applyAlignment="1">
      <alignment wrapText="1"/>
    </xf>
    <xf numFmtId="0" fontId="1" fillId="0" borderId="0" xfId="0" applyFont="1" applyFill="1" applyBorder="1" applyAlignment="1">
      <alignment horizontal="left"/>
    </xf>
    <xf numFmtId="165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Fill="1" applyBorder="1" applyAlignment="1"/>
    <xf numFmtId="0" fontId="0" fillId="0" borderId="1" xfId="0" applyBorder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BD48C-5D32-425C-901A-88844B92C29D}">
  <sheetPr>
    <pageSetUpPr fitToPage="1"/>
  </sheetPr>
  <dimension ref="A1:AD31"/>
  <sheetViews>
    <sheetView tabSelected="1" workbookViewId="0">
      <selection activeCell="A34" sqref="A34"/>
    </sheetView>
  </sheetViews>
  <sheetFormatPr defaultRowHeight="14.5" x14ac:dyDescent="0.35"/>
  <cols>
    <col min="1" max="1" width="13.26953125" customWidth="1"/>
    <col min="2" max="2" width="2.81640625" bestFit="1" customWidth="1"/>
    <col min="3" max="3" width="6.6328125" customWidth="1"/>
    <col min="4" max="18" width="8.26953125" style="1" customWidth="1"/>
    <col min="19" max="19" width="7.7265625" style="1" customWidth="1"/>
    <col min="20" max="20" width="5.6328125" style="1" customWidth="1"/>
    <col min="21" max="30" width="7.6328125" style="1" customWidth="1"/>
    <col min="34" max="34" width="8.7265625" customWidth="1"/>
    <col min="36" max="36" width="8.7265625" customWidth="1"/>
  </cols>
  <sheetData>
    <row r="1" spans="1:18" ht="15.5" x14ac:dyDescent="0.35">
      <c r="A1" s="21" t="s">
        <v>44</v>
      </c>
    </row>
    <row r="3" spans="1:18" x14ac:dyDescent="0.35">
      <c r="A3" s="3"/>
      <c r="B3" s="3"/>
      <c r="C3" s="3"/>
      <c r="D3" s="23" t="s">
        <v>43</v>
      </c>
      <c r="E3" s="23"/>
      <c r="F3" s="23"/>
      <c r="G3" s="23"/>
      <c r="H3" s="23"/>
      <c r="I3" s="23"/>
      <c r="J3" s="23"/>
      <c r="K3" s="23"/>
      <c r="L3" s="23"/>
      <c r="M3" s="7"/>
      <c r="N3" s="7"/>
      <c r="O3" s="7"/>
      <c r="P3" s="7"/>
      <c r="Q3" s="7"/>
      <c r="R3" s="18"/>
    </row>
    <row r="4" spans="1:18" x14ac:dyDescent="0.35">
      <c r="A4" s="5"/>
      <c r="B4" s="17" t="s">
        <v>31</v>
      </c>
      <c r="C4" s="20" t="s">
        <v>34</v>
      </c>
      <c r="D4" s="6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  <c r="L4" s="6" t="s">
        <v>8</v>
      </c>
      <c r="M4" s="2"/>
      <c r="N4" s="2"/>
      <c r="O4" s="2"/>
      <c r="P4" s="2"/>
      <c r="Q4" s="2"/>
      <c r="R4" s="2"/>
    </row>
    <row r="5" spans="1:18" x14ac:dyDescent="0.35">
      <c r="A5" s="7" t="s">
        <v>25</v>
      </c>
      <c r="B5" s="18">
        <v>22</v>
      </c>
      <c r="C5" t="s">
        <v>35</v>
      </c>
      <c r="D5" s="4">
        <v>0</v>
      </c>
      <c r="E5" s="4">
        <v>1</v>
      </c>
      <c r="F5" s="4">
        <v>0</v>
      </c>
      <c r="G5" s="4">
        <v>2</v>
      </c>
      <c r="H5" s="4">
        <v>1</v>
      </c>
      <c r="I5" s="4">
        <v>1</v>
      </c>
      <c r="J5" s="4">
        <v>0</v>
      </c>
      <c r="K5" s="4">
        <v>2</v>
      </c>
      <c r="L5" s="4">
        <v>1</v>
      </c>
    </row>
    <row r="6" spans="1:18" x14ac:dyDescent="0.35">
      <c r="A6" s="7" t="s">
        <v>26</v>
      </c>
      <c r="B6" s="18">
        <v>11</v>
      </c>
      <c r="C6" t="s">
        <v>36</v>
      </c>
      <c r="D6" s="4">
        <v>1</v>
      </c>
      <c r="E6" s="4">
        <v>1</v>
      </c>
      <c r="F6" s="4">
        <v>1</v>
      </c>
      <c r="G6" s="4">
        <v>1</v>
      </c>
      <c r="H6" s="4">
        <v>0</v>
      </c>
      <c r="I6" s="4">
        <v>0</v>
      </c>
      <c r="J6" s="4">
        <v>0</v>
      </c>
      <c r="K6" s="4">
        <v>0</v>
      </c>
      <c r="L6" s="4">
        <v>1</v>
      </c>
    </row>
    <row r="7" spans="1:18" x14ac:dyDescent="0.35">
      <c r="A7" s="7" t="s">
        <v>27</v>
      </c>
      <c r="B7" s="18">
        <v>8</v>
      </c>
      <c r="C7" t="s">
        <v>37</v>
      </c>
      <c r="D7" s="4">
        <v>3</v>
      </c>
      <c r="E7" s="4">
        <v>1</v>
      </c>
      <c r="F7" s="4">
        <v>0</v>
      </c>
      <c r="G7" s="4">
        <v>0</v>
      </c>
      <c r="H7" s="4">
        <v>0</v>
      </c>
      <c r="I7" s="4">
        <v>1</v>
      </c>
      <c r="J7" s="4">
        <v>0</v>
      </c>
      <c r="K7" s="4">
        <v>0</v>
      </c>
      <c r="L7" s="4">
        <v>0</v>
      </c>
    </row>
    <row r="8" spans="1:18" x14ac:dyDescent="0.35">
      <c r="A8" s="7" t="s">
        <v>28</v>
      </c>
      <c r="B8" s="18">
        <v>20</v>
      </c>
      <c r="C8" t="s">
        <v>38</v>
      </c>
      <c r="D8" s="4">
        <v>1</v>
      </c>
      <c r="E8" s="4">
        <v>0</v>
      </c>
      <c r="F8" s="4">
        <v>0</v>
      </c>
      <c r="G8" s="4">
        <v>0</v>
      </c>
      <c r="H8" s="4">
        <v>0</v>
      </c>
      <c r="I8" s="4">
        <v>1</v>
      </c>
      <c r="J8" s="4">
        <v>0</v>
      </c>
      <c r="K8" s="4">
        <v>1</v>
      </c>
      <c r="L8" s="4">
        <v>0</v>
      </c>
    </row>
    <row r="9" spans="1:18" x14ac:dyDescent="0.35">
      <c r="A9" s="8" t="s">
        <v>29</v>
      </c>
      <c r="B9" s="17">
        <v>4</v>
      </c>
      <c r="C9" t="s">
        <v>39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</row>
    <row r="10" spans="1:18" x14ac:dyDescent="0.35">
      <c r="A10" s="19" t="s">
        <v>33</v>
      </c>
      <c r="B10" s="19"/>
      <c r="C10" s="19"/>
      <c r="D10" s="4">
        <f t="shared" ref="D10:L10" si="0" xml:space="preserve">  SUM(D5:D9)</f>
        <v>5</v>
      </c>
      <c r="E10" s="4">
        <f t="shared" si="0"/>
        <v>3</v>
      </c>
      <c r="F10" s="4">
        <f t="shared" si="0"/>
        <v>1</v>
      </c>
      <c r="G10" s="4">
        <f t="shared" si="0"/>
        <v>3</v>
      </c>
      <c r="H10" s="4">
        <f t="shared" si="0"/>
        <v>1</v>
      </c>
      <c r="I10" s="4">
        <f t="shared" si="0"/>
        <v>3</v>
      </c>
      <c r="J10" s="4">
        <f t="shared" si="0"/>
        <v>0</v>
      </c>
      <c r="K10" s="4">
        <f t="shared" si="0"/>
        <v>3</v>
      </c>
      <c r="L10" s="4">
        <f t="shared" si="0"/>
        <v>2</v>
      </c>
    </row>
    <row r="11" spans="1:18" x14ac:dyDescent="0.35">
      <c r="A11" s="15" t="s">
        <v>32</v>
      </c>
      <c r="B11" s="15"/>
      <c r="C11" s="15"/>
      <c r="D11" s="16">
        <f>(D10/65)</f>
        <v>7.6923076923076927E-2</v>
      </c>
      <c r="E11" s="16">
        <f>(E10/65)</f>
        <v>4.6153846153846156E-2</v>
      </c>
      <c r="F11" s="16">
        <f t="shared" ref="F11:L11" si="1">(F10/65)</f>
        <v>1.5384615384615385E-2</v>
      </c>
      <c r="G11" s="16">
        <f t="shared" si="1"/>
        <v>4.6153846153846156E-2</v>
      </c>
      <c r="H11" s="16">
        <f t="shared" si="1"/>
        <v>1.5384615384615385E-2</v>
      </c>
      <c r="I11" s="16">
        <f t="shared" si="1"/>
        <v>4.6153846153846156E-2</v>
      </c>
      <c r="J11" s="16">
        <f t="shared" si="1"/>
        <v>0</v>
      </c>
      <c r="K11" s="16">
        <f t="shared" si="1"/>
        <v>4.6153846153846156E-2</v>
      </c>
      <c r="L11" s="16">
        <f t="shared" si="1"/>
        <v>3.0769230769230771E-2</v>
      </c>
    </row>
    <row r="12" spans="1:18" x14ac:dyDescent="0.35">
      <c r="A12" s="9"/>
      <c r="B12" s="9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5">
      <c r="A13" s="8"/>
      <c r="B13" s="8"/>
      <c r="C13" s="17" t="s">
        <v>9</v>
      </c>
      <c r="D13" s="17" t="s">
        <v>10</v>
      </c>
      <c r="E13" s="17" t="s">
        <v>11</v>
      </c>
      <c r="F13" s="17" t="s">
        <v>12</v>
      </c>
      <c r="G13" s="17" t="s">
        <v>13</v>
      </c>
      <c r="H13" s="17" t="s">
        <v>14</v>
      </c>
      <c r="I13" s="17" t="s">
        <v>15</v>
      </c>
      <c r="J13" s="17" t="s">
        <v>16</v>
      </c>
      <c r="K13" s="17" t="s">
        <v>17</v>
      </c>
      <c r="L13" s="17" t="s">
        <v>18</v>
      </c>
    </row>
    <row r="14" spans="1:18" x14ac:dyDescent="0.35">
      <c r="A14" s="7" t="s">
        <v>25</v>
      </c>
      <c r="B14" s="7"/>
      <c r="C14" s="4">
        <v>0</v>
      </c>
      <c r="D14" s="4">
        <v>0</v>
      </c>
      <c r="E14" s="4">
        <v>0</v>
      </c>
      <c r="F14" s="4">
        <v>1</v>
      </c>
      <c r="G14" s="4">
        <v>1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</row>
    <row r="15" spans="1:18" x14ac:dyDescent="0.35">
      <c r="A15" s="7" t="s">
        <v>26</v>
      </c>
      <c r="B15" s="7"/>
      <c r="C15" s="4">
        <v>0</v>
      </c>
      <c r="D15" s="4">
        <v>0</v>
      </c>
      <c r="E15" s="4">
        <v>0</v>
      </c>
      <c r="F15" s="4">
        <v>0</v>
      </c>
      <c r="G15" s="4">
        <v>1</v>
      </c>
      <c r="H15" s="4">
        <v>0</v>
      </c>
      <c r="I15" s="4">
        <v>1</v>
      </c>
      <c r="J15" s="4">
        <v>0</v>
      </c>
      <c r="K15" s="4">
        <v>0</v>
      </c>
      <c r="L15" s="4">
        <v>0</v>
      </c>
    </row>
    <row r="16" spans="1:18" x14ac:dyDescent="0.35">
      <c r="A16" s="7" t="s">
        <v>27</v>
      </c>
      <c r="B16" s="7"/>
      <c r="C16" s="4">
        <v>0</v>
      </c>
      <c r="D16" s="4">
        <v>1</v>
      </c>
      <c r="E16" s="4">
        <v>0</v>
      </c>
      <c r="F16" s="4">
        <v>0</v>
      </c>
      <c r="G16" s="4">
        <v>0</v>
      </c>
      <c r="H16" s="4">
        <v>4</v>
      </c>
      <c r="I16" s="4">
        <v>0</v>
      </c>
      <c r="J16" s="4">
        <v>0</v>
      </c>
      <c r="K16" s="4">
        <v>0</v>
      </c>
      <c r="L16" s="4">
        <v>0</v>
      </c>
    </row>
    <row r="17" spans="1:13" x14ac:dyDescent="0.35">
      <c r="A17" s="7" t="s">
        <v>28</v>
      </c>
      <c r="B17" s="7"/>
      <c r="C17" s="4">
        <v>0</v>
      </c>
      <c r="D17" s="4">
        <v>0</v>
      </c>
      <c r="E17" s="4">
        <v>1</v>
      </c>
      <c r="F17" s="4">
        <v>1</v>
      </c>
      <c r="G17" s="4">
        <v>0</v>
      </c>
      <c r="H17" s="4">
        <v>1</v>
      </c>
      <c r="I17" s="4">
        <v>0</v>
      </c>
      <c r="J17" s="4">
        <v>1</v>
      </c>
      <c r="K17" s="4">
        <v>1</v>
      </c>
      <c r="L17" s="4">
        <v>0</v>
      </c>
    </row>
    <row r="18" spans="1:13" x14ac:dyDescent="0.35">
      <c r="A18" s="8" t="s">
        <v>29</v>
      </c>
      <c r="B18" s="8"/>
      <c r="C18" s="17">
        <v>0</v>
      </c>
      <c r="D18" s="17">
        <v>0</v>
      </c>
      <c r="E18" s="17">
        <v>0</v>
      </c>
      <c r="F18" s="17">
        <v>2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</row>
    <row r="19" spans="1:13" x14ac:dyDescent="0.35">
      <c r="A19" s="19" t="s">
        <v>33</v>
      </c>
      <c r="B19" s="19"/>
      <c r="C19" s="4">
        <f t="shared" ref="C19:L19" si="2" xml:space="preserve">  SUM(C14:C18)</f>
        <v>0</v>
      </c>
      <c r="D19" s="4">
        <f t="shared" si="2"/>
        <v>1</v>
      </c>
      <c r="E19" s="4">
        <f t="shared" si="2"/>
        <v>1</v>
      </c>
      <c r="F19" s="4">
        <f t="shared" si="2"/>
        <v>4</v>
      </c>
      <c r="G19" s="4">
        <f t="shared" si="2"/>
        <v>2</v>
      </c>
      <c r="H19" s="4">
        <f t="shared" si="2"/>
        <v>5</v>
      </c>
      <c r="I19" s="4">
        <f t="shared" si="2"/>
        <v>1</v>
      </c>
      <c r="J19" s="4">
        <f t="shared" si="2"/>
        <v>1</v>
      </c>
      <c r="K19" s="4">
        <f t="shared" si="2"/>
        <v>1</v>
      </c>
      <c r="L19" s="4">
        <f t="shared" si="2"/>
        <v>0</v>
      </c>
    </row>
    <row r="20" spans="1:13" x14ac:dyDescent="0.35">
      <c r="A20" s="15" t="s">
        <v>32</v>
      </c>
      <c r="B20" s="15"/>
      <c r="C20" s="16">
        <f t="shared" ref="C20:L20" si="3">(C19/65)</f>
        <v>0</v>
      </c>
      <c r="D20" s="16">
        <f t="shared" si="3"/>
        <v>1.5384615384615385E-2</v>
      </c>
      <c r="E20" s="16">
        <f t="shared" si="3"/>
        <v>1.5384615384615385E-2</v>
      </c>
      <c r="F20" s="16">
        <f t="shared" si="3"/>
        <v>6.1538461538461542E-2</v>
      </c>
      <c r="G20" s="16">
        <f t="shared" si="3"/>
        <v>3.0769230769230771E-2</v>
      </c>
      <c r="H20" s="16">
        <f t="shared" si="3"/>
        <v>7.6923076923076927E-2</v>
      </c>
      <c r="I20" s="16">
        <f t="shared" si="3"/>
        <v>1.5384615384615385E-2</v>
      </c>
      <c r="J20" s="16">
        <f t="shared" si="3"/>
        <v>1.5384615384615385E-2</v>
      </c>
      <c r="K20" s="16">
        <f t="shared" si="3"/>
        <v>1.5384615384615385E-2</v>
      </c>
      <c r="L20" s="16">
        <f t="shared" si="3"/>
        <v>0</v>
      </c>
    </row>
    <row r="22" spans="1:13" ht="14.5" customHeight="1" x14ac:dyDescent="0.35">
      <c r="A22" s="8"/>
      <c r="B22" s="8"/>
      <c r="C22" s="17" t="s">
        <v>19</v>
      </c>
      <c r="D22" s="17" t="s">
        <v>20</v>
      </c>
      <c r="E22" s="17" t="s">
        <v>21</v>
      </c>
      <c r="F22" s="17" t="s">
        <v>22</v>
      </c>
      <c r="G22" s="17" t="s">
        <v>23</v>
      </c>
      <c r="H22" s="17" t="s">
        <v>24</v>
      </c>
      <c r="I22" s="24" t="s">
        <v>42</v>
      </c>
      <c r="J22" s="24"/>
      <c r="K22" s="24" t="s">
        <v>40</v>
      </c>
      <c r="L22" s="24"/>
    </row>
    <row r="23" spans="1:13" x14ac:dyDescent="0.35">
      <c r="A23" s="7" t="s">
        <v>25</v>
      </c>
      <c r="B23" s="7"/>
      <c r="C23" s="4">
        <v>0</v>
      </c>
      <c r="D23" s="4">
        <v>0</v>
      </c>
      <c r="E23" s="4">
        <v>0</v>
      </c>
      <c r="F23" s="4">
        <v>2</v>
      </c>
      <c r="G23" s="4">
        <v>0</v>
      </c>
      <c r="H23" s="4">
        <v>0</v>
      </c>
      <c r="I23" s="25">
        <f>SUM(D5:P5,I14:M14)</f>
        <v>8</v>
      </c>
      <c r="J23" s="25"/>
      <c r="K23" s="10">
        <f>(I23/(B5*27))*100</f>
        <v>1.3468013468013467</v>
      </c>
      <c r="L23" s="11" t="s">
        <v>30</v>
      </c>
    </row>
    <row r="24" spans="1:13" x14ac:dyDescent="0.35">
      <c r="A24" s="7" t="s">
        <v>26</v>
      </c>
      <c r="B24" s="7"/>
      <c r="C24" s="4">
        <v>0</v>
      </c>
      <c r="D24" s="4">
        <v>0</v>
      </c>
      <c r="E24" s="4">
        <v>1</v>
      </c>
      <c r="F24" s="4">
        <v>0</v>
      </c>
      <c r="G24" s="4">
        <v>2</v>
      </c>
      <c r="H24" s="4">
        <v>0</v>
      </c>
      <c r="I24" s="26">
        <f>SUM(D6:P6,I15:M15)</f>
        <v>6</v>
      </c>
      <c r="J24" s="26"/>
      <c r="K24" s="12">
        <f>(I24/(B6*27))*100</f>
        <v>2.0202020202020203</v>
      </c>
      <c r="L24" s="13" t="s">
        <v>30</v>
      </c>
    </row>
    <row r="25" spans="1:13" x14ac:dyDescent="0.35">
      <c r="A25" s="7" t="s">
        <v>27</v>
      </c>
      <c r="B25" s="7"/>
      <c r="C25" s="4">
        <v>0</v>
      </c>
      <c r="D25" s="4">
        <v>0</v>
      </c>
      <c r="E25" s="4">
        <v>0</v>
      </c>
      <c r="F25" s="4">
        <v>1</v>
      </c>
      <c r="G25" s="4">
        <v>0</v>
      </c>
      <c r="H25" s="4">
        <v>0</v>
      </c>
      <c r="I25" s="26">
        <f>SUM(D7:P7,I16:M16)</f>
        <v>5</v>
      </c>
      <c r="J25" s="26"/>
      <c r="K25" s="12">
        <f>(I25/(B7*27))*100</f>
        <v>2.3148148148148149</v>
      </c>
      <c r="L25" s="13" t="s">
        <v>30</v>
      </c>
    </row>
    <row r="26" spans="1:13" x14ac:dyDescent="0.35">
      <c r="A26" s="7" t="s">
        <v>28</v>
      </c>
      <c r="B26" s="7"/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26">
        <f>SUM(D8:P8,I17:M17)</f>
        <v>5</v>
      </c>
      <c r="J26" s="26"/>
      <c r="K26" s="12">
        <f>(I26/(B8*27))*100</f>
        <v>0.92592592592592582</v>
      </c>
      <c r="L26" s="13" t="s">
        <v>30</v>
      </c>
    </row>
    <row r="27" spans="1:13" x14ac:dyDescent="0.35">
      <c r="A27" s="8" t="s">
        <v>29</v>
      </c>
      <c r="B27" s="8"/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23">
        <f>SUM(D9:P9,I18:M18)</f>
        <v>0</v>
      </c>
      <c r="J27" s="23"/>
      <c r="K27" s="12">
        <f>(I27/(B9*27))*100</f>
        <v>0</v>
      </c>
      <c r="L27" s="14" t="s">
        <v>30</v>
      </c>
    </row>
    <row r="28" spans="1:13" x14ac:dyDescent="0.35">
      <c r="A28" s="19" t="s">
        <v>33</v>
      </c>
      <c r="B28" s="19"/>
      <c r="C28" s="4">
        <f t="shared" ref="C28:H28" si="4" xml:space="preserve">  SUM(C23:C27)</f>
        <v>0</v>
      </c>
      <c r="D28" s="4">
        <f t="shared" si="4"/>
        <v>0</v>
      </c>
      <c r="E28" s="4">
        <f t="shared" si="4"/>
        <v>1</v>
      </c>
      <c r="F28" s="4">
        <f t="shared" si="4"/>
        <v>3</v>
      </c>
      <c r="G28" s="4">
        <f t="shared" si="4"/>
        <v>2</v>
      </c>
      <c r="H28" s="4">
        <f t="shared" si="4"/>
        <v>0</v>
      </c>
      <c r="I28" s="25">
        <f xml:space="preserve">  SUM(I23:J27)</f>
        <v>24</v>
      </c>
      <c r="J28" s="25"/>
      <c r="K28" s="10">
        <f>(I28/ (SUM(B5:B9)*25))*100</f>
        <v>1.4769230769230768</v>
      </c>
      <c r="L28" s="11" t="s">
        <v>30</v>
      </c>
    </row>
    <row r="29" spans="1:13" x14ac:dyDescent="0.35">
      <c r="A29" s="15" t="s">
        <v>32</v>
      </c>
      <c r="B29" s="15"/>
      <c r="C29" s="16">
        <f t="shared" ref="C29:H29" si="5">(C28/65)</f>
        <v>0</v>
      </c>
      <c r="D29" s="16">
        <f t="shared" si="5"/>
        <v>0</v>
      </c>
      <c r="E29" s="16">
        <f t="shared" si="5"/>
        <v>1.5384615384615385E-2</v>
      </c>
      <c r="F29" s="16">
        <f t="shared" si="5"/>
        <v>4.6153846153846156E-2</v>
      </c>
      <c r="G29" s="16">
        <f t="shared" si="5"/>
        <v>3.0769230769230771E-2</v>
      </c>
      <c r="H29" s="16">
        <f t="shared" si="5"/>
        <v>0</v>
      </c>
      <c r="I29" s="4"/>
      <c r="J29" s="4"/>
      <c r="K29" s="4"/>
      <c r="L29" s="4"/>
      <c r="M29" s="4"/>
    </row>
    <row r="31" spans="1:13" x14ac:dyDescent="0.35">
      <c r="A31" s="22" t="s">
        <v>41</v>
      </c>
    </row>
  </sheetData>
  <mergeCells count="9">
    <mergeCell ref="I26:J26"/>
    <mergeCell ref="I27:J27"/>
    <mergeCell ref="I28:J28"/>
    <mergeCell ref="I23:J23"/>
    <mergeCell ref="D3:L3"/>
    <mergeCell ref="I22:J22"/>
    <mergeCell ref="K22:L22"/>
    <mergeCell ref="I24:J24"/>
    <mergeCell ref="I25:J25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missing amplicons</vt:lpstr>
    </vt:vector>
  </TitlesOfParts>
  <Company>MWN-PC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</dc:creator>
  <cp:lastModifiedBy>Andi</cp:lastModifiedBy>
  <cp:lastPrinted>2022-08-12T13:04:18Z</cp:lastPrinted>
  <dcterms:created xsi:type="dcterms:W3CDTF">2022-08-12T12:03:19Z</dcterms:created>
  <dcterms:modified xsi:type="dcterms:W3CDTF">2023-06-23T12:28:31Z</dcterms:modified>
</cp:coreProperties>
</file>