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hu\Documents\work\WAA\Risk Margin\New Approach\"/>
    </mc:Choice>
  </mc:AlternateContent>
  <xr:revisionPtr revIDLastSave="0" documentId="13_ncr:1_{C1C46172-7CFD-4720-939E-BAD5FD8D847D}" xr6:coauthVersionLast="47" xr6:coauthVersionMax="47" xr10:uidLastSave="{00000000-0000-0000-0000-000000000000}"/>
  <bookViews>
    <workbookView xWindow="20" yWindow="0" windowWidth="19180" windowHeight="10080" firstSheet="3" activeTab="3" xr2:uid="{24DE6ADE-F4B7-4D31-A834-7605EE847974}"/>
  </bookViews>
  <sheets>
    <sheet name="Long duration 0%" sheetId="1" r:id="rId1"/>
    <sheet name="Long duration 2%" sheetId="6" r:id="rId2"/>
    <sheet name="Long duration 4%" sheetId="7" r:id="rId3"/>
    <sheet name="Long duration RF CURVE" sheetId="8" r:id="rId4"/>
    <sheet name="Moderate duration 0% " sheetId="9" r:id="rId5"/>
    <sheet name="Moderate duration 2% " sheetId="10" r:id="rId6"/>
    <sheet name="Moderate duration 4%" sheetId="11" r:id="rId7"/>
    <sheet name="Moderate RF CURVE" sheetId="12" r:id="rId8"/>
    <sheet name="Results" sheetId="3" r:id="rId9"/>
  </sheets>
  <externalReferences>
    <externalReference r:id="rId10"/>
  </externalReferences>
  <definedNames>
    <definedName name="CoC">[1]Sheet3!$A$1</definedName>
    <definedName name="CoC_l">[1]Sheet3!$A$2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8" l="1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I20" i="3"/>
  <c r="I19" i="3"/>
  <c r="I9" i="3"/>
  <c r="I8" i="3"/>
  <c r="A19" i="3"/>
  <c r="C19" i="3"/>
  <c r="D19" i="3"/>
  <c r="F19" i="3"/>
  <c r="J19" i="3"/>
  <c r="A20" i="3"/>
  <c r="C20" i="3"/>
  <c r="D20" i="3"/>
  <c r="F20" i="3"/>
  <c r="J20" i="3"/>
  <c r="A21" i="3"/>
  <c r="C21" i="3"/>
  <c r="D21" i="3"/>
  <c r="F21" i="3"/>
  <c r="I21" i="3"/>
  <c r="J21" i="3"/>
  <c r="C22" i="3"/>
  <c r="J22" i="3"/>
  <c r="K90" i="12"/>
  <c r="J90" i="12"/>
  <c r="H90" i="12"/>
  <c r="F90" i="12"/>
  <c r="D90" i="12"/>
  <c r="K89" i="12"/>
  <c r="J89" i="12"/>
  <c r="H89" i="12"/>
  <c r="F89" i="12"/>
  <c r="D89" i="12"/>
  <c r="K88" i="12"/>
  <c r="J88" i="12"/>
  <c r="H88" i="12"/>
  <c r="F88" i="12"/>
  <c r="D88" i="12"/>
  <c r="K87" i="12"/>
  <c r="J87" i="12"/>
  <c r="H87" i="12"/>
  <c r="F87" i="12"/>
  <c r="D87" i="12"/>
  <c r="K86" i="12"/>
  <c r="J86" i="12"/>
  <c r="H86" i="12"/>
  <c r="F86" i="12"/>
  <c r="D86" i="12"/>
  <c r="K85" i="12"/>
  <c r="J85" i="12"/>
  <c r="H85" i="12"/>
  <c r="F85" i="12"/>
  <c r="D85" i="12"/>
  <c r="K84" i="12"/>
  <c r="J84" i="12"/>
  <c r="H84" i="12"/>
  <c r="F84" i="12"/>
  <c r="D84" i="12"/>
  <c r="K83" i="12"/>
  <c r="J83" i="12"/>
  <c r="H83" i="12"/>
  <c r="F83" i="12"/>
  <c r="D83" i="12"/>
  <c r="K82" i="12"/>
  <c r="J82" i="12"/>
  <c r="H82" i="12"/>
  <c r="F82" i="12"/>
  <c r="D82" i="12"/>
  <c r="K81" i="12"/>
  <c r="J81" i="12"/>
  <c r="H81" i="12"/>
  <c r="F81" i="12"/>
  <c r="D81" i="12"/>
  <c r="K80" i="12"/>
  <c r="J80" i="12"/>
  <c r="H80" i="12"/>
  <c r="F80" i="12"/>
  <c r="D80" i="12"/>
  <c r="K79" i="12"/>
  <c r="J79" i="12"/>
  <c r="H79" i="12"/>
  <c r="F79" i="12"/>
  <c r="D79" i="12"/>
  <c r="K78" i="12"/>
  <c r="J78" i="12"/>
  <c r="H78" i="12"/>
  <c r="F78" i="12"/>
  <c r="D78" i="12"/>
  <c r="K77" i="12"/>
  <c r="J77" i="12"/>
  <c r="H77" i="12"/>
  <c r="F77" i="12"/>
  <c r="D77" i="12"/>
  <c r="K76" i="12"/>
  <c r="J76" i="12"/>
  <c r="H76" i="12"/>
  <c r="F76" i="12"/>
  <c r="D76" i="12"/>
  <c r="K75" i="12"/>
  <c r="J75" i="12"/>
  <c r="H75" i="12"/>
  <c r="F75" i="12"/>
  <c r="D75" i="12"/>
  <c r="K74" i="12"/>
  <c r="J74" i="12"/>
  <c r="H74" i="12"/>
  <c r="F74" i="12"/>
  <c r="D74" i="12"/>
  <c r="K73" i="12"/>
  <c r="J73" i="12"/>
  <c r="H73" i="12"/>
  <c r="F73" i="12"/>
  <c r="D73" i="12"/>
  <c r="K72" i="12"/>
  <c r="J72" i="12"/>
  <c r="H72" i="12"/>
  <c r="F72" i="12"/>
  <c r="D72" i="12"/>
  <c r="K71" i="12"/>
  <c r="J71" i="12"/>
  <c r="H71" i="12"/>
  <c r="F71" i="12"/>
  <c r="D71" i="12"/>
  <c r="K70" i="12"/>
  <c r="J70" i="12"/>
  <c r="H70" i="12"/>
  <c r="F70" i="12"/>
  <c r="D70" i="12"/>
  <c r="K69" i="12"/>
  <c r="J69" i="12"/>
  <c r="H69" i="12"/>
  <c r="F69" i="12"/>
  <c r="D69" i="12"/>
  <c r="K68" i="12"/>
  <c r="J68" i="12"/>
  <c r="H68" i="12"/>
  <c r="F68" i="12"/>
  <c r="D68" i="12"/>
  <c r="K67" i="12"/>
  <c r="J67" i="12"/>
  <c r="H67" i="12"/>
  <c r="F67" i="12"/>
  <c r="D67" i="12"/>
  <c r="K66" i="12"/>
  <c r="J66" i="12"/>
  <c r="H66" i="12"/>
  <c r="F66" i="12"/>
  <c r="D66" i="12"/>
  <c r="K65" i="12"/>
  <c r="J65" i="12"/>
  <c r="H65" i="12"/>
  <c r="F65" i="12"/>
  <c r="D65" i="12"/>
  <c r="K64" i="12"/>
  <c r="J64" i="12"/>
  <c r="H64" i="12"/>
  <c r="F64" i="12"/>
  <c r="D64" i="12"/>
  <c r="K63" i="12"/>
  <c r="J63" i="12"/>
  <c r="H63" i="12"/>
  <c r="F63" i="12"/>
  <c r="D63" i="12"/>
  <c r="K62" i="12"/>
  <c r="J62" i="12"/>
  <c r="H62" i="12"/>
  <c r="F62" i="12"/>
  <c r="D62" i="12"/>
  <c r="K61" i="12"/>
  <c r="J61" i="12"/>
  <c r="H61" i="12"/>
  <c r="F61" i="12"/>
  <c r="D61" i="12"/>
  <c r="K60" i="12"/>
  <c r="J60" i="12"/>
  <c r="H60" i="12"/>
  <c r="F60" i="12"/>
  <c r="D60" i="12"/>
  <c r="K59" i="12"/>
  <c r="J59" i="12"/>
  <c r="H59" i="12"/>
  <c r="F59" i="12"/>
  <c r="D59" i="12"/>
  <c r="K58" i="12"/>
  <c r="J58" i="12"/>
  <c r="H58" i="12"/>
  <c r="F58" i="12"/>
  <c r="D58" i="12"/>
  <c r="K57" i="12"/>
  <c r="J57" i="12"/>
  <c r="H57" i="12"/>
  <c r="F57" i="12"/>
  <c r="D57" i="12"/>
  <c r="K56" i="12"/>
  <c r="J56" i="12"/>
  <c r="H56" i="12"/>
  <c r="F56" i="12"/>
  <c r="D56" i="12"/>
  <c r="K55" i="12"/>
  <c r="J55" i="12"/>
  <c r="H55" i="12"/>
  <c r="F55" i="12"/>
  <c r="D55" i="12"/>
  <c r="K54" i="12"/>
  <c r="J54" i="12"/>
  <c r="H54" i="12"/>
  <c r="F54" i="12"/>
  <c r="D54" i="12"/>
  <c r="K53" i="12"/>
  <c r="J53" i="12"/>
  <c r="H53" i="12"/>
  <c r="F53" i="12"/>
  <c r="D53" i="12"/>
  <c r="K52" i="12"/>
  <c r="J52" i="12"/>
  <c r="H52" i="12"/>
  <c r="F52" i="12"/>
  <c r="D52" i="12"/>
  <c r="K51" i="12"/>
  <c r="J51" i="12"/>
  <c r="H51" i="12"/>
  <c r="F51" i="12"/>
  <c r="D51" i="12"/>
  <c r="K50" i="12"/>
  <c r="J50" i="12"/>
  <c r="H50" i="12"/>
  <c r="F50" i="12"/>
  <c r="D50" i="12"/>
  <c r="K49" i="12"/>
  <c r="J49" i="12"/>
  <c r="H49" i="12"/>
  <c r="F49" i="12"/>
  <c r="D49" i="12"/>
  <c r="K48" i="12"/>
  <c r="J48" i="12"/>
  <c r="H48" i="12"/>
  <c r="F48" i="12"/>
  <c r="D48" i="12"/>
  <c r="K47" i="12"/>
  <c r="J47" i="12"/>
  <c r="H47" i="12"/>
  <c r="F47" i="12"/>
  <c r="D47" i="12"/>
  <c r="K46" i="12"/>
  <c r="J46" i="12"/>
  <c r="H46" i="12"/>
  <c r="F46" i="12"/>
  <c r="D46" i="12"/>
  <c r="K45" i="12"/>
  <c r="J45" i="12"/>
  <c r="H45" i="12"/>
  <c r="F45" i="12"/>
  <c r="D45" i="12"/>
  <c r="K44" i="12"/>
  <c r="J44" i="12"/>
  <c r="H44" i="12"/>
  <c r="F44" i="12"/>
  <c r="D44" i="12"/>
  <c r="K43" i="12"/>
  <c r="J43" i="12"/>
  <c r="H43" i="12"/>
  <c r="F43" i="12"/>
  <c r="D43" i="12"/>
  <c r="K42" i="12"/>
  <c r="J42" i="12"/>
  <c r="H42" i="12"/>
  <c r="F42" i="12"/>
  <c r="D42" i="12"/>
  <c r="K41" i="12"/>
  <c r="J41" i="12"/>
  <c r="H41" i="12"/>
  <c r="F41" i="12"/>
  <c r="D41" i="12"/>
  <c r="K40" i="12"/>
  <c r="J40" i="12"/>
  <c r="H40" i="12"/>
  <c r="F40" i="12"/>
  <c r="D40" i="12"/>
  <c r="K39" i="12"/>
  <c r="J39" i="12"/>
  <c r="H39" i="12"/>
  <c r="F39" i="12"/>
  <c r="D39" i="12"/>
  <c r="K38" i="12"/>
  <c r="J38" i="12"/>
  <c r="H38" i="12"/>
  <c r="F38" i="12"/>
  <c r="D38" i="12"/>
  <c r="K37" i="12"/>
  <c r="J37" i="12"/>
  <c r="H37" i="12"/>
  <c r="F37" i="12"/>
  <c r="D37" i="12"/>
  <c r="K36" i="12"/>
  <c r="J36" i="12"/>
  <c r="H36" i="12"/>
  <c r="F36" i="12"/>
  <c r="D36" i="12"/>
  <c r="K35" i="12"/>
  <c r="J35" i="12"/>
  <c r="H35" i="12"/>
  <c r="F35" i="12"/>
  <c r="D35" i="12"/>
  <c r="K34" i="12"/>
  <c r="J34" i="12"/>
  <c r="H34" i="12"/>
  <c r="F34" i="12"/>
  <c r="D34" i="12"/>
  <c r="K33" i="12"/>
  <c r="J33" i="12"/>
  <c r="H33" i="12"/>
  <c r="F33" i="12"/>
  <c r="D33" i="12"/>
  <c r="K32" i="12"/>
  <c r="J32" i="12"/>
  <c r="H32" i="12"/>
  <c r="F32" i="12"/>
  <c r="D32" i="12"/>
  <c r="K31" i="12"/>
  <c r="J31" i="12"/>
  <c r="H31" i="12"/>
  <c r="F31" i="12"/>
  <c r="D31" i="12"/>
  <c r="K30" i="12"/>
  <c r="J30" i="12"/>
  <c r="H30" i="12"/>
  <c r="F30" i="12"/>
  <c r="D30" i="12"/>
  <c r="K29" i="12"/>
  <c r="J29" i="12"/>
  <c r="H29" i="12"/>
  <c r="F29" i="12"/>
  <c r="D29" i="12"/>
  <c r="K28" i="12"/>
  <c r="J28" i="12"/>
  <c r="H28" i="12"/>
  <c r="F28" i="12"/>
  <c r="D28" i="12"/>
  <c r="K27" i="12"/>
  <c r="J27" i="12"/>
  <c r="H27" i="12"/>
  <c r="F27" i="12"/>
  <c r="D27" i="12"/>
  <c r="K26" i="12"/>
  <c r="J26" i="12"/>
  <c r="H26" i="12"/>
  <c r="F26" i="12"/>
  <c r="D26" i="12"/>
  <c r="K25" i="12"/>
  <c r="J25" i="12"/>
  <c r="H25" i="12"/>
  <c r="F25" i="12"/>
  <c r="D25" i="12"/>
  <c r="K24" i="12"/>
  <c r="J24" i="12"/>
  <c r="H24" i="12"/>
  <c r="F24" i="12"/>
  <c r="D24" i="12"/>
  <c r="K23" i="12"/>
  <c r="J23" i="12"/>
  <c r="H23" i="12"/>
  <c r="F23" i="12"/>
  <c r="D23" i="12"/>
  <c r="K22" i="12"/>
  <c r="J22" i="12"/>
  <c r="H22" i="12"/>
  <c r="F22" i="12"/>
  <c r="D22" i="12"/>
  <c r="K21" i="12"/>
  <c r="J21" i="12"/>
  <c r="H21" i="12"/>
  <c r="F21" i="12"/>
  <c r="D21" i="12"/>
  <c r="K20" i="12"/>
  <c r="J20" i="12"/>
  <c r="H20" i="12"/>
  <c r="F20" i="12"/>
  <c r="D20" i="12"/>
  <c r="K19" i="12"/>
  <c r="J19" i="12"/>
  <c r="H19" i="12"/>
  <c r="F19" i="12"/>
  <c r="D19" i="12"/>
  <c r="K18" i="12"/>
  <c r="J18" i="12"/>
  <c r="H18" i="12"/>
  <c r="F18" i="12"/>
  <c r="D18" i="12"/>
  <c r="K17" i="12"/>
  <c r="J17" i="12"/>
  <c r="H17" i="12"/>
  <c r="F17" i="12"/>
  <c r="D17" i="12"/>
  <c r="K16" i="12"/>
  <c r="J16" i="12"/>
  <c r="H16" i="12"/>
  <c r="F16" i="12"/>
  <c r="D16" i="12"/>
  <c r="K15" i="12"/>
  <c r="J15" i="12"/>
  <c r="H15" i="12"/>
  <c r="F15" i="12"/>
  <c r="D15" i="12"/>
  <c r="K14" i="12"/>
  <c r="J14" i="12"/>
  <c r="H14" i="12"/>
  <c r="F14" i="12"/>
  <c r="D14" i="12"/>
  <c r="K13" i="12"/>
  <c r="J13" i="12"/>
  <c r="H13" i="12"/>
  <c r="F13" i="12"/>
  <c r="D13" i="12"/>
  <c r="K12" i="12"/>
  <c r="J12" i="12"/>
  <c r="H12" i="12"/>
  <c r="F12" i="12"/>
  <c r="D12" i="12"/>
  <c r="K11" i="12"/>
  <c r="J11" i="12"/>
  <c r="H11" i="12"/>
  <c r="F11" i="12"/>
  <c r="D11" i="12"/>
  <c r="K10" i="12"/>
  <c r="J10" i="12"/>
  <c r="H10" i="12"/>
  <c r="F10" i="12"/>
  <c r="D10" i="12"/>
  <c r="K91" i="11"/>
  <c r="K90" i="11"/>
  <c r="J90" i="11"/>
  <c r="H90" i="11"/>
  <c r="G90" i="11"/>
  <c r="F90" i="11"/>
  <c r="D90" i="11"/>
  <c r="C90" i="11"/>
  <c r="K89" i="11"/>
  <c r="J89" i="11"/>
  <c r="H89" i="11"/>
  <c r="G89" i="11"/>
  <c r="F89" i="11"/>
  <c r="C89" i="11"/>
  <c r="D89" i="11" s="1"/>
  <c r="K88" i="11"/>
  <c r="J88" i="11"/>
  <c r="H88" i="11"/>
  <c r="G88" i="11"/>
  <c r="F88" i="11"/>
  <c r="D88" i="11"/>
  <c r="C88" i="11"/>
  <c r="K87" i="11"/>
  <c r="H87" i="11"/>
  <c r="G87" i="11"/>
  <c r="F87" i="11"/>
  <c r="D87" i="11"/>
  <c r="C87" i="11"/>
  <c r="J87" i="11" s="1"/>
  <c r="K86" i="11"/>
  <c r="J86" i="11"/>
  <c r="H86" i="11"/>
  <c r="G86" i="11"/>
  <c r="F86" i="11"/>
  <c r="D86" i="11"/>
  <c r="C86" i="11"/>
  <c r="K85" i="11"/>
  <c r="H85" i="11"/>
  <c r="G85" i="11"/>
  <c r="F85" i="11"/>
  <c r="C85" i="11"/>
  <c r="J85" i="11" s="1"/>
  <c r="K84" i="11"/>
  <c r="H84" i="11"/>
  <c r="G84" i="11"/>
  <c r="F84" i="11"/>
  <c r="C84" i="11"/>
  <c r="J84" i="11" s="1"/>
  <c r="K83" i="11"/>
  <c r="H83" i="11"/>
  <c r="G83" i="11"/>
  <c r="F83" i="11"/>
  <c r="C83" i="11"/>
  <c r="J83" i="11" s="1"/>
  <c r="K82" i="11"/>
  <c r="J82" i="11"/>
  <c r="H82" i="11"/>
  <c r="G82" i="11"/>
  <c r="F82" i="11"/>
  <c r="D82" i="11"/>
  <c r="C82" i="11"/>
  <c r="K81" i="11"/>
  <c r="J81" i="11"/>
  <c r="H81" i="11"/>
  <c r="G81" i="11"/>
  <c r="F81" i="11"/>
  <c r="C81" i="11"/>
  <c r="D81" i="11" s="1"/>
  <c r="K80" i="11"/>
  <c r="J80" i="11"/>
  <c r="H80" i="11"/>
  <c r="G80" i="11"/>
  <c r="F80" i="11"/>
  <c r="D80" i="11"/>
  <c r="C80" i="11"/>
  <c r="K79" i="11"/>
  <c r="H79" i="11"/>
  <c r="G79" i="11"/>
  <c r="F79" i="11"/>
  <c r="D79" i="11"/>
  <c r="C79" i="11"/>
  <c r="J79" i="11" s="1"/>
  <c r="K78" i="11"/>
  <c r="J78" i="11"/>
  <c r="H78" i="11"/>
  <c r="G78" i="11"/>
  <c r="F78" i="11"/>
  <c r="D78" i="11"/>
  <c r="C78" i="11"/>
  <c r="K77" i="11"/>
  <c r="H77" i="11"/>
  <c r="G77" i="11"/>
  <c r="F77" i="11"/>
  <c r="C77" i="11"/>
  <c r="J77" i="11" s="1"/>
  <c r="K76" i="11"/>
  <c r="H76" i="11"/>
  <c r="G76" i="11"/>
  <c r="F76" i="11"/>
  <c r="C76" i="11"/>
  <c r="J76" i="11" s="1"/>
  <c r="K75" i="11"/>
  <c r="H75" i="11"/>
  <c r="G75" i="11"/>
  <c r="F75" i="11"/>
  <c r="C75" i="11"/>
  <c r="J75" i="11" s="1"/>
  <c r="K74" i="11"/>
  <c r="J74" i="11"/>
  <c r="H74" i="11"/>
  <c r="G74" i="11"/>
  <c r="F74" i="11"/>
  <c r="D74" i="11"/>
  <c r="C74" i="11"/>
  <c r="K73" i="11"/>
  <c r="J73" i="11"/>
  <c r="H73" i="11"/>
  <c r="G73" i="11"/>
  <c r="F73" i="11"/>
  <c r="C73" i="11"/>
  <c r="D73" i="11" s="1"/>
  <c r="K72" i="11"/>
  <c r="J72" i="11"/>
  <c r="H72" i="11"/>
  <c r="G72" i="11"/>
  <c r="F72" i="11"/>
  <c r="D72" i="11"/>
  <c r="C72" i="11"/>
  <c r="K71" i="11"/>
  <c r="H71" i="11"/>
  <c r="G71" i="11"/>
  <c r="F71" i="11"/>
  <c r="D71" i="11"/>
  <c r="C71" i="11"/>
  <c r="J71" i="11" s="1"/>
  <c r="K70" i="11"/>
  <c r="J70" i="11"/>
  <c r="H70" i="11"/>
  <c r="G70" i="11"/>
  <c r="F70" i="11"/>
  <c r="D70" i="11"/>
  <c r="C70" i="11"/>
  <c r="K69" i="11"/>
  <c r="H69" i="11"/>
  <c r="G69" i="11"/>
  <c r="F69" i="11"/>
  <c r="C69" i="11"/>
  <c r="D69" i="11" s="1"/>
  <c r="K68" i="11"/>
  <c r="H68" i="11"/>
  <c r="G68" i="11"/>
  <c r="F68" i="11"/>
  <c r="C68" i="11"/>
  <c r="J68" i="11" s="1"/>
  <c r="K67" i="11"/>
  <c r="H67" i="11"/>
  <c r="G67" i="11"/>
  <c r="F67" i="11"/>
  <c r="C67" i="11"/>
  <c r="J67" i="11" s="1"/>
  <c r="K66" i="11"/>
  <c r="J66" i="11"/>
  <c r="H66" i="11"/>
  <c r="G66" i="11"/>
  <c r="F66" i="11"/>
  <c r="D66" i="11"/>
  <c r="C66" i="11"/>
  <c r="K65" i="11"/>
  <c r="J65" i="11"/>
  <c r="H65" i="11"/>
  <c r="G65" i="11"/>
  <c r="F65" i="11"/>
  <c r="C65" i="11"/>
  <c r="D65" i="11" s="1"/>
  <c r="K64" i="11"/>
  <c r="J64" i="11"/>
  <c r="H64" i="11"/>
  <c r="G64" i="11"/>
  <c r="F64" i="11"/>
  <c r="D64" i="11"/>
  <c r="C64" i="11"/>
  <c r="K63" i="11"/>
  <c r="H63" i="11"/>
  <c r="G63" i="11"/>
  <c r="F63" i="11"/>
  <c r="D63" i="11"/>
  <c r="C63" i="11"/>
  <c r="J63" i="11" s="1"/>
  <c r="K62" i="11"/>
  <c r="J62" i="11"/>
  <c r="H62" i="11"/>
  <c r="G62" i="11"/>
  <c r="F62" i="11"/>
  <c r="D62" i="11"/>
  <c r="C62" i="11"/>
  <c r="K61" i="11"/>
  <c r="H61" i="11"/>
  <c r="G61" i="11"/>
  <c r="F61" i="11"/>
  <c r="C61" i="11"/>
  <c r="D61" i="11" s="1"/>
  <c r="K60" i="11"/>
  <c r="H60" i="11"/>
  <c r="G60" i="11"/>
  <c r="F60" i="11"/>
  <c r="C60" i="11"/>
  <c r="J60" i="11" s="1"/>
  <c r="K59" i="11"/>
  <c r="H59" i="11"/>
  <c r="G59" i="11"/>
  <c r="F59" i="11"/>
  <c r="C59" i="11"/>
  <c r="J59" i="11" s="1"/>
  <c r="K58" i="11"/>
  <c r="J58" i="11"/>
  <c r="H58" i="11"/>
  <c r="G58" i="11"/>
  <c r="F58" i="11"/>
  <c r="D58" i="11"/>
  <c r="C58" i="11"/>
  <c r="K57" i="11"/>
  <c r="J57" i="11"/>
  <c r="H57" i="11"/>
  <c r="G57" i="11"/>
  <c r="F57" i="11"/>
  <c r="C57" i="11"/>
  <c r="D57" i="11" s="1"/>
  <c r="K56" i="11"/>
  <c r="J56" i="11"/>
  <c r="H56" i="11"/>
  <c r="G56" i="11"/>
  <c r="F56" i="11"/>
  <c r="D56" i="11"/>
  <c r="C56" i="11"/>
  <c r="K55" i="11"/>
  <c r="H55" i="11"/>
  <c r="G55" i="11"/>
  <c r="F55" i="11"/>
  <c r="D55" i="11"/>
  <c r="C55" i="11"/>
  <c r="J55" i="11" s="1"/>
  <c r="K54" i="11"/>
  <c r="J54" i="11"/>
  <c r="H54" i="11"/>
  <c r="G54" i="11"/>
  <c r="F54" i="11"/>
  <c r="D54" i="11"/>
  <c r="C54" i="11"/>
  <c r="K53" i="11"/>
  <c r="H53" i="11"/>
  <c r="G53" i="11"/>
  <c r="F53" i="11"/>
  <c r="C53" i="11"/>
  <c r="J53" i="11" s="1"/>
  <c r="K52" i="11"/>
  <c r="H52" i="11"/>
  <c r="G52" i="11"/>
  <c r="F52" i="11"/>
  <c r="C52" i="11"/>
  <c r="J52" i="11" s="1"/>
  <c r="K51" i="11"/>
  <c r="H51" i="11"/>
  <c r="G51" i="11"/>
  <c r="F51" i="11"/>
  <c r="C51" i="11"/>
  <c r="J51" i="11" s="1"/>
  <c r="K50" i="11"/>
  <c r="J50" i="11"/>
  <c r="H50" i="11"/>
  <c r="G50" i="11"/>
  <c r="F50" i="11"/>
  <c r="D50" i="11"/>
  <c r="C50" i="11"/>
  <c r="K49" i="11"/>
  <c r="J49" i="11"/>
  <c r="H49" i="11"/>
  <c r="G49" i="11"/>
  <c r="F49" i="11"/>
  <c r="C49" i="11"/>
  <c r="D49" i="11" s="1"/>
  <c r="K48" i="11"/>
  <c r="J48" i="11"/>
  <c r="H48" i="11"/>
  <c r="G48" i="11"/>
  <c r="F48" i="11"/>
  <c r="D48" i="11"/>
  <c r="C48" i="11"/>
  <c r="K47" i="11"/>
  <c r="H47" i="11"/>
  <c r="G47" i="11"/>
  <c r="F47" i="11"/>
  <c r="D47" i="11"/>
  <c r="C47" i="11"/>
  <c r="J47" i="11" s="1"/>
  <c r="K46" i="11"/>
  <c r="J46" i="11"/>
  <c r="H46" i="11"/>
  <c r="G46" i="11"/>
  <c r="F46" i="11"/>
  <c r="D46" i="11"/>
  <c r="C46" i="11"/>
  <c r="K45" i="11"/>
  <c r="H45" i="11"/>
  <c r="G45" i="11"/>
  <c r="F45" i="11"/>
  <c r="C45" i="11"/>
  <c r="J45" i="11" s="1"/>
  <c r="K44" i="11"/>
  <c r="H44" i="11"/>
  <c r="G44" i="11"/>
  <c r="F44" i="11"/>
  <c r="C44" i="11"/>
  <c r="J44" i="11" s="1"/>
  <c r="K43" i="11"/>
  <c r="H43" i="11"/>
  <c r="G43" i="11"/>
  <c r="F43" i="11"/>
  <c r="C43" i="11"/>
  <c r="J43" i="11" s="1"/>
  <c r="K42" i="11"/>
  <c r="J42" i="11"/>
  <c r="H42" i="11"/>
  <c r="G42" i="11"/>
  <c r="F42" i="11"/>
  <c r="D42" i="11"/>
  <c r="C42" i="11"/>
  <c r="K41" i="11"/>
  <c r="J41" i="11"/>
  <c r="H41" i="11"/>
  <c r="G41" i="11"/>
  <c r="F41" i="11"/>
  <c r="C41" i="11"/>
  <c r="D41" i="11" s="1"/>
  <c r="K40" i="11"/>
  <c r="J40" i="11"/>
  <c r="H40" i="11"/>
  <c r="G40" i="11"/>
  <c r="F40" i="11"/>
  <c r="D40" i="11"/>
  <c r="C40" i="11"/>
  <c r="K39" i="11"/>
  <c r="H39" i="11"/>
  <c r="G39" i="11"/>
  <c r="F39" i="11"/>
  <c r="D39" i="11"/>
  <c r="C39" i="11"/>
  <c r="J39" i="11" s="1"/>
  <c r="K38" i="11"/>
  <c r="J38" i="11"/>
  <c r="H38" i="11"/>
  <c r="G38" i="11"/>
  <c r="F38" i="11"/>
  <c r="D38" i="11"/>
  <c r="C38" i="11"/>
  <c r="K37" i="11"/>
  <c r="H37" i="11"/>
  <c r="G37" i="11"/>
  <c r="F37" i="11"/>
  <c r="C37" i="11"/>
  <c r="J37" i="11" s="1"/>
  <c r="K36" i="11"/>
  <c r="H36" i="11"/>
  <c r="G36" i="11"/>
  <c r="F36" i="11"/>
  <c r="C36" i="11"/>
  <c r="D36" i="11" s="1"/>
  <c r="K35" i="11"/>
  <c r="H35" i="11"/>
  <c r="G35" i="11"/>
  <c r="F35" i="11"/>
  <c r="C35" i="11"/>
  <c r="J35" i="11" s="1"/>
  <c r="K34" i="11"/>
  <c r="J34" i="11"/>
  <c r="H34" i="11"/>
  <c r="G34" i="11"/>
  <c r="F34" i="11"/>
  <c r="D34" i="11"/>
  <c r="C34" i="11"/>
  <c r="K33" i="11"/>
  <c r="J33" i="11"/>
  <c r="H33" i="11"/>
  <c r="G33" i="11"/>
  <c r="F33" i="11"/>
  <c r="C33" i="11"/>
  <c r="D33" i="11" s="1"/>
  <c r="K32" i="11"/>
  <c r="J32" i="11"/>
  <c r="H32" i="11"/>
  <c r="G32" i="11"/>
  <c r="F32" i="11"/>
  <c r="D32" i="11"/>
  <c r="C32" i="11"/>
  <c r="K31" i="11"/>
  <c r="H31" i="11"/>
  <c r="G31" i="11"/>
  <c r="F31" i="11"/>
  <c r="D31" i="11"/>
  <c r="C31" i="11"/>
  <c r="J31" i="11" s="1"/>
  <c r="K30" i="11"/>
  <c r="J30" i="11"/>
  <c r="H30" i="11"/>
  <c r="G30" i="11"/>
  <c r="F30" i="11"/>
  <c r="D30" i="11"/>
  <c r="C30" i="11"/>
  <c r="K29" i="11"/>
  <c r="H29" i="11"/>
  <c r="G29" i="11"/>
  <c r="F29" i="11"/>
  <c r="C29" i="11"/>
  <c r="J29" i="11" s="1"/>
  <c r="K28" i="11"/>
  <c r="H28" i="11"/>
  <c r="G28" i="11"/>
  <c r="F28" i="11"/>
  <c r="C28" i="11"/>
  <c r="J28" i="11" s="1"/>
  <c r="K27" i="11"/>
  <c r="H27" i="11"/>
  <c r="G27" i="11"/>
  <c r="F27" i="11"/>
  <c r="C27" i="11"/>
  <c r="J27" i="11" s="1"/>
  <c r="K26" i="11"/>
  <c r="J26" i="11"/>
  <c r="H26" i="11"/>
  <c r="G26" i="11"/>
  <c r="F26" i="11"/>
  <c r="D26" i="11"/>
  <c r="C26" i="11"/>
  <c r="K25" i="11"/>
  <c r="J25" i="11"/>
  <c r="H25" i="11"/>
  <c r="G25" i="11"/>
  <c r="F25" i="11"/>
  <c r="C25" i="11"/>
  <c r="D25" i="11" s="1"/>
  <c r="K24" i="11"/>
  <c r="J24" i="11"/>
  <c r="H24" i="11"/>
  <c r="G24" i="11"/>
  <c r="F24" i="11"/>
  <c r="D24" i="11"/>
  <c r="C24" i="11"/>
  <c r="K23" i="11"/>
  <c r="H23" i="11"/>
  <c r="G23" i="11"/>
  <c r="F23" i="11"/>
  <c r="D23" i="11"/>
  <c r="C23" i="11"/>
  <c r="J23" i="11" s="1"/>
  <c r="K22" i="11"/>
  <c r="J22" i="11"/>
  <c r="H22" i="11"/>
  <c r="G22" i="11"/>
  <c r="F22" i="11"/>
  <c r="D22" i="11"/>
  <c r="C22" i="11"/>
  <c r="K21" i="11"/>
  <c r="H21" i="11"/>
  <c r="G21" i="11"/>
  <c r="F21" i="11"/>
  <c r="C21" i="11"/>
  <c r="J21" i="11" s="1"/>
  <c r="K20" i="11"/>
  <c r="H20" i="11"/>
  <c r="G20" i="11"/>
  <c r="F20" i="11"/>
  <c r="C20" i="11"/>
  <c r="J20" i="11" s="1"/>
  <c r="K19" i="11"/>
  <c r="H19" i="11"/>
  <c r="G19" i="11"/>
  <c r="F19" i="11"/>
  <c r="C19" i="11"/>
  <c r="J19" i="11" s="1"/>
  <c r="K18" i="11"/>
  <c r="J18" i="11"/>
  <c r="H18" i="11"/>
  <c r="G18" i="11"/>
  <c r="F18" i="11"/>
  <c r="D18" i="11"/>
  <c r="C18" i="11"/>
  <c r="K17" i="11"/>
  <c r="J17" i="11"/>
  <c r="H17" i="11"/>
  <c r="G17" i="11"/>
  <c r="F17" i="11"/>
  <c r="C17" i="11"/>
  <c r="D17" i="11" s="1"/>
  <c r="K16" i="11"/>
  <c r="J16" i="11"/>
  <c r="H16" i="11"/>
  <c r="G16" i="11"/>
  <c r="F16" i="11"/>
  <c r="D16" i="11"/>
  <c r="C16" i="11"/>
  <c r="K15" i="11"/>
  <c r="H15" i="11"/>
  <c r="G15" i="11"/>
  <c r="F15" i="11"/>
  <c r="D15" i="11"/>
  <c r="C15" i="11"/>
  <c r="J15" i="11" s="1"/>
  <c r="K14" i="11"/>
  <c r="J14" i="11"/>
  <c r="H14" i="11"/>
  <c r="G14" i="11"/>
  <c r="F14" i="11"/>
  <c r="D14" i="11"/>
  <c r="C14" i="11"/>
  <c r="K13" i="11"/>
  <c r="H13" i="11"/>
  <c r="G13" i="11"/>
  <c r="F13" i="11"/>
  <c r="C13" i="11"/>
  <c r="D13" i="11" s="1"/>
  <c r="K12" i="11"/>
  <c r="H12" i="11"/>
  <c r="G12" i="11"/>
  <c r="F12" i="11"/>
  <c r="C12" i="11"/>
  <c r="J12" i="11" s="1"/>
  <c r="K11" i="11"/>
  <c r="H11" i="11"/>
  <c r="G11" i="11"/>
  <c r="F11" i="11"/>
  <c r="E21" i="3" s="1"/>
  <c r="C11" i="11"/>
  <c r="J11" i="11" s="1"/>
  <c r="K10" i="11"/>
  <c r="J10" i="11"/>
  <c r="H10" i="11"/>
  <c r="G21" i="3" s="1"/>
  <c r="G10" i="11"/>
  <c r="F10" i="11"/>
  <c r="D10" i="11"/>
  <c r="C10" i="11"/>
  <c r="K90" i="10"/>
  <c r="J90" i="10"/>
  <c r="H90" i="10"/>
  <c r="G90" i="10"/>
  <c r="F90" i="10"/>
  <c r="C90" i="10"/>
  <c r="D90" i="10" s="1"/>
  <c r="K89" i="10"/>
  <c r="J89" i="10"/>
  <c r="H89" i="10"/>
  <c r="G89" i="10"/>
  <c r="F89" i="10"/>
  <c r="D89" i="10"/>
  <c r="C89" i="10"/>
  <c r="K88" i="10"/>
  <c r="H88" i="10"/>
  <c r="G88" i="10"/>
  <c r="F88" i="10"/>
  <c r="D88" i="10"/>
  <c r="C88" i="10"/>
  <c r="J88" i="10" s="1"/>
  <c r="K87" i="10"/>
  <c r="J87" i="10"/>
  <c r="H87" i="10"/>
  <c r="G87" i="10"/>
  <c r="F87" i="10"/>
  <c r="D87" i="10"/>
  <c r="C87" i="10"/>
  <c r="K86" i="10"/>
  <c r="H86" i="10"/>
  <c r="G86" i="10"/>
  <c r="F86" i="10"/>
  <c r="C86" i="10"/>
  <c r="J86" i="10" s="1"/>
  <c r="K85" i="10"/>
  <c r="H85" i="10"/>
  <c r="G85" i="10"/>
  <c r="F85" i="10"/>
  <c r="C85" i="10"/>
  <c r="D85" i="10" s="1"/>
  <c r="K84" i="10"/>
  <c r="H84" i="10"/>
  <c r="G84" i="10"/>
  <c r="F84" i="10"/>
  <c r="C84" i="10"/>
  <c r="J84" i="10" s="1"/>
  <c r="K83" i="10"/>
  <c r="J83" i="10"/>
  <c r="H83" i="10"/>
  <c r="G83" i="10"/>
  <c r="F83" i="10"/>
  <c r="D83" i="10"/>
  <c r="C83" i="10"/>
  <c r="K82" i="10"/>
  <c r="J82" i="10"/>
  <c r="H82" i="10"/>
  <c r="G82" i="10"/>
  <c r="F82" i="10"/>
  <c r="C82" i="10"/>
  <c r="D82" i="10" s="1"/>
  <c r="K81" i="10"/>
  <c r="J81" i="10"/>
  <c r="H81" i="10"/>
  <c r="G81" i="10"/>
  <c r="F81" i="10"/>
  <c r="D81" i="10"/>
  <c r="C81" i="10"/>
  <c r="K80" i="10"/>
  <c r="H80" i="10"/>
  <c r="G80" i="10"/>
  <c r="F80" i="10"/>
  <c r="D80" i="10"/>
  <c r="C80" i="10"/>
  <c r="J80" i="10" s="1"/>
  <c r="K79" i="10"/>
  <c r="J79" i="10"/>
  <c r="H79" i="10"/>
  <c r="G79" i="10"/>
  <c r="F79" i="10"/>
  <c r="D79" i="10"/>
  <c r="C79" i="10"/>
  <c r="K78" i="10"/>
  <c r="H78" i="10"/>
  <c r="G78" i="10"/>
  <c r="F78" i="10"/>
  <c r="C78" i="10"/>
  <c r="D78" i="10" s="1"/>
  <c r="K77" i="10"/>
  <c r="H77" i="10"/>
  <c r="G77" i="10"/>
  <c r="F77" i="10"/>
  <c r="C77" i="10"/>
  <c r="J77" i="10" s="1"/>
  <c r="K76" i="10"/>
  <c r="H76" i="10"/>
  <c r="G76" i="10"/>
  <c r="F76" i="10"/>
  <c r="C76" i="10"/>
  <c r="J76" i="10" s="1"/>
  <c r="K75" i="10"/>
  <c r="J75" i="10"/>
  <c r="H75" i="10"/>
  <c r="G75" i="10"/>
  <c r="F75" i="10"/>
  <c r="D75" i="10"/>
  <c r="C75" i="10"/>
  <c r="K74" i="10"/>
  <c r="J74" i="10"/>
  <c r="H74" i="10"/>
  <c r="G74" i="10"/>
  <c r="F74" i="10"/>
  <c r="C74" i="10"/>
  <c r="D74" i="10" s="1"/>
  <c r="K73" i="10"/>
  <c r="J73" i="10"/>
  <c r="H73" i="10"/>
  <c r="G73" i="10"/>
  <c r="F73" i="10"/>
  <c r="D73" i="10"/>
  <c r="C73" i="10"/>
  <c r="K72" i="10"/>
  <c r="H72" i="10"/>
  <c r="G72" i="10"/>
  <c r="F72" i="10"/>
  <c r="D72" i="10"/>
  <c r="C72" i="10"/>
  <c r="J72" i="10" s="1"/>
  <c r="K71" i="10"/>
  <c r="J71" i="10"/>
  <c r="H71" i="10"/>
  <c r="G71" i="10"/>
  <c r="F71" i="10"/>
  <c r="D71" i="10"/>
  <c r="C71" i="10"/>
  <c r="K70" i="10"/>
  <c r="H70" i="10"/>
  <c r="G70" i="10"/>
  <c r="F70" i="10"/>
  <c r="C70" i="10"/>
  <c r="D70" i="10" s="1"/>
  <c r="K69" i="10"/>
  <c r="H69" i="10"/>
  <c r="G69" i="10"/>
  <c r="F69" i="10"/>
  <c r="C69" i="10"/>
  <c r="J69" i="10" s="1"/>
  <c r="K68" i="10"/>
  <c r="H68" i="10"/>
  <c r="G68" i="10"/>
  <c r="F68" i="10"/>
  <c r="C68" i="10"/>
  <c r="J68" i="10" s="1"/>
  <c r="K67" i="10"/>
  <c r="J67" i="10"/>
  <c r="H67" i="10"/>
  <c r="G67" i="10"/>
  <c r="F67" i="10"/>
  <c r="D67" i="10"/>
  <c r="C67" i="10"/>
  <c r="K66" i="10"/>
  <c r="J66" i="10"/>
  <c r="H66" i="10"/>
  <c r="G66" i="10"/>
  <c r="F66" i="10"/>
  <c r="C66" i="10"/>
  <c r="D66" i="10" s="1"/>
  <c r="K65" i="10"/>
  <c r="J65" i="10"/>
  <c r="H65" i="10"/>
  <c r="G65" i="10"/>
  <c r="F65" i="10"/>
  <c r="D65" i="10"/>
  <c r="C65" i="10"/>
  <c r="K64" i="10"/>
  <c r="H64" i="10"/>
  <c r="G64" i="10"/>
  <c r="F64" i="10"/>
  <c r="D64" i="10"/>
  <c r="C64" i="10"/>
  <c r="J64" i="10" s="1"/>
  <c r="K63" i="10"/>
  <c r="J63" i="10"/>
  <c r="H63" i="10"/>
  <c r="G63" i="10"/>
  <c r="F63" i="10"/>
  <c r="D63" i="10"/>
  <c r="C63" i="10"/>
  <c r="K62" i="10"/>
  <c r="H62" i="10"/>
  <c r="G62" i="10"/>
  <c r="F62" i="10"/>
  <c r="C62" i="10"/>
  <c r="J62" i="10" s="1"/>
  <c r="K61" i="10"/>
  <c r="H61" i="10"/>
  <c r="G61" i="10"/>
  <c r="F61" i="10"/>
  <c r="C61" i="10"/>
  <c r="D61" i="10" s="1"/>
  <c r="K60" i="10"/>
  <c r="H60" i="10"/>
  <c r="G60" i="10"/>
  <c r="F60" i="10"/>
  <c r="C60" i="10"/>
  <c r="J60" i="10" s="1"/>
  <c r="K59" i="10"/>
  <c r="J59" i="10"/>
  <c r="H59" i="10"/>
  <c r="G59" i="10"/>
  <c r="F59" i="10"/>
  <c r="D59" i="10"/>
  <c r="C59" i="10"/>
  <c r="K58" i="10"/>
  <c r="J58" i="10"/>
  <c r="H58" i="10"/>
  <c r="G58" i="10"/>
  <c r="F58" i="10"/>
  <c r="C58" i="10"/>
  <c r="D58" i="10" s="1"/>
  <c r="K57" i="10"/>
  <c r="J57" i="10"/>
  <c r="H57" i="10"/>
  <c r="G57" i="10"/>
  <c r="F57" i="10"/>
  <c r="D57" i="10"/>
  <c r="C57" i="10"/>
  <c r="K56" i="10"/>
  <c r="H56" i="10"/>
  <c r="G56" i="10"/>
  <c r="F56" i="10"/>
  <c r="D56" i="10"/>
  <c r="C56" i="10"/>
  <c r="J56" i="10" s="1"/>
  <c r="K55" i="10"/>
  <c r="J55" i="10"/>
  <c r="H55" i="10"/>
  <c r="G55" i="10"/>
  <c r="F55" i="10"/>
  <c r="D55" i="10"/>
  <c r="C55" i="10"/>
  <c r="K54" i="10"/>
  <c r="H54" i="10"/>
  <c r="G54" i="10"/>
  <c r="F54" i="10"/>
  <c r="C54" i="10"/>
  <c r="D54" i="10" s="1"/>
  <c r="K53" i="10"/>
  <c r="H53" i="10"/>
  <c r="G53" i="10"/>
  <c r="F53" i="10"/>
  <c r="C53" i="10"/>
  <c r="J53" i="10" s="1"/>
  <c r="K52" i="10"/>
  <c r="H52" i="10"/>
  <c r="G52" i="10"/>
  <c r="F52" i="10"/>
  <c r="C52" i="10"/>
  <c r="J52" i="10" s="1"/>
  <c r="K51" i="10"/>
  <c r="J51" i="10"/>
  <c r="H51" i="10"/>
  <c r="G51" i="10"/>
  <c r="F51" i="10"/>
  <c r="D51" i="10"/>
  <c r="C51" i="10"/>
  <c r="K50" i="10"/>
  <c r="J50" i="10"/>
  <c r="H50" i="10"/>
  <c r="G50" i="10"/>
  <c r="F50" i="10"/>
  <c r="C50" i="10"/>
  <c r="D50" i="10" s="1"/>
  <c r="K49" i="10"/>
  <c r="J49" i="10"/>
  <c r="H49" i="10"/>
  <c r="G49" i="10"/>
  <c r="F49" i="10"/>
  <c r="D49" i="10"/>
  <c r="C49" i="10"/>
  <c r="K48" i="10"/>
  <c r="H48" i="10"/>
  <c r="G48" i="10"/>
  <c r="F48" i="10"/>
  <c r="D48" i="10"/>
  <c r="C48" i="10"/>
  <c r="J48" i="10" s="1"/>
  <c r="K47" i="10"/>
  <c r="J47" i="10"/>
  <c r="H47" i="10"/>
  <c r="G47" i="10"/>
  <c r="F47" i="10"/>
  <c r="D47" i="10"/>
  <c r="C47" i="10"/>
  <c r="K46" i="10"/>
  <c r="H46" i="10"/>
  <c r="G46" i="10"/>
  <c r="F46" i="10"/>
  <c r="C46" i="10"/>
  <c r="J46" i="10" s="1"/>
  <c r="K45" i="10"/>
  <c r="H45" i="10"/>
  <c r="G45" i="10"/>
  <c r="F45" i="10"/>
  <c r="C45" i="10"/>
  <c r="J45" i="10" s="1"/>
  <c r="K44" i="10"/>
  <c r="H44" i="10"/>
  <c r="G44" i="10"/>
  <c r="F44" i="10"/>
  <c r="C44" i="10"/>
  <c r="J44" i="10" s="1"/>
  <c r="K43" i="10"/>
  <c r="J43" i="10"/>
  <c r="H43" i="10"/>
  <c r="G43" i="10"/>
  <c r="F43" i="10"/>
  <c r="D43" i="10"/>
  <c r="C43" i="10"/>
  <c r="K42" i="10"/>
  <c r="J42" i="10"/>
  <c r="H42" i="10"/>
  <c r="G42" i="10"/>
  <c r="F42" i="10"/>
  <c r="C42" i="10"/>
  <c r="D42" i="10" s="1"/>
  <c r="K41" i="10"/>
  <c r="J41" i="10"/>
  <c r="H41" i="10"/>
  <c r="G41" i="10"/>
  <c r="F41" i="10"/>
  <c r="D41" i="10"/>
  <c r="C41" i="10"/>
  <c r="K40" i="10"/>
  <c r="H40" i="10"/>
  <c r="G40" i="10"/>
  <c r="F40" i="10"/>
  <c r="D40" i="10"/>
  <c r="C40" i="10"/>
  <c r="J40" i="10" s="1"/>
  <c r="K39" i="10"/>
  <c r="J39" i="10"/>
  <c r="H39" i="10"/>
  <c r="G39" i="10"/>
  <c r="F39" i="10"/>
  <c r="D39" i="10"/>
  <c r="C39" i="10"/>
  <c r="K38" i="10"/>
  <c r="H38" i="10"/>
  <c r="G38" i="10"/>
  <c r="F38" i="10"/>
  <c r="C38" i="10"/>
  <c r="D38" i="10" s="1"/>
  <c r="K37" i="10"/>
  <c r="H37" i="10"/>
  <c r="G37" i="10"/>
  <c r="F37" i="10"/>
  <c r="C37" i="10"/>
  <c r="J37" i="10" s="1"/>
  <c r="K36" i="10"/>
  <c r="H36" i="10"/>
  <c r="G36" i="10"/>
  <c r="F36" i="10"/>
  <c r="C36" i="10"/>
  <c r="J36" i="10" s="1"/>
  <c r="K35" i="10"/>
  <c r="J35" i="10"/>
  <c r="H35" i="10"/>
  <c r="G35" i="10"/>
  <c r="F35" i="10"/>
  <c r="D35" i="10"/>
  <c r="C35" i="10"/>
  <c r="K34" i="10"/>
  <c r="J34" i="10"/>
  <c r="H34" i="10"/>
  <c r="G34" i="10"/>
  <c r="F34" i="10"/>
  <c r="C34" i="10"/>
  <c r="D34" i="10" s="1"/>
  <c r="K33" i="10"/>
  <c r="J33" i="10"/>
  <c r="H33" i="10"/>
  <c r="G33" i="10"/>
  <c r="F33" i="10"/>
  <c r="D33" i="10"/>
  <c r="C33" i="10"/>
  <c r="K32" i="10"/>
  <c r="H32" i="10"/>
  <c r="G32" i="10"/>
  <c r="F32" i="10"/>
  <c r="D32" i="10"/>
  <c r="C32" i="10"/>
  <c r="J32" i="10" s="1"/>
  <c r="K31" i="10"/>
  <c r="J31" i="10"/>
  <c r="H31" i="10"/>
  <c r="G31" i="10"/>
  <c r="F31" i="10"/>
  <c r="D31" i="10"/>
  <c r="C31" i="10"/>
  <c r="K30" i="10"/>
  <c r="H30" i="10"/>
  <c r="G30" i="10"/>
  <c r="F30" i="10"/>
  <c r="C30" i="10"/>
  <c r="D30" i="10" s="1"/>
  <c r="K29" i="10"/>
  <c r="H29" i="10"/>
  <c r="G29" i="10"/>
  <c r="F29" i="10"/>
  <c r="C29" i="10"/>
  <c r="J29" i="10" s="1"/>
  <c r="K28" i="10"/>
  <c r="H28" i="10"/>
  <c r="G28" i="10"/>
  <c r="F28" i="10"/>
  <c r="C28" i="10"/>
  <c r="J28" i="10" s="1"/>
  <c r="K27" i="10"/>
  <c r="J27" i="10"/>
  <c r="H27" i="10"/>
  <c r="G27" i="10"/>
  <c r="F27" i="10"/>
  <c r="D27" i="10"/>
  <c r="C27" i="10"/>
  <c r="K26" i="10"/>
  <c r="J26" i="10"/>
  <c r="H26" i="10"/>
  <c r="G26" i="10"/>
  <c r="F26" i="10"/>
  <c r="C26" i="10"/>
  <c r="D26" i="10" s="1"/>
  <c r="K25" i="10"/>
  <c r="J25" i="10"/>
  <c r="H25" i="10"/>
  <c r="G25" i="10"/>
  <c r="F25" i="10"/>
  <c r="D25" i="10"/>
  <c r="C25" i="10"/>
  <c r="K24" i="10"/>
  <c r="H24" i="10"/>
  <c r="G24" i="10"/>
  <c r="F24" i="10"/>
  <c r="D24" i="10"/>
  <c r="C24" i="10"/>
  <c r="J24" i="10" s="1"/>
  <c r="K23" i="10"/>
  <c r="J23" i="10"/>
  <c r="H23" i="10"/>
  <c r="G23" i="10"/>
  <c r="F23" i="10"/>
  <c r="D23" i="10"/>
  <c r="C23" i="10"/>
  <c r="K22" i="10"/>
  <c r="H22" i="10"/>
  <c r="G22" i="10"/>
  <c r="F22" i="10"/>
  <c r="C22" i="10"/>
  <c r="J22" i="10" s="1"/>
  <c r="K21" i="10"/>
  <c r="H21" i="10"/>
  <c r="G21" i="10"/>
  <c r="F21" i="10"/>
  <c r="C21" i="10"/>
  <c r="J21" i="10" s="1"/>
  <c r="K20" i="10"/>
  <c r="H20" i="10"/>
  <c r="G20" i="10"/>
  <c r="F20" i="10"/>
  <c r="C20" i="10"/>
  <c r="J20" i="10" s="1"/>
  <c r="K19" i="10"/>
  <c r="J19" i="10"/>
  <c r="H19" i="10"/>
  <c r="G19" i="10"/>
  <c r="F19" i="10"/>
  <c r="D19" i="10"/>
  <c r="C19" i="10"/>
  <c r="K18" i="10"/>
  <c r="J18" i="10"/>
  <c r="H18" i="10"/>
  <c r="G18" i="10"/>
  <c r="F18" i="10"/>
  <c r="C18" i="10"/>
  <c r="D18" i="10" s="1"/>
  <c r="K17" i="10"/>
  <c r="J17" i="10"/>
  <c r="H17" i="10"/>
  <c r="G17" i="10"/>
  <c r="F17" i="10"/>
  <c r="D17" i="10"/>
  <c r="C17" i="10"/>
  <c r="K16" i="10"/>
  <c r="H16" i="10"/>
  <c r="G16" i="10"/>
  <c r="F16" i="10"/>
  <c r="D16" i="10"/>
  <c r="C16" i="10"/>
  <c r="J16" i="10" s="1"/>
  <c r="K15" i="10"/>
  <c r="J15" i="10"/>
  <c r="H15" i="10"/>
  <c r="G15" i="10"/>
  <c r="F15" i="10"/>
  <c r="D15" i="10"/>
  <c r="C15" i="10"/>
  <c r="K14" i="10"/>
  <c r="H14" i="10"/>
  <c r="G14" i="10"/>
  <c r="F14" i="10"/>
  <c r="C14" i="10"/>
  <c r="J14" i="10" s="1"/>
  <c r="K13" i="10"/>
  <c r="H13" i="10"/>
  <c r="G13" i="10"/>
  <c r="F13" i="10"/>
  <c r="C13" i="10"/>
  <c r="J13" i="10" s="1"/>
  <c r="K12" i="10"/>
  <c r="H12" i="10"/>
  <c r="G12" i="10"/>
  <c r="F12" i="10"/>
  <c r="C12" i="10"/>
  <c r="J12" i="10" s="1"/>
  <c r="K11" i="10"/>
  <c r="J11" i="10"/>
  <c r="H11" i="10"/>
  <c r="G11" i="10"/>
  <c r="F11" i="10"/>
  <c r="D11" i="10"/>
  <c r="C11" i="10"/>
  <c r="K10" i="10"/>
  <c r="J10" i="10"/>
  <c r="H10" i="10"/>
  <c r="G10" i="10"/>
  <c r="F10" i="10"/>
  <c r="E20" i="3" s="1"/>
  <c r="C10" i="10"/>
  <c r="D10" i="10" s="1"/>
  <c r="K90" i="9"/>
  <c r="J90" i="9"/>
  <c r="H90" i="9"/>
  <c r="G90" i="9"/>
  <c r="F90" i="9"/>
  <c r="D90" i="9"/>
  <c r="C90" i="9"/>
  <c r="K89" i="9"/>
  <c r="H89" i="9"/>
  <c r="G89" i="9"/>
  <c r="F89" i="9"/>
  <c r="D89" i="9"/>
  <c r="C89" i="9"/>
  <c r="J89" i="9" s="1"/>
  <c r="K88" i="9"/>
  <c r="J88" i="9"/>
  <c r="H88" i="9"/>
  <c r="G88" i="9"/>
  <c r="F88" i="9"/>
  <c r="D88" i="9"/>
  <c r="C88" i="9"/>
  <c r="K87" i="9"/>
  <c r="H87" i="9"/>
  <c r="G87" i="9"/>
  <c r="F87" i="9"/>
  <c r="C87" i="9"/>
  <c r="J87" i="9" s="1"/>
  <c r="K86" i="9"/>
  <c r="H86" i="9"/>
  <c r="G86" i="9"/>
  <c r="F86" i="9"/>
  <c r="C86" i="9"/>
  <c r="D86" i="9" s="1"/>
  <c r="K85" i="9"/>
  <c r="H85" i="9"/>
  <c r="G85" i="9"/>
  <c r="F85" i="9"/>
  <c r="C85" i="9"/>
  <c r="J85" i="9" s="1"/>
  <c r="K84" i="9"/>
  <c r="J84" i="9"/>
  <c r="H84" i="9"/>
  <c r="G84" i="9"/>
  <c r="F84" i="9"/>
  <c r="D84" i="9"/>
  <c r="C84" i="9"/>
  <c r="K83" i="9"/>
  <c r="J83" i="9"/>
  <c r="H83" i="9"/>
  <c r="G83" i="9"/>
  <c r="F83" i="9"/>
  <c r="C83" i="9"/>
  <c r="D83" i="9" s="1"/>
  <c r="K82" i="9"/>
  <c r="J82" i="9"/>
  <c r="H82" i="9"/>
  <c r="G82" i="9"/>
  <c r="F82" i="9"/>
  <c r="D82" i="9"/>
  <c r="C82" i="9"/>
  <c r="K81" i="9"/>
  <c r="H81" i="9"/>
  <c r="G81" i="9"/>
  <c r="F81" i="9"/>
  <c r="D81" i="9"/>
  <c r="C81" i="9"/>
  <c r="J81" i="9" s="1"/>
  <c r="K80" i="9"/>
  <c r="J80" i="9"/>
  <c r="H80" i="9"/>
  <c r="G80" i="9"/>
  <c r="F80" i="9"/>
  <c r="D80" i="9"/>
  <c r="C80" i="9"/>
  <c r="K79" i="9"/>
  <c r="H79" i="9"/>
  <c r="G79" i="9"/>
  <c r="F79" i="9"/>
  <c r="C79" i="9"/>
  <c r="D79" i="9" s="1"/>
  <c r="K78" i="9"/>
  <c r="H78" i="9"/>
  <c r="G78" i="9"/>
  <c r="F78" i="9"/>
  <c r="C78" i="9"/>
  <c r="J78" i="9" s="1"/>
  <c r="K77" i="9"/>
  <c r="H77" i="9"/>
  <c r="G77" i="9"/>
  <c r="F77" i="9"/>
  <c r="C77" i="9"/>
  <c r="J77" i="9" s="1"/>
  <c r="K76" i="9"/>
  <c r="J76" i="9"/>
  <c r="H76" i="9"/>
  <c r="G76" i="9"/>
  <c r="F76" i="9"/>
  <c r="D76" i="9"/>
  <c r="C76" i="9"/>
  <c r="K75" i="9"/>
  <c r="J75" i="9"/>
  <c r="H75" i="9"/>
  <c r="G75" i="9"/>
  <c r="F75" i="9"/>
  <c r="C75" i="9"/>
  <c r="D75" i="9" s="1"/>
  <c r="K74" i="9"/>
  <c r="J74" i="9"/>
  <c r="H74" i="9"/>
  <c r="G74" i="9"/>
  <c r="F74" i="9"/>
  <c r="D74" i="9"/>
  <c r="C74" i="9"/>
  <c r="K73" i="9"/>
  <c r="H73" i="9"/>
  <c r="G73" i="9"/>
  <c r="F73" i="9"/>
  <c r="D73" i="9"/>
  <c r="C73" i="9"/>
  <c r="J73" i="9" s="1"/>
  <c r="K72" i="9"/>
  <c r="J72" i="9"/>
  <c r="H72" i="9"/>
  <c r="G72" i="9"/>
  <c r="F72" i="9"/>
  <c r="D72" i="9"/>
  <c r="C72" i="9"/>
  <c r="K71" i="9"/>
  <c r="H71" i="9"/>
  <c r="G71" i="9"/>
  <c r="F71" i="9"/>
  <c r="C71" i="9"/>
  <c r="D71" i="9" s="1"/>
  <c r="K70" i="9"/>
  <c r="H70" i="9"/>
  <c r="G70" i="9"/>
  <c r="F70" i="9"/>
  <c r="C70" i="9"/>
  <c r="J70" i="9" s="1"/>
  <c r="K69" i="9"/>
  <c r="H69" i="9"/>
  <c r="G69" i="9"/>
  <c r="F69" i="9"/>
  <c r="C69" i="9"/>
  <c r="J69" i="9" s="1"/>
  <c r="K68" i="9"/>
  <c r="J68" i="9"/>
  <c r="H68" i="9"/>
  <c r="G68" i="9"/>
  <c r="F68" i="9"/>
  <c r="D68" i="9"/>
  <c r="C68" i="9"/>
  <c r="K67" i="9"/>
  <c r="J67" i="9"/>
  <c r="H67" i="9"/>
  <c r="G67" i="9"/>
  <c r="F67" i="9"/>
  <c r="C67" i="9"/>
  <c r="D67" i="9" s="1"/>
  <c r="K66" i="9"/>
  <c r="J66" i="9"/>
  <c r="H66" i="9"/>
  <c r="G66" i="9"/>
  <c r="F66" i="9"/>
  <c r="D66" i="9"/>
  <c r="C66" i="9"/>
  <c r="K65" i="9"/>
  <c r="H65" i="9"/>
  <c r="G65" i="9"/>
  <c r="F65" i="9"/>
  <c r="D65" i="9"/>
  <c r="C65" i="9"/>
  <c r="J65" i="9" s="1"/>
  <c r="K64" i="9"/>
  <c r="J64" i="9"/>
  <c r="H64" i="9"/>
  <c r="G64" i="9"/>
  <c r="F64" i="9"/>
  <c r="D64" i="9"/>
  <c r="C64" i="9"/>
  <c r="K63" i="9"/>
  <c r="H63" i="9"/>
  <c r="G63" i="9"/>
  <c r="F63" i="9"/>
  <c r="C63" i="9"/>
  <c r="J63" i="9" s="1"/>
  <c r="K62" i="9"/>
  <c r="H62" i="9"/>
  <c r="G62" i="9"/>
  <c r="F62" i="9"/>
  <c r="C62" i="9"/>
  <c r="D62" i="9" s="1"/>
  <c r="K61" i="9"/>
  <c r="H61" i="9"/>
  <c r="G61" i="9"/>
  <c r="F61" i="9"/>
  <c r="C61" i="9"/>
  <c r="J61" i="9" s="1"/>
  <c r="K60" i="9"/>
  <c r="J60" i="9"/>
  <c r="H60" i="9"/>
  <c r="G60" i="9"/>
  <c r="F60" i="9"/>
  <c r="D60" i="9"/>
  <c r="C60" i="9"/>
  <c r="K59" i="9"/>
  <c r="J59" i="9"/>
  <c r="H59" i="9"/>
  <c r="G59" i="9"/>
  <c r="F59" i="9"/>
  <c r="C59" i="9"/>
  <c r="D59" i="9" s="1"/>
  <c r="K58" i="9"/>
  <c r="J58" i="9"/>
  <c r="H58" i="9"/>
  <c r="G58" i="9"/>
  <c r="F58" i="9"/>
  <c r="D58" i="9"/>
  <c r="C58" i="9"/>
  <c r="K57" i="9"/>
  <c r="H57" i="9"/>
  <c r="G57" i="9"/>
  <c r="F57" i="9"/>
  <c r="D57" i="9"/>
  <c r="C57" i="9"/>
  <c r="J57" i="9" s="1"/>
  <c r="K56" i="9"/>
  <c r="J56" i="9"/>
  <c r="H56" i="9"/>
  <c r="G56" i="9"/>
  <c r="F56" i="9"/>
  <c r="D56" i="9"/>
  <c r="C56" i="9"/>
  <c r="K55" i="9"/>
  <c r="H55" i="9"/>
  <c r="G55" i="9"/>
  <c r="F55" i="9"/>
  <c r="C55" i="9"/>
  <c r="J55" i="9" s="1"/>
  <c r="K54" i="9"/>
  <c r="H54" i="9"/>
  <c r="G54" i="9"/>
  <c r="F54" i="9"/>
  <c r="C54" i="9"/>
  <c r="J54" i="9" s="1"/>
  <c r="K53" i="9"/>
  <c r="H53" i="9"/>
  <c r="G53" i="9"/>
  <c r="F53" i="9"/>
  <c r="C53" i="9"/>
  <c r="J53" i="9" s="1"/>
  <c r="K52" i="9"/>
  <c r="J52" i="9"/>
  <c r="H52" i="9"/>
  <c r="G52" i="9"/>
  <c r="F52" i="9"/>
  <c r="D52" i="9"/>
  <c r="C52" i="9"/>
  <c r="K51" i="9"/>
  <c r="J51" i="9"/>
  <c r="H51" i="9"/>
  <c r="G51" i="9"/>
  <c r="F51" i="9"/>
  <c r="C51" i="9"/>
  <c r="D51" i="9" s="1"/>
  <c r="K50" i="9"/>
  <c r="J50" i="9"/>
  <c r="H50" i="9"/>
  <c r="G50" i="9"/>
  <c r="F50" i="9"/>
  <c r="D50" i="9"/>
  <c r="C50" i="9"/>
  <c r="K49" i="9"/>
  <c r="H49" i="9"/>
  <c r="G49" i="9"/>
  <c r="F49" i="9"/>
  <c r="D49" i="9"/>
  <c r="C49" i="9"/>
  <c r="J49" i="9" s="1"/>
  <c r="K48" i="9"/>
  <c r="J48" i="9"/>
  <c r="H48" i="9"/>
  <c r="G48" i="9"/>
  <c r="F48" i="9"/>
  <c r="D48" i="9"/>
  <c r="C48" i="9"/>
  <c r="K47" i="9"/>
  <c r="H47" i="9"/>
  <c r="G47" i="9"/>
  <c r="F47" i="9"/>
  <c r="C47" i="9"/>
  <c r="J47" i="9" s="1"/>
  <c r="K46" i="9"/>
  <c r="H46" i="9"/>
  <c r="G46" i="9"/>
  <c r="F46" i="9"/>
  <c r="C46" i="9"/>
  <c r="J46" i="9" s="1"/>
  <c r="K45" i="9"/>
  <c r="H45" i="9"/>
  <c r="G45" i="9"/>
  <c r="F45" i="9"/>
  <c r="C45" i="9"/>
  <c r="J45" i="9" s="1"/>
  <c r="K44" i="9"/>
  <c r="J44" i="9"/>
  <c r="H44" i="9"/>
  <c r="G44" i="9"/>
  <c r="F44" i="9"/>
  <c r="D44" i="9"/>
  <c r="C44" i="9"/>
  <c r="K43" i="9"/>
  <c r="J43" i="9"/>
  <c r="H43" i="9"/>
  <c r="G43" i="9"/>
  <c r="F43" i="9"/>
  <c r="C43" i="9"/>
  <c r="D43" i="9" s="1"/>
  <c r="K42" i="9"/>
  <c r="J42" i="9"/>
  <c r="H42" i="9"/>
  <c r="G42" i="9"/>
  <c r="F42" i="9"/>
  <c r="D42" i="9"/>
  <c r="C42" i="9"/>
  <c r="K41" i="9"/>
  <c r="H41" i="9"/>
  <c r="G41" i="9"/>
  <c r="F41" i="9"/>
  <c r="D41" i="9"/>
  <c r="C41" i="9"/>
  <c r="J41" i="9" s="1"/>
  <c r="K40" i="9"/>
  <c r="J40" i="9"/>
  <c r="H40" i="9"/>
  <c r="G40" i="9"/>
  <c r="F40" i="9"/>
  <c r="D40" i="9"/>
  <c r="C40" i="9"/>
  <c r="K39" i="9"/>
  <c r="H39" i="9"/>
  <c r="G39" i="9"/>
  <c r="F39" i="9"/>
  <c r="C39" i="9"/>
  <c r="J39" i="9" s="1"/>
  <c r="K38" i="9"/>
  <c r="H38" i="9"/>
  <c r="G38" i="9"/>
  <c r="F38" i="9"/>
  <c r="C38" i="9"/>
  <c r="D38" i="9" s="1"/>
  <c r="K37" i="9"/>
  <c r="H37" i="9"/>
  <c r="G37" i="9"/>
  <c r="F37" i="9"/>
  <c r="C37" i="9"/>
  <c r="J37" i="9" s="1"/>
  <c r="K36" i="9"/>
  <c r="J36" i="9"/>
  <c r="H36" i="9"/>
  <c r="G36" i="9"/>
  <c r="F36" i="9"/>
  <c r="D36" i="9"/>
  <c r="C36" i="9"/>
  <c r="K35" i="9"/>
  <c r="J35" i="9"/>
  <c r="H35" i="9"/>
  <c r="G35" i="9"/>
  <c r="F35" i="9"/>
  <c r="C35" i="9"/>
  <c r="D35" i="9" s="1"/>
  <c r="K34" i="9"/>
  <c r="J34" i="9"/>
  <c r="H34" i="9"/>
  <c r="G34" i="9"/>
  <c r="F34" i="9"/>
  <c r="D34" i="9"/>
  <c r="C34" i="9"/>
  <c r="K33" i="9"/>
  <c r="H33" i="9"/>
  <c r="G33" i="9"/>
  <c r="F33" i="9"/>
  <c r="D33" i="9"/>
  <c r="C33" i="9"/>
  <c r="J33" i="9" s="1"/>
  <c r="K32" i="9"/>
  <c r="J32" i="9"/>
  <c r="H32" i="9"/>
  <c r="G32" i="9"/>
  <c r="F32" i="9"/>
  <c r="D32" i="9"/>
  <c r="C32" i="9"/>
  <c r="K31" i="9"/>
  <c r="H31" i="9"/>
  <c r="G31" i="9"/>
  <c r="F31" i="9"/>
  <c r="C31" i="9"/>
  <c r="J31" i="9" s="1"/>
  <c r="K30" i="9"/>
  <c r="H30" i="9"/>
  <c r="G30" i="9"/>
  <c r="F30" i="9"/>
  <c r="C30" i="9"/>
  <c r="J30" i="9" s="1"/>
  <c r="K29" i="9"/>
  <c r="H29" i="9"/>
  <c r="G29" i="9"/>
  <c r="F29" i="9"/>
  <c r="C29" i="9"/>
  <c r="J29" i="9" s="1"/>
  <c r="K28" i="9"/>
  <c r="J28" i="9"/>
  <c r="H28" i="9"/>
  <c r="G28" i="9"/>
  <c r="F28" i="9"/>
  <c r="D28" i="9"/>
  <c r="C28" i="9"/>
  <c r="K27" i="9"/>
  <c r="J27" i="9"/>
  <c r="H27" i="9"/>
  <c r="G27" i="9"/>
  <c r="F27" i="9"/>
  <c r="C27" i="9"/>
  <c r="D27" i="9" s="1"/>
  <c r="K26" i="9"/>
  <c r="J26" i="9"/>
  <c r="H26" i="9"/>
  <c r="G26" i="9"/>
  <c r="F26" i="9"/>
  <c r="D26" i="9"/>
  <c r="C26" i="9"/>
  <c r="K25" i="9"/>
  <c r="H25" i="9"/>
  <c r="G25" i="9"/>
  <c r="F25" i="9"/>
  <c r="D25" i="9"/>
  <c r="C25" i="9"/>
  <c r="J25" i="9" s="1"/>
  <c r="K24" i="9"/>
  <c r="J24" i="9"/>
  <c r="H24" i="9"/>
  <c r="G24" i="9"/>
  <c r="F24" i="9"/>
  <c r="D24" i="9"/>
  <c r="C24" i="9"/>
  <c r="K23" i="9"/>
  <c r="H23" i="9"/>
  <c r="G23" i="9"/>
  <c r="F23" i="9"/>
  <c r="C23" i="9"/>
  <c r="D23" i="9" s="1"/>
  <c r="K22" i="9"/>
  <c r="H22" i="9"/>
  <c r="G22" i="9"/>
  <c r="F22" i="9"/>
  <c r="C22" i="9"/>
  <c r="J22" i="9" s="1"/>
  <c r="K21" i="9"/>
  <c r="H21" i="9"/>
  <c r="G21" i="9"/>
  <c r="F21" i="9"/>
  <c r="C21" i="9"/>
  <c r="J21" i="9" s="1"/>
  <c r="K20" i="9"/>
  <c r="J20" i="9"/>
  <c r="H20" i="9"/>
  <c r="G20" i="9"/>
  <c r="F20" i="9"/>
  <c r="D20" i="9"/>
  <c r="C20" i="9"/>
  <c r="K19" i="9"/>
  <c r="J19" i="9"/>
  <c r="H19" i="9"/>
  <c r="G19" i="9"/>
  <c r="F19" i="9"/>
  <c r="C19" i="9"/>
  <c r="D19" i="9" s="1"/>
  <c r="K18" i="9"/>
  <c r="J18" i="9"/>
  <c r="H18" i="9"/>
  <c r="G18" i="9"/>
  <c r="F18" i="9"/>
  <c r="D18" i="9"/>
  <c r="C18" i="9"/>
  <c r="K17" i="9"/>
  <c r="H17" i="9"/>
  <c r="G17" i="9"/>
  <c r="F17" i="9"/>
  <c r="D17" i="9"/>
  <c r="C17" i="9"/>
  <c r="J17" i="9" s="1"/>
  <c r="K16" i="9"/>
  <c r="J16" i="9"/>
  <c r="H16" i="9"/>
  <c r="G16" i="9"/>
  <c r="F16" i="9"/>
  <c r="D16" i="9"/>
  <c r="C16" i="9"/>
  <c r="K15" i="9"/>
  <c r="H15" i="9"/>
  <c r="G15" i="9"/>
  <c r="F15" i="9"/>
  <c r="C15" i="9"/>
  <c r="J15" i="9" s="1"/>
  <c r="K14" i="9"/>
  <c r="H14" i="9"/>
  <c r="G14" i="9"/>
  <c r="F14" i="9"/>
  <c r="C14" i="9"/>
  <c r="J14" i="9" s="1"/>
  <c r="K13" i="9"/>
  <c r="H13" i="9"/>
  <c r="G13" i="9"/>
  <c r="F13" i="9"/>
  <c r="C13" i="9"/>
  <c r="J13" i="9" s="1"/>
  <c r="K12" i="9"/>
  <c r="J12" i="9"/>
  <c r="H12" i="9"/>
  <c r="G12" i="9"/>
  <c r="F12" i="9"/>
  <c r="D12" i="9"/>
  <c r="C12" i="9"/>
  <c r="K11" i="9"/>
  <c r="J11" i="9"/>
  <c r="H11" i="9"/>
  <c r="G11" i="9"/>
  <c r="F11" i="9"/>
  <c r="C11" i="9"/>
  <c r="D11" i="9" s="1"/>
  <c r="K10" i="9"/>
  <c r="J10" i="9"/>
  <c r="H10" i="9"/>
  <c r="G10" i="9"/>
  <c r="F10" i="9"/>
  <c r="E19" i="3" s="1"/>
  <c r="D10" i="9"/>
  <c r="C10" i="9"/>
  <c r="G9" i="3"/>
  <c r="G8" i="3"/>
  <c r="F9" i="3"/>
  <c r="F8" i="3"/>
  <c r="E8" i="3"/>
  <c r="E9" i="3"/>
  <c r="F22" i="3" l="1"/>
  <c r="D22" i="3"/>
  <c r="I22" i="3"/>
  <c r="E22" i="3"/>
  <c r="G22" i="3"/>
  <c r="G20" i="3"/>
  <c r="G19" i="3"/>
  <c r="D31" i="9"/>
  <c r="D63" i="9"/>
  <c r="D14" i="10"/>
  <c r="D62" i="10"/>
  <c r="D21" i="11"/>
  <c r="D53" i="11"/>
  <c r="D85" i="11"/>
  <c r="D22" i="9"/>
  <c r="D70" i="9"/>
  <c r="D13" i="10"/>
  <c r="D53" i="10"/>
  <c r="D84" i="11"/>
  <c r="D13" i="9"/>
  <c r="D21" i="9"/>
  <c r="D29" i="9"/>
  <c r="D37" i="9"/>
  <c r="D45" i="9"/>
  <c r="D53" i="9"/>
  <c r="D61" i="9"/>
  <c r="D69" i="9"/>
  <c r="D77" i="9"/>
  <c r="D85" i="9"/>
  <c r="D12" i="10"/>
  <c r="D20" i="10"/>
  <c r="D28" i="10"/>
  <c r="D36" i="10"/>
  <c r="D44" i="10"/>
  <c r="D52" i="10"/>
  <c r="D60" i="10"/>
  <c r="D68" i="10"/>
  <c r="D76" i="10"/>
  <c r="D84" i="10"/>
  <c r="D11" i="11"/>
  <c r="D19" i="11"/>
  <c r="D27" i="11"/>
  <c r="D35" i="11"/>
  <c r="D43" i="11"/>
  <c r="D51" i="11"/>
  <c r="D59" i="11"/>
  <c r="D67" i="11"/>
  <c r="D75" i="11"/>
  <c r="D83" i="11"/>
  <c r="D47" i="9"/>
  <c r="D22" i="10"/>
  <c r="D46" i="10"/>
  <c r="D37" i="11"/>
  <c r="D46" i="9"/>
  <c r="D29" i="10"/>
  <c r="D20" i="11"/>
  <c r="D52" i="11"/>
  <c r="D15" i="9"/>
  <c r="D39" i="9"/>
  <c r="D55" i="9"/>
  <c r="D87" i="9"/>
  <c r="D86" i="10"/>
  <c r="D29" i="11"/>
  <c r="D45" i="11"/>
  <c r="D77" i="11"/>
  <c r="D37" i="10"/>
  <c r="D69" i="10"/>
  <c r="D28" i="11"/>
  <c r="D68" i="11"/>
  <c r="J23" i="9"/>
  <c r="J71" i="9"/>
  <c r="J79" i="9"/>
  <c r="J30" i="10"/>
  <c r="J38" i="10"/>
  <c r="J54" i="10"/>
  <c r="J70" i="10"/>
  <c r="J78" i="10"/>
  <c r="J13" i="11"/>
  <c r="J61" i="11"/>
  <c r="J69" i="11"/>
  <c r="D14" i="9"/>
  <c r="D30" i="9"/>
  <c r="D54" i="9"/>
  <c r="D78" i="9"/>
  <c r="D21" i="10"/>
  <c r="D45" i="10"/>
  <c r="D77" i="10"/>
  <c r="D12" i="11"/>
  <c r="D44" i="11"/>
  <c r="D60" i="11"/>
  <c r="D76" i="11"/>
  <c r="J38" i="9"/>
  <c r="J62" i="9"/>
  <c r="J86" i="9"/>
  <c r="J61" i="10"/>
  <c r="J85" i="10"/>
  <c r="J36" i="11"/>
  <c r="H90" i="1" l="1"/>
  <c r="F90" i="1"/>
  <c r="F90" i="6"/>
  <c r="H90" i="6"/>
  <c r="H90" i="7"/>
  <c r="G10" i="7"/>
  <c r="G11" i="7"/>
  <c r="G12" i="7"/>
  <c r="G13" i="7"/>
  <c r="G14" i="7"/>
  <c r="G15" i="7"/>
  <c r="G16" i="7"/>
  <c r="G17" i="7"/>
  <c r="G18" i="7"/>
  <c r="F10" i="3" s="1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H90" i="8"/>
  <c r="E10" i="3"/>
  <c r="I10" i="3"/>
  <c r="F90" i="7"/>
  <c r="K91" i="7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J11" i="3"/>
  <c r="C11" i="3"/>
  <c r="K90" i="8"/>
  <c r="J90" i="8"/>
  <c r="D90" i="8"/>
  <c r="K89" i="8"/>
  <c r="J89" i="8"/>
  <c r="K88" i="8"/>
  <c r="D88" i="8"/>
  <c r="K87" i="8"/>
  <c r="D87" i="8"/>
  <c r="K86" i="8"/>
  <c r="D86" i="8"/>
  <c r="J86" i="8"/>
  <c r="K85" i="8"/>
  <c r="D85" i="8"/>
  <c r="K84" i="8"/>
  <c r="J84" i="8"/>
  <c r="D84" i="8"/>
  <c r="K83" i="8"/>
  <c r="J83" i="8"/>
  <c r="K82" i="8"/>
  <c r="D82" i="8"/>
  <c r="K81" i="8"/>
  <c r="D81" i="8"/>
  <c r="K80" i="8"/>
  <c r="J80" i="8"/>
  <c r="D80" i="8"/>
  <c r="K79" i="8"/>
  <c r="D79" i="8"/>
  <c r="K78" i="8"/>
  <c r="J78" i="8"/>
  <c r="K77" i="8"/>
  <c r="D77" i="8"/>
  <c r="K76" i="8"/>
  <c r="D76" i="8"/>
  <c r="K75" i="8"/>
  <c r="J75" i="8"/>
  <c r="K74" i="8"/>
  <c r="J74" i="8"/>
  <c r="K73" i="8"/>
  <c r="D73" i="8"/>
  <c r="K72" i="8"/>
  <c r="J72" i="8"/>
  <c r="D72" i="8"/>
  <c r="K71" i="8"/>
  <c r="D71" i="8"/>
  <c r="K70" i="8"/>
  <c r="J70" i="8"/>
  <c r="K69" i="8"/>
  <c r="D69" i="8"/>
  <c r="K68" i="8"/>
  <c r="D68" i="8"/>
  <c r="K67" i="8"/>
  <c r="J67" i="8"/>
  <c r="K66" i="8"/>
  <c r="J66" i="8"/>
  <c r="K65" i="8"/>
  <c r="D65" i="8"/>
  <c r="K64" i="8"/>
  <c r="J64" i="8"/>
  <c r="D64" i="8"/>
  <c r="K63" i="8"/>
  <c r="D63" i="8"/>
  <c r="K62" i="8"/>
  <c r="J62" i="8"/>
  <c r="K61" i="8"/>
  <c r="D61" i="8"/>
  <c r="K60" i="8"/>
  <c r="D60" i="8"/>
  <c r="K59" i="8"/>
  <c r="J59" i="8"/>
  <c r="K58" i="8"/>
  <c r="J58" i="8"/>
  <c r="K57" i="8"/>
  <c r="D57" i="8"/>
  <c r="K56" i="8"/>
  <c r="J56" i="8"/>
  <c r="D56" i="8"/>
  <c r="K55" i="8"/>
  <c r="D55" i="8"/>
  <c r="K54" i="8"/>
  <c r="J54" i="8"/>
  <c r="K53" i="8"/>
  <c r="D53" i="8"/>
  <c r="K52" i="8"/>
  <c r="D52" i="8"/>
  <c r="K51" i="8"/>
  <c r="J51" i="8"/>
  <c r="K50" i="8"/>
  <c r="J50" i="8"/>
  <c r="K49" i="8"/>
  <c r="D49" i="8"/>
  <c r="K48" i="8"/>
  <c r="J48" i="8"/>
  <c r="D48" i="8"/>
  <c r="K47" i="8"/>
  <c r="D47" i="8"/>
  <c r="K46" i="8"/>
  <c r="J46" i="8"/>
  <c r="K45" i="8"/>
  <c r="D45" i="8"/>
  <c r="K44" i="8"/>
  <c r="D44" i="8"/>
  <c r="K43" i="8"/>
  <c r="J43" i="8"/>
  <c r="K42" i="8"/>
  <c r="J42" i="8"/>
  <c r="K41" i="8"/>
  <c r="D41" i="8"/>
  <c r="K40" i="8"/>
  <c r="J40" i="8"/>
  <c r="D40" i="8"/>
  <c r="K39" i="8"/>
  <c r="D39" i="8"/>
  <c r="K38" i="8"/>
  <c r="J38" i="8"/>
  <c r="D38" i="8"/>
  <c r="K37" i="8"/>
  <c r="D37" i="8"/>
  <c r="K36" i="8"/>
  <c r="J36" i="8"/>
  <c r="D36" i="8"/>
  <c r="K35" i="8"/>
  <c r="J35" i="8"/>
  <c r="K34" i="8"/>
  <c r="J34" i="8"/>
  <c r="D34" i="8"/>
  <c r="K33" i="8"/>
  <c r="J33" i="8"/>
  <c r="K32" i="8"/>
  <c r="J32" i="8"/>
  <c r="D32" i="8"/>
  <c r="K31" i="8"/>
  <c r="D31" i="8"/>
  <c r="K30" i="8"/>
  <c r="J30" i="8"/>
  <c r="K29" i="8"/>
  <c r="D29" i="8"/>
  <c r="K28" i="8"/>
  <c r="D28" i="8"/>
  <c r="K27" i="8"/>
  <c r="J27" i="8"/>
  <c r="K26" i="8"/>
  <c r="J26" i="8"/>
  <c r="K25" i="8"/>
  <c r="J25" i="8"/>
  <c r="D25" i="8"/>
  <c r="K24" i="8"/>
  <c r="D24" i="8"/>
  <c r="K23" i="8"/>
  <c r="D23" i="8"/>
  <c r="K22" i="8"/>
  <c r="J22" i="8"/>
  <c r="K21" i="8"/>
  <c r="D21" i="8"/>
  <c r="K20" i="8"/>
  <c r="D20" i="8"/>
  <c r="K19" i="8"/>
  <c r="J19" i="8"/>
  <c r="K18" i="8"/>
  <c r="J18" i="8"/>
  <c r="K17" i="8"/>
  <c r="D17" i="8"/>
  <c r="J17" i="8"/>
  <c r="K16" i="8"/>
  <c r="D16" i="8"/>
  <c r="K15" i="8"/>
  <c r="D15" i="8"/>
  <c r="K14" i="8"/>
  <c r="D14" i="8"/>
  <c r="K13" i="8"/>
  <c r="D13" i="8"/>
  <c r="K12" i="8"/>
  <c r="J12" i="8"/>
  <c r="K11" i="8"/>
  <c r="J11" i="8"/>
  <c r="K10" i="8"/>
  <c r="J10" i="8"/>
  <c r="D10" i="8"/>
  <c r="A9" i="3"/>
  <c r="A10" i="3"/>
  <c r="J10" i="3"/>
  <c r="D10" i="3"/>
  <c r="C10" i="3"/>
  <c r="J9" i="3"/>
  <c r="D9" i="3"/>
  <c r="C9" i="3"/>
  <c r="K90" i="7"/>
  <c r="H89" i="7"/>
  <c r="F89" i="7"/>
  <c r="C90" i="7"/>
  <c r="J90" i="7" s="1"/>
  <c r="K89" i="7"/>
  <c r="H88" i="7"/>
  <c r="F88" i="7"/>
  <c r="C89" i="7"/>
  <c r="J89" i="7" s="1"/>
  <c r="K88" i="7"/>
  <c r="H87" i="7"/>
  <c r="F87" i="7"/>
  <c r="C88" i="7"/>
  <c r="J88" i="7" s="1"/>
  <c r="K87" i="7"/>
  <c r="H86" i="7"/>
  <c r="F86" i="7"/>
  <c r="C87" i="7"/>
  <c r="D87" i="7" s="1"/>
  <c r="K86" i="7"/>
  <c r="H85" i="7"/>
  <c r="F85" i="7"/>
  <c r="C86" i="7"/>
  <c r="D86" i="7" s="1"/>
  <c r="K85" i="7"/>
  <c r="H84" i="7"/>
  <c r="F84" i="7"/>
  <c r="C85" i="7"/>
  <c r="D85" i="7" s="1"/>
  <c r="K84" i="7"/>
  <c r="H83" i="7"/>
  <c r="F83" i="7"/>
  <c r="C84" i="7"/>
  <c r="D84" i="7" s="1"/>
  <c r="K83" i="7"/>
  <c r="H82" i="7"/>
  <c r="F82" i="7"/>
  <c r="C83" i="7"/>
  <c r="J83" i="7" s="1"/>
  <c r="K82" i="7"/>
  <c r="H81" i="7"/>
  <c r="F81" i="7"/>
  <c r="C82" i="7"/>
  <c r="J82" i="7" s="1"/>
  <c r="K81" i="7"/>
  <c r="H80" i="7"/>
  <c r="F80" i="7"/>
  <c r="C81" i="7"/>
  <c r="J81" i="7" s="1"/>
  <c r="K80" i="7"/>
  <c r="H79" i="7"/>
  <c r="F79" i="7"/>
  <c r="C80" i="7"/>
  <c r="D80" i="7" s="1"/>
  <c r="K79" i="7"/>
  <c r="H78" i="7"/>
  <c r="F78" i="7"/>
  <c r="C79" i="7"/>
  <c r="D79" i="7" s="1"/>
  <c r="K78" i="7"/>
  <c r="H77" i="7"/>
  <c r="F77" i="7"/>
  <c r="C78" i="7"/>
  <c r="D78" i="7" s="1"/>
  <c r="K77" i="7"/>
  <c r="H76" i="7"/>
  <c r="F76" i="7"/>
  <c r="C77" i="7"/>
  <c r="J77" i="7" s="1"/>
  <c r="K76" i="7"/>
  <c r="H75" i="7"/>
  <c r="F75" i="7"/>
  <c r="C76" i="7"/>
  <c r="D76" i="7" s="1"/>
  <c r="K75" i="7"/>
  <c r="H74" i="7"/>
  <c r="F74" i="7"/>
  <c r="C75" i="7"/>
  <c r="J75" i="7" s="1"/>
  <c r="K74" i="7"/>
  <c r="H73" i="7"/>
  <c r="F73" i="7"/>
  <c r="C74" i="7"/>
  <c r="J74" i="7" s="1"/>
  <c r="K73" i="7"/>
  <c r="H72" i="7"/>
  <c r="F72" i="7"/>
  <c r="C73" i="7"/>
  <c r="J73" i="7" s="1"/>
  <c r="K72" i="7"/>
  <c r="H71" i="7"/>
  <c r="F71" i="7"/>
  <c r="C72" i="7"/>
  <c r="D72" i="7" s="1"/>
  <c r="K71" i="7"/>
  <c r="H70" i="7"/>
  <c r="F70" i="7"/>
  <c r="C71" i="7"/>
  <c r="D71" i="7" s="1"/>
  <c r="K70" i="7"/>
  <c r="H69" i="7"/>
  <c r="F69" i="7"/>
  <c r="C70" i="7"/>
  <c r="D70" i="7" s="1"/>
  <c r="K69" i="7"/>
  <c r="H68" i="7"/>
  <c r="F68" i="7"/>
  <c r="C69" i="7"/>
  <c r="J69" i="7" s="1"/>
  <c r="K68" i="7"/>
  <c r="H67" i="7"/>
  <c r="F67" i="7"/>
  <c r="C68" i="7"/>
  <c r="D68" i="7" s="1"/>
  <c r="K67" i="7"/>
  <c r="H66" i="7"/>
  <c r="F66" i="7"/>
  <c r="C67" i="7"/>
  <c r="J67" i="7" s="1"/>
  <c r="K66" i="7"/>
  <c r="H65" i="7"/>
  <c r="F65" i="7"/>
  <c r="C66" i="7"/>
  <c r="J66" i="7" s="1"/>
  <c r="K65" i="7"/>
  <c r="H64" i="7"/>
  <c r="F64" i="7"/>
  <c r="C65" i="7"/>
  <c r="J65" i="7" s="1"/>
  <c r="K64" i="7"/>
  <c r="H63" i="7"/>
  <c r="F63" i="7"/>
  <c r="C64" i="7"/>
  <c r="D64" i="7" s="1"/>
  <c r="K63" i="7"/>
  <c r="H62" i="7"/>
  <c r="F62" i="7"/>
  <c r="C63" i="7"/>
  <c r="D63" i="7" s="1"/>
  <c r="K62" i="7"/>
  <c r="H61" i="7"/>
  <c r="F61" i="7"/>
  <c r="C62" i="7"/>
  <c r="D62" i="7" s="1"/>
  <c r="K61" i="7"/>
  <c r="H60" i="7"/>
  <c r="F60" i="7"/>
  <c r="C61" i="7"/>
  <c r="J61" i="7" s="1"/>
  <c r="K60" i="7"/>
  <c r="H59" i="7"/>
  <c r="F59" i="7"/>
  <c r="C60" i="7"/>
  <c r="J60" i="7" s="1"/>
  <c r="K59" i="7"/>
  <c r="H58" i="7"/>
  <c r="F58" i="7"/>
  <c r="C59" i="7"/>
  <c r="J59" i="7" s="1"/>
  <c r="K58" i="7"/>
  <c r="H57" i="7"/>
  <c r="F57" i="7"/>
  <c r="C58" i="7"/>
  <c r="J58" i="7" s="1"/>
  <c r="K57" i="7"/>
  <c r="H56" i="7"/>
  <c r="F56" i="7"/>
  <c r="C57" i="7"/>
  <c r="J57" i="7" s="1"/>
  <c r="K56" i="7"/>
  <c r="H55" i="7"/>
  <c r="F55" i="7"/>
  <c r="C56" i="7"/>
  <c r="J56" i="7" s="1"/>
  <c r="K55" i="7"/>
  <c r="H54" i="7"/>
  <c r="F54" i="7"/>
  <c r="C55" i="7"/>
  <c r="D55" i="7" s="1"/>
  <c r="K54" i="7"/>
  <c r="J54" i="7"/>
  <c r="H53" i="7"/>
  <c r="F53" i="7"/>
  <c r="C54" i="7"/>
  <c r="D54" i="7" s="1"/>
  <c r="K53" i="7"/>
  <c r="H52" i="7"/>
  <c r="F52" i="7"/>
  <c r="C53" i="7"/>
  <c r="J53" i="7" s="1"/>
  <c r="K52" i="7"/>
  <c r="H51" i="7"/>
  <c r="F51" i="7"/>
  <c r="C52" i="7"/>
  <c r="J52" i="7" s="1"/>
  <c r="K51" i="7"/>
  <c r="H50" i="7"/>
  <c r="F50" i="7"/>
  <c r="C51" i="7"/>
  <c r="J51" i="7" s="1"/>
  <c r="K50" i="7"/>
  <c r="H49" i="7"/>
  <c r="F49" i="7"/>
  <c r="C50" i="7"/>
  <c r="J50" i="7" s="1"/>
  <c r="K49" i="7"/>
  <c r="H48" i="7"/>
  <c r="F48" i="7"/>
  <c r="C49" i="7"/>
  <c r="J49" i="7" s="1"/>
  <c r="K48" i="7"/>
  <c r="J48" i="7"/>
  <c r="H47" i="7"/>
  <c r="F47" i="7"/>
  <c r="D48" i="7"/>
  <c r="C48" i="7"/>
  <c r="K47" i="7"/>
  <c r="H46" i="7"/>
  <c r="F46" i="7"/>
  <c r="C47" i="7"/>
  <c r="D47" i="7" s="1"/>
  <c r="K46" i="7"/>
  <c r="H45" i="7"/>
  <c r="F45" i="7"/>
  <c r="C46" i="7"/>
  <c r="D46" i="7" s="1"/>
  <c r="K45" i="7"/>
  <c r="H44" i="7"/>
  <c r="F44" i="7"/>
  <c r="C45" i="7"/>
  <c r="J45" i="7" s="1"/>
  <c r="K44" i="7"/>
  <c r="H43" i="7"/>
  <c r="F43" i="7"/>
  <c r="C44" i="7"/>
  <c r="J44" i="7" s="1"/>
  <c r="K43" i="7"/>
  <c r="H42" i="7"/>
  <c r="F42" i="7"/>
  <c r="C43" i="7"/>
  <c r="J43" i="7" s="1"/>
  <c r="K42" i="7"/>
  <c r="H41" i="7"/>
  <c r="F41" i="7"/>
  <c r="C42" i="7"/>
  <c r="J42" i="7" s="1"/>
  <c r="K41" i="7"/>
  <c r="H40" i="7"/>
  <c r="F40" i="7"/>
  <c r="C41" i="7"/>
  <c r="J41" i="7" s="1"/>
  <c r="K40" i="7"/>
  <c r="H39" i="7"/>
  <c r="F39" i="7"/>
  <c r="C40" i="7"/>
  <c r="D40" i="7" s="1"/>
  <c r="K39" i="7"/>
  <c r="H38" i="7"/>
  <c r="F38" i="7"/>
  <c r="C39" i="7"/>
  <c r="D39" i="7" s="1"/>
  <c r="K38" i="7"/>
  <c r="H37" i="7"/>
  <c r="F37" i="7"/>
  <c r="C38" i="7"/>
  <c r="D38" i="7" s="1"/>
  <c r="K37" i="7"/>
  <c r="H36" i="7"/>
  <c r="F36" i="7"/>
  <c r="C37" i="7"/>
  <c r="J37" i="7" s="1"/>
  <c r="K36" i="7"/>
  <c r="H35" i="7"/>
  <c r="F35" i="7"/>
  <c r="C36" i="7"/>
  <c r="J36" i="7" s="1"/>
  <c r="K35" i="7"/>
  <c r="H34" i="7"/>
  <c r="F34" i="7"/>
  <c r="C35" i="7"/>
  <c r="J35" i="7" s="1"/>
  <c r="K34" i="7"/>
  <c r="H33" i="7"/>
  <c r="F33" i="7"/>
  <c r="D34" i="7"/>
  <c r="C34" i="7"/>
  <c r="J34" i="7" s="1"/>
  <c r="K33" i="7"/>
  <c r="H32" i="7"/>
  <c r="F32" i="7"/>
  <c r="C33" i="7"/>
  <c r="J33" i="7" s="1"/>
  <c r="K32" i="7"/>
  <c r="J32" i="7"/>
  <c r="H31" i="7"/>
  <c r="F31" i="7"/>
  <c r="C32" i="7"/>
  <c r="D32" i="7" s="1"/>
  <c r="K31" i="7"/>
  <c r="H30" i="7"/>
  <c r="F30" i="7"/>
  <c r="C31" i="7"/>
  <c r="D31" i="7" s="1"/>
  <c r="K30" i="7"/>
  <c r="H29" i="7"/>
  <c r="F29" i="7"/>
  <c r="C30" i="7"/>
  <c r="D30" i="7" s="1"/>
  <c r="K29" i="7"/>
  <c r="H28" i="7"/>
  <c r="F28" i="7"/>
  <c r="C29" i="7"/>
  <c r="J29" i="7" s="1"/>
  <c r="K28" i="7"/>
  <c r="H27" i="7"/>
  <c r="F27" i="7"/>
  <c r="C28" i="7"/>
  <c r="J28" i="7" s="1"/>
  <c r="K27" i="7"/>
  <c r="H26" i="7"/>
  <c r="F26" i="7"/>
  <c r="C27" i="7"/>
  <c r="J27" i="7" s="1"/>
  <c r="K26" i="7"/>
  <c r="H25" i="7"/>
  <c r="F25" i="7"/>
  <c r="C26" i="7"/>
  <c r="J26" i="7" s="1"/>
  <c r="K25" i="7"/>
  <c r="H24" i="7"/>
  <c r="F24" i="7"/>
  <c r="C25" i="7"/>
  <c r="J25" i="7" s="1"/>
  <c r="K24" i="7"/>
  <c r="H23" i="7"/>
  <c r="F23" i="7"/>
  <c r="C24" i="7"/>
  <c r="J24" i="7" s="1"/>
  <c r="K23" i="7"/>
  <c r="H22" i="7"/>
  <c r="F22" i="7"/>
  <c r="C23" i="7"/>
  <c r="D23" i="7" s="1"/>
  <c r="K22" i="7"/>
  <c r="J22" i="7"/>
  <c r="H21" i="7"/>
  <c r="F21" i="7"/>
  <c r="C22" i="7"/>
  <c r="D22" i="7" s="1"/>
  <c r="K21" i="7"/>
  <c r="H20" i="7"/>
  <c r="F20" i="7"/>
  <c r="C21" i="7"/>
  <c r="J21" i="7" s="1"/>
  <c r="K20" i="7"/>
  <c r="H19" i="7"/>
  <c r="F19" i="7"/>
  <c r="D20" i="7"/>
  <c r="C20" i="7"/>
  <c r="J20" i="7" s="1"/>
  <c r="K19" i="7"/>
  <c r="H18" i="7"/>
  <c r="F18" i="7"/>
  <c r="C19" i="7"/>
  <c r="J19" i="7" s="1"/>
  <c r="K18" i="7"/>
  <c r="H17" i="7"/>
  <c r="F17" i="7"/>
  <c r="D18" i="7"/>
  <c r="C18" i="7"/>
  <c r="J18" i="7" s="1"/>
  <c r="K17" i="7"/>
  <c r="H16" i="7"/>
  <c r="F16" i="7"/>
  <c r="C17" i="7"/>
  <c r="J17" i="7" s="1"/>
  <c r="K16" i="7"/>
  <c r="H15" i="7"/>
  <c r="F15" i="7"/>
  <c r="D16" i="7"/>
  <c r="C16" i="7"/>
  <c r="J16" i="7" s="1"/>
  <c r="K15" i="7"/>
  <c r="H14" i="7"/>
  <c r="F14" i="7"/>
  <c r="C15" i="7"/>
  <c r="D15" i="7" s="1"/>
  <c r="K14" i="7"/>
  <c r="J14" i="7"/>
  <c r="H13" i="7"/>
  <c r="F13" i="7"/>
  <c r="C14" i="7"/>
  <c r="D14" i="7" s="1"/>
  <c r="K13" i="7"/>
  <c r="H12" i="7"/>
  <c r="F12" i="7"/>
  <c r="D13" i="7"/>
  <c r="C13" i="7"/>
  <c r="J13" i="7" s="1"/>
  <c r="K12" i="7"/>
  <c r="H11" i="7"/>
  <c r="F11" i="7"/>
  <c r="C12" i="7"/>
  <c r="J12" i="7" s="1"/>
  <c r="K11" i="7"/>
  <c r="H10" i="7"/>
  <c r="G10" i="3" s="1"/>
  <c r="F10" i="7"/>
  <c r="C11" i="7"/>
  <c r="J11" i="7" s="1"/>
  <c r="K10" i="7"/>
  <c r="C10" i="7"/>
  <c r="J10" i="7" s="1"/>
  <c r="K90" i="6"/>
  <c r="J90" i="6"/>
  <c r="H89" i="6"/>
  <c r="G90" i="6"/>
  <c r="F89" i="6"/>
  <c r="C90" i="6"/>
  <c r="D90" i="6" s="1"/>
  <c r="K89" i="6"/>
  <c r="J89" i="6"/>
  <c r="H88" i="6"/>
  <c r="G89" i="6"/>
  <c r="F88" i="6"/>
  <c r="D89" i="6"/>
  <c r="C89" i="6"/>
  <c r="K88" i="6"/>
  <c r="J88" i="6"/>
  <c r="H87" i="6"/>
  <c r="G88" i="6"/>
  <c r="F87" i="6"/>
  <c r="C88" i="6"/>
  <c r="D88" i="6" s="1"/>
  <c r="K87" i="6"/>
  <c r="H86" i="6"/>
  <c r="G87" i="6"/>
  <c r="F86" i="6"/>
  <c r="D87" i="6"/>
  <c r="C87" i="6"/>
  <c r="J87" i="6" s="1"/>
  <c r="K86" i="6"/>
  <c r="H85" i="6"/>
  <c r="G86" i="6"/>
  <c r="F85" i="6"/>
  <c r="D86" i="6"/>
  <c r="C86" i="6"/>
  <c r="J86" i="6" s="1"/>
  <c r="K85" i="6"/>
  <c r="H84" i="6"/>
  <c r="G85" i="6"/>
  <c r="F84" i="6"/>
  <c r="C85" i="6"/>
  <c r="D85" i="6" s="1"/>
  <c r="K84" i="6"/>
  <c r="H83" i="6"/>
  <c r="G84" i="6"/>
  <c r="F83" i="6"/>
  <c r="D84" i="6"/>
  <c r="C84" i="6"/>
  <c r="J84" i="6" s="1"/>
  <c r="K83" i="6"/>
  <c r="H82" i="6"/>
  <c r="G83" i="6"/>
  <c r="F82" i="6"/>
  <c r="C83" i="6"/>
  <c r="J83" i="6" s="1"/>
  <c r="K82" i="6"/>
  <c r="J82" i="6"/>
  <c r="H81" i="6"/>
  <c r="G82" i="6"/>
  <c r="F81" i="6"/>
  <c r="C82" i="6"/>
  <c r="D82" i="6" s="1"/>
  <c r="K81" i="6"/>
  <c r="J81" i="6"/>
  <c r="H80" i="6"/>
  <c r="G81" i="6"/>
  <c r="F80" i="6"/>
  <c r="D81" i="6"/>
  <c r="C81" i="6"/>
  <c r="K80" i="6"/>
  <c r="J80" i="6"/>
  <c r="H79" i="6"/>
  <c r="G80" i="6"/>
  <c r="F79" i="6"/>
  <c r="C80" i="6"/>
  <c r="D80" i="6" s="1"/>
  <c r="K79" i="6"/>
  <c r="H78" i="6"/>
  <c r="G79" i="6"/>
  <c r="F78" i="6"/>
  <c r="D79" i="6"/>
  <c r="C79" i="6"/>
  <c r="J79" i="6" s="1"/>
  <c r="K78" i="6"/>
  <c r="H77" i="6"/>
  <c r="G78" i="6"/>
  <c r="F77" i="6"/>
  <c r="D78" i="6"/>
  <c r="C78" i="6"/>
  <c r="J78" i="6" s="1"/>
  <c r="K77" i="6"/>
  <c r="H76" i="6"/>
  <c r="G77" i="6"/>
  <c r="F76" i="6"/>
  <c r="C77" i="6"/>
  <c r="D77" i="6" s="1"/>
  <c r="K76" i="6"/>
  <c r="H75" i="6"/>
  <c r="G76" i="6"/>
  <c r="F75" i="6"/>
  <c r="D76" i="6"/>
  <c r="C76" i="6"/>
  <c r="J76" i="6" s="1"/>
  <c r="K75" i="6"/>
  <c r="H74" i="6"/>
  <c r="G75" i="6"/>
  <c r="F74" i="6"/>
  <c r="C75" i="6"/>
  <c r="J75" i="6" s="1"/>
  <c r="K74" i="6"/>
  <c r="J74" i="6"/>
  <c r="H73" i="6"/>
  <c r="G74" i="6"/>
  <c r="F73" i="6"/>
  <c r="C74" i="6"/>
  <c r="D74" i="6" s="1"/>
  <c r="K73" i="6"/>
  <c r="J73" i="6"/>
  <c r="H72" i="6"/>
  <c r="G73" i="6"/>
  <c r="F72" i="6"/>
  <c r="D73" i="6"/>
  <c r="C73" i="6"/>
  <c r="K72" i="6"/>
  <c r="J72" i="6"/>
  <c r="H71" i="6"/>
  <c r="G72" i="6"/>
  <c r="F71" i="6"/>
  <c r="C72" i="6"/>
  <c r="D72" i="6" s="1"/>
  <c r="K71" i="6"/>
  <c r="H70" i="6"/>
  <c r="G71" i="6"/>
  <c r="F70" i="6"/>
  <c r="D71" i="6"/>
  <c r="C71" i="6"/>
  <c r="J71" i="6" s="1"/>
  <c r="K70" i="6"/>
  <c r="H69" i="6"/>
  <c r="G70" i="6"/>
  <c r="F69" i="6"/>
  <c r="D70" i="6"/>
  <c r="C70" i="6"/>
  <c r="J70" i="6" s="1"/>
  <c r="K69" i="6"/>
  <c r="H68" i="6"/>
  <c r="G69" i="6"/>
  <c r="F68" i="6"/>
  <c r="C69" i="6"/>
  <c r="D69" i="6" s="1"/>
  <c r="K68" i="6"/>
  <c r="H67" i="6"/>
  <c r="G68" i="6"/>
  <c r="F67" i="6"/>
  <c r="D68" i="6"/>
  <c r="C68" i="6"/>
  <c r="J68" i="6" s="1"/>
  <c r="K67" i="6"/>
  <c r="H66" i="6"/>
  <c r="G67" i="6"/>
  <c r="F66" i="6"/>
  <c r="C67" i="6"/>
  <c r="J67" i="6" s="1"/>
  <c r="K66" i="6"/>
  <c r="J66" i="6"/>
  <c r="H65" i="6"/>
  <c r="G66" i="6"/>
  <c r="F65" i="6"/>
  <c r="C66" i="6"/>
  <c r="D66" i="6" s="1"/>
  <c r="K65" i="6"/>
  <c r="J65" i="6"/>
  <c r="H64" i="6"/>
  <c r="G65" i="6"/>
  <c r="F64" i="6"/>
  <c r="D65" i="6"/>
  <c r="C65" i="6"/>
  <c r="K64" i="6"/>
  <c r="J64" i="6"/>
  <c r="H63" i="6"/>
  <c r="G64" i="6"/>
  <c r="F63" i="6"/>
  <c r="C64" i="6"/>
  <c r="D64" i="6" s="1"/>
  <c r="K63" i="6"/>
  <c r="H62" i="6"/>
  <c r="G63" i="6"/>
  <c r="F62" i="6"/>
  <c r="D63" i="6"/>
  <c r="C63" i="6"/>
  <c r="J63" i="6" s="1"/>
  <c r="K62" i="6"/>
  <c r="H61" i="6"/>
  <c r="G62" i="6"/>
  <c r="F61" i="6"/>
  <c r="D62" i="6"/>
  <c r="C62" i="6"/>
  <c r="J62" i="6" s="1"/>
  <c r="K61" i="6"/>
  <c r="H60" i="6"/>
  <c r="G61" i="6"/>
  <c r="F60" i="6"/>
  <c r="C61" i="6"/>
  <c r="D61" i="6" s="1"/>
  <c r="K60" i="6"/>
  <c r="H59" i="6"/>
  <c r="G60" i="6"/>
  <c r="F59" i="6"/>
  <c r="D60" i="6"/>
  <c r="C60" i="6"/>
  <c r="J60" i="6" s="1"/>
  <c r="K59" i="6"/>
  <c r="H58" i="6"/>
  <c r="G59" i="6"/>
  <c r="F58" i="6"/>
  <c r="C59" i="6"/>
  <c r="J59" i="6" s="1"/>
  <c r="K58" i="6"/>
  <c r="J58" i="6"/>
  <c r="H57" i="6"/>
  <c r="G58" i="6"/>
  <c r="F57" i="6"/>
  <c r="C58" i="6"/>
  <c r="D58" i="6" s="1"/>
  <c r="K57" i="6"/>
  <c r="J57" i="6"/>
  <c r="H56" i="6"/>
  <c r="G57" i="6"/>
  <c r="F56" i="6"/>
  <c r="D57" i="6"/>
  <c r="C57" i="6"/>
  <c r="K56" i="6"/>
  <c r="J56" i="6"/>
  <c r="H55" i="6"/>
  <c r="G56" i="6"/>
  <c r="F55" i="6"/>
  <c r="C56" i="6"/>
  <c r="D56" i="6" s="1"/>
  <c r="K55" i="6"/>
  <c r="H54" i="6"/>
  <c r="G55" i="6"/>
  <c r="F54" i="6"/>
  <c r="D55" i="6"/>
  <c r="C55" i="6"/>
  <c r="J55" i="6" s="1"/>
  <c r="K54" i="6"/>
  <c r="H53" i="6"/>
  <c r="G54" i="6"/>
  <c r="F53" i="6"/>
  <c r="D54" i="6"/>
  <c r="C54" i="6"/>
  <c r="J54" i="6" s="1"/>
  <c r="K53" i="6"/>
  <c r="H52" i="6"/>
  <c r="G53" i="6"/>
  <c r="F52" i="6"/>
  <c r="C53" i="6"/>
  <c r="D53" i="6" s="1"/>
  <c r="K52" i="6"/>
  <c r="H51" i="6"/>
  <c r="G52" i="6"/>
  <c r="F51" i="6"/>
  <c r="D52" i="6"/>
  <c r="C52" i="6"/>
  <c r="J52" i="6" s="1"/>
  <c r="K51" i="6"/>
  <c r="H50" i="6"/>
  <c r="G51" i="6"/>
  <c r="F50" i="6"/>
  <c r="C51" i="6"/>
  <c r="J51" i="6" s="1"/>
  <c r="K50" i="6"/>
  <c r="J50" i="6"/>
  <c r="H49" i="6"/>
  <c r="G50" i="6"/>
  <c r="F49" i="6"/>
  <c r="C50" i="6"/>
  <c r="D50" i="6" s="1"/>
  <c r="K49" i="6"/>
  <c r="J49" i="6"/>
  <c r="H48" i="6"/>
  <c r="G49" i="6"/>
  <c r="F48" i="6"/>
  <c r="D49" i="6"/>
  <c r="C49" i="6"/>
  <c r="K48" i="6"/>
  <c r="J48" i="6"/>
  <c r="H47" i="6"/>
  <c r="G48" i="6"/>
  <c r="F47" i="6"/>
  <c r="C48" i="6"/>
  <c r="D48" i="6" s="1"/>
  <c r="K47" i="6"/>
  <c r="H46" i="6"/>
  <c r="G47" i="6"/>
  <c r="F46" i="6"/>
  <c r="D47" i="6"/>
  <c r="C47" i="6"/>
  <c r="J47" i="6" s="1"/>
  <c r="K46" i="6"/>
  <c r="H45" i="6"/>
  <c r="G46" i="6"/>
  <c r="F45" i="6"/>
  <c r="D46" i="6"/>
  <c r="C46" i="6"/>
  <c r="J46" i="6" s="1"/>
  <c r="K45" i="6"/>
  <c r="H44" i="6"/>
  <c r="G45" i="6"/>
  <c r="F44" i="6"/>
  <c r="C45" i="6"/>
  <c r="D45" i="6" s="1"/>
  <c r="K44" i="6"/>
  <c r="H43" i="6"/>
  <c r="G44" i="6"/>
  <c r="F43" i="6"/>
  <c r="D44" i="6"/>
  <c r="C44" i="6"/>
  <c r="J44" i="6" s="1"/>
  <c r="K43" i="6"/>
  <c r="H42" i="6"/>
  <c r="G43" i="6"/>
  <c r="F42" i="6"/>
  <c r="C43" i="6"/>
  <c r="J43" i="6" s="1"/>
  <c r="K42" i="6"/>
  <c r="J42" i="6"/>
  <c r="H41" i="6"/>
  <c r="G42" i="6"/>
  <c r="F41" i="6"/>
  <c r="C42" i="6"/>
  <c r="D42" i="6" s="1"/>
  <c r="K41" i="6"/>
  <c r="J41" i="6"/>
  <c r="H40" i="6"/>
  <c r="G41" i="6"/>
  <c r="F40" i="6"/>
  <c r="D41" i="6"/>
  <c r="C41" i="6"/>
  <c r="K40" i="6"/>
  <c r="J40" i="6"/>
  <c r="H39" i="6"/>
  <c r="G40" i="6"/>
  <c r="F39" i="6"/>
  <c r="C40" i="6"/>
  <c r="D40" i="6" s="1"/>
  <c r="K39" i="6"/>
  <c r="H38" i="6"/>
  <c r="G39" i="6"/>
  <c r="F38" i="6"/>
  <c r="D39" i="6"/>
  <c r="C39" i="6"/>
  <c r="J39" i="6" s="1"/>
  <c r="K38" i="6"/>
  <c r="H37" i="6"/>
  <c r="G38" i="6"/>
  <c r="F37" i="6"/>
  <c r="D38" i="6"/>
  <c r="C38" i="6"/>
  <c r="J38" i="6" s="1"/>
  <c r="K37" i="6"/>
  <c r="H36" i="6"/>
  <c r="G37" i="6"/>
  <c r="F36" i="6"/>
  <c r="C37" i="6"/>
  <c r="D37" i="6" s="1"/>
  <c r="K36" i="6"/>
  <c r="H35" i="6"/>
  <c r="G36" i="6"/>
  <c r="F35" i="6"/>
  <c r="D36" i="6"/>
  <c r="C36" i="6"/>
  <c r="J36" i="6" s="1"/>
  <c r="K35" i="6"/>
  <c r="H34" i="6"/>
  <c r="G35" i="6"/>
  <c r="F34" i="6"/>
  <c r="C35" i="6"/>
  <c r="J35" i="6" s="1"/>
  <c r="K34" i="6"/>
  <c r="J34" i="6"/>
  <c r="H33" i="6"/>
  <c r="G34" i="6"/>
  <c r="F33" i="6"/>
  <c r="C34" i="6"/>
  <c r="D34" i="6" s="1"/>
  <c r="K33" i="6"/>
  <c r="J33" i="6"/>
  <c r="H32" i="6"/>
  <c r="G33" i="6"/>
  <c r="F32" i="6"/>
  <c r="D33" i="6"/>
  <c r="C33" i="6"/>
  <c r="K32" i="6"/>
  <c r="J32" i="6"/>
  <c r="H31" i="6"/>
  <c r="G32" i="6"/>
  <c r="F31" i="6"/>
  <c r="C32" i="6"/>
  <c r="D32" i="6" s="1"/>
  <c r="K31" i="6"/>
  <c r="H30" i="6"/>
  <c r="G31" i="6"/>
  <c r="F30" i="6"/>
  <c r="D31" i="6"/>
  <c r="C31" i="6"/>
  <c r="J31" i="6" s="1"/>
  <c r="K30" i="6"/>
  <c r="H29" i="6"/>
  <c r="G30" i="6"/>
  <c r="F29" i="6"/>
  <c r="D30" i="6"/>
  <c r="C30" i="6"/>
  <c r="J30" i="6" s="1"/>
  <c r="K29" i="6"/>
  <c r="H28" i="6"/>
  <c r="G29" i="6"/>
  <c r="F28" i="6"/>
  <c r="C29" i="6"/>
  <c r="D29" i="6" s="1"/>
  <c r="K28" i="6"/>
  <c r="H27" i="6"/>
  <c r="G28" i="6"/>
  <c r="F27" i="6"/>
  <c r="D28" i="6"/>
  <c r="C28" i="6"/>
  <c r="J28" i="6" s="1"/>
  <c r="K27" i="6"/>
  <c r="H26" i="6"/>
  <c r="G27" i="6"/>
  <c r="F26" i="6"/>
  <c r="C27" i="6"/>
  <c r="J27" i="6" s="1"/>
  <c r="K26" i="6"/>
  <c r="J26" i="6"/>
  <c r="H25" i="6"/>
  <c r="G26" i="6"/>
  <c r="F25" i="6"/>
  <c r="C26" i="6"/>
  <c r="D26" i="6" s="1"/>
  <c r="K25" i="6"/>
  <c r="J25" i="6"/>
  <c r="H24" i="6"/>
  <c r="G25" i="6"/>
  <c r="F24" i="6"/>
  <c r="D25" i="6"/>
  <c r="C25" i="6"/>
  <c r="K24" i="6"/>
  <c r="J24" i="6"/>
  <c r="H23" i="6"/>
  <c r="G24" i="6"/>
  <c r="F23" i="6"/>
  <c r="C24" i="6"/>
  <c r="D24" i="6" s="1"/>
  <c r="K23" i="6"/>
  <c r="H22" i="6"/>
  <c r="G23" i="6"/>
  <c r="F22" i="6"/>
  <c r="D23" i="6"/>
  <c r="C23" i="6"/>
  <c r="J23" i="6" s="1"/>
  <c r="K22" i="6"/>
  <c r="H21" i="6"/>
  <c r="G22" i="6"/>
  <c r="F21" i="6"/>
  <c r="D22" i="6"/>
  <c r="C22" i="6"/>
  <c r="J22" i="6" s="1"/>
  <c r="K21" i="6"/>
  <c r="H20" i="6"/>
  <c r="G21" i="6"/>
  <c r="F20" i="6"/>
  <c r="C21" i="6"/>
  <c r="D21" i="6" s="1"/>
  <c r="K20" i="6"/>
  <c r="H19" i="6"/>
  <c r="G20" i="6"/>
  <c r="F19" i="6"/>
  <c r="D20" i="6"/>
  <c r="C20" i="6"/>
  <c r="J20" i="6" s="1"/>
  <c r="K19" i="6"/>
  <c r="H18" i="6"/>
  <c r="G19" i="6"/>
  <c r="F18" i="6"/>
  <c r="C19" i="6"/>
  <c r="J19" i="6" s="1"/>
  <c r="K18" i="6"/>
  <c r="J18" i="6"/>
  <c r="H17" i="6"/>
  <c r="G18" i="6"/>
  <c r="F17" i="6"/>
  <c r="C18" i="6"/>
  <c r="D18" i="6" s="1"/>
  <c r="K17" i="6"/>
  <c r="J17" i="6"/>
  <c r="H16" i="6"/>
  <c r="G17" i="6"/>
  <c r="F16" i="6"/>
  <c r="D17" i="6"/>
  <c r="C17" i="6"/>
  <c r="K16" i="6"/>
  <c r="J16" i="6"/>
  <c r="H15" i="6"/>
  <c r="G16" i="6"/>
  <c r="F15" i="6"/>
  <c r="C16" i="6"/>
  <c r="D16" i="6" s="1"/>
  <c r="K15" i="6"/>
  <c r="J15" i="6"/>
  <c r="H14" i="6"/>
  <c r="G15" i="6"/>
  <c r="F14" i="6"/>
  <c r="D15" i="6"/>
  <c r="C15" i="6"/>
  <c r="K14" i="6"/>
  <c r="H13" i="6"/>
  <c r="G14" i="6"/>
  <c r="F13" i="6"/>
  <c r="D14" i="6"/>
  <c r="C14" i="6"/>
  <c r="J14" i="6" s="1"/>
  <c r="K13" i="6"/>
  <c r="H12" i="6"/>
  <c r="G13" i="6"/>
  <c r="F12" i="6"/>
  <c r="C13" i="6"/>
  <c r="D13" i="6" s="1"/>
  <c r="K12" i="6"/>
  <c r="H11" i="6"/>
  <c r="G12" i="6"/>
  <c r="F11" i="6"/>
  <c r="D12" i="6"/>
  <c r="C12" i="6"/>
  <c r="J12" i="6" s="1"/>
  <c r="K11" i="6"/>
  <c r="H10" i="6"/>
  <c r="G11" i="6"/>
  <c r="F10" i="6"/>
  <c r="C11" i="6"/>
  <c r="J11" i="6" s="1"/>
  <c r="K10" i="6"/>
  <c r="J10" i="6"/>
  <c r="G10" i="6"/>
  <c r="C10" i="6"/>
  <c r="D10" i="6" s="1"/>
  <c r="G11" i="3" l="1"/>
  <c r="D45" i="7"/>
  <c r="J46" i="7"/>
  <c r="J84" i="7"/>
  <c r="D36" i="7"/>
  <c r="J64" i="7"/>
  <c r="D66" i="7"/>
  <c r="D29" i="7"/>
  <c r="D50" i="7"/>
  <c r="D10" i="7"/>
  <c r="D61" i="7"/>
  <c r="E11" i="3"/>
  <c r="D18" i="8"/>
  <c r="J20" i="8"/>
  <c r="D22" i="8"/>
  <c r="J41" i="8"/>
  <c r="J49" i="8"/>
  <c r="J57" i="8"/>
  <c r="J65" i="8"/>
  <c r="J73" i="8"/>
  <c r="J81" i="8"/>
  <c r="J88" i="8"/>
  <c r="J82" i="8"/>
  <c r="D26" i="8"/>
  <c r="J28" i="8"/>
  <c r="D30" i="8"/>
  <c r="D12" i="8"/>
  <c r="J14" i="8"/>
  <c r="D33" i="8"/>
  <c r="D42" i="8"/>
  <c r="J44" i="8"/>
  <c r="D46" i="8"/>
  <c r="D50" i="8"/>
  <c r="J52" i="8"/>
  <c r="D54" i="8"/>
  <c r="D58" i="8"/>
  <c r="J60" i="8"/>
  <c r="D62" i="8"/>
  <c r="D66" i="8"/>
  <c r="J68" i="8"/>
  <c r="D70" i="8"/>
  <c r="D74" i="8"/>
  <c r="J76" i="8"/>
  <c r="D78" i="8"/>
  <c r="D89" i="8"/>
  <c r="J16" i="8"/>
  <c r="J24" i="8"/>
  <c r="D11" i="8"/>
  <c r="J15" i="8"/>
  <c r="D19" i="8"/>
  <c r="J23" i="8"/>
  <c r="D27" i="8"/>
  <c r="J31" i="8"/>
  <c r="D35" i="8"/>
  <c r="J39" i="8"/>
  <c r="D43" i="8"/>
  <c r="J47" i="8"/>
  <c r="D51" i="8"/>
  <c r="J55" i="8"/>
  <c r="D59" i="8"/>
  <c r="J63" i="8"/>
  <c r="D67" i="8"/>
  <c r="J71" i="8"/>
  <c r="D75" i="8"/>
  <c r="J79" i="8"/>
  <c r="D83" i="8"/>
  <c r="J87" i="8"/>
  <c r="J13" i="8"/>
  <c r="I11" i="3" s="1"/>
  <c r="J21" i="8"/>
  <c r="J29" i="8"/>
  <c r="J37" i="8"/>
  <c r="J45" i="8"/>
  <c r="J53" i="8"/>
  <c r="J61" i="8"/>
  <c r="J69" i="8"/>
  <c r="J77" i="8"/>
  <c r="J85" i="8"/>
  <c r="D24" i="7"/>
  <c r="J40" i="7"/>
  <c r="D42" i="7"/>
  <c r="D56" i="7"/>
  <c r="J76" i="7"/>
  <c r="J80" i="7"/>
  <c r="D88" i="7"/>
  <c r="D52" i="7"/>
  <c r="J68" i="7"/>
  <c r="J72" i="7"/>
  <c r="D74" i="7"/>
  <c r="D12" i="7"/>
  <c r="D37" i="7"/>
  <c r="D44" i="7"/>
  <c r="D77" i="7"/>
  <c r="D26" i="7"/>
  <c r="J38" i="7"/>
  <c r="D58" i="7"/>
  <c r="D69" i="7"/>
  <c r="J78" i="7"/>
  <c r="J70" i="7"/>
  <c r="J30" i="7"/>
  <c r="J62" i="7"/>
  <c r="D21" i="7"/>
  <c r="D28" i="7"/>
  <c r="D53" i="7"/>
  <c r="D60" i="7"/>
  <c r="D11" i="7"/>
  <c r="J15" i="7"/>
  <c r="D19" i="7"/>
  <c r="J23" i="7"/>
  <c r="D27" i="7"/>
  <c r="J31" i="7"/>
  <c r="D35" i="7"/>
  <c r="J39" i="7"/>
  <c r="D43" i="7"/>
  <c r="J47" i="7"/>
  <c r="D51" i="7"/>
  <c r="J55" i="7"/>
  <c r="D59" i="7"/>
  <c r="J63" i="7"/>
  <c r="D67" i="7"/>
  <c r="J71" i="7"/>
  <c r="D75" i="7"/>
  <c r="J79" i="7"/>
  <c r="D83" i="7"/>
  <c r="J87" i="7"/>
  <c r="D82" i="7"/>
  <c r="J86" i="7"/>
  <c r="D90" i="7"/>
  <c r="D17" i="7"/>
  <c r="D25" i="7"/>
  <c r="D33" i="7"/>
  <c r="D41" i="7"/>
  <c r="D49" i="7"/>
  <c r="D57" i="7"/>
  <c r="D65" i="7"/>
  <c r="D73" i="7"/>
  <c r="D81" i="7"/>
  <c r="J85" i="7"/>
  <c r="D89" i="7"/>
  <c r="D11" i="6"/>
  <c r="D19" i="6"/>
  <c r="D27" i="6"/>
  <c r="D35" i="6"/>
  <c r="D43" i="6"/>
  <c r="D51" i="6"/>
  <c r="D59" i="6"/>
  <c r="D67" i="6"/>
  <c r="D75" i="6"/>
  <c r="D83" i="6"/>
  <c r="J13" i="6"/>
  <c r="J21" i="6"/>
  <c r="J29" i="6"/>
  <c r="J37" i="6"/>
  <c r="J45" i="6"/>
  <c r="J53" i="6"/>
  <c r="J61" i="6"/>
  <c r="J69" i="6"/>
  <c r="J77" i="6"/>
  <c r="J85" i="6"/>
  <c r="F11" i="3" l="1"/>
  <c r="D11" i="3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D8" i="3"/>
  <c r="C8" i="3"/>
  <c r="J8" i="3"/>
  <c r="A8" i="3"/>
  <c r="C90" i="1"/>
  <c r="J90" i="1" s="1"/>
  <c r="C89" i="1"/>
  <c r="D89" i="1" s="1"/>
  <c r="C88" i="1"/>
  <c r="D88" i="1" s="1"/>
  <c r="C87" i="1"/>
  <c r="D87" i="1" s="1"/>
  <c r="C86" i="1"/>
  <c r="D86" i="1" s="1"/>
  <c r="C85" i="1"/>
  <c r="D85" i="1" s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J11" i="1" l="1"/>
  <c r="J19" i="1"/>
  <c r="J27" i="1"/>
  <c r="J35" i="1"/>
  <c r="J43" i="1"/>
  <c r="J51" i="1"/>
  <c r="J59" i="1"/>
  <c r="J67" i="1"/>
  <c r="J75" i="1"/>
  <c r="J83" i="1"/>
  <c r="J12" i="1"/>
  <c r="J20" i="1"/>
  <c r="J28" i="1"/>
  <c r="J36" i="1"/>
  <c r="J44" i="1"/>
  <c r="J52" i="1"/>
  <c r="J60" i="1"/>
  <c r="J68" i="1"/>
  <c r="J76" i="1"/>
  <c r="J84" i="1"/>
  <c r="J13" i="1"/>
  <c r="J21" i="1"/>
  <c r="J29" i="1"/>
  <c r="J37" i="1"/>
  <c r="J45" i="1"/>
  <c r="J53" i="1"/>
  <c r="J61" i="1"/>
  <c r="J69" i="1"/>
  <c r="J77" i="1"/>
  <c r="J85" i="1"/>
  <c r="J14" i="1"/>
  <c r="J22" i="1"/>
  <c r="J30" i="1"/>
  <c r="J38" i="1"/>
  <c r="J46" i="1"/>
  <c r="J54" i="1"/>
  <c r="J62" i="1"/>
  <c r="J70" i="1"/>
  <c r="J78" i="1"/>
  <c r="J86" i="1"/>
  <c r="J15" i="1"/>
  <c r="J23" i="1"/>
  <c r="J31" i="1"/>
  <c r="J39" i="1"/>
  <c r="J47" i="1"/>
  <c r="J55" i="1"/>
  <c r="J63" i="1"/>
  <c r="J71" i="1"/>
  <c r="J79" i="1"/>
  <c r="J87" i="1"/>
  <c r="J16" i="1"/>
  <c r="J24" i="1"/>
  <c r="J32" i="1"/>
  <c r="J40" i="1"/>
  <c r="J48" i="1"/>
  <c r="J56" i="1"/>
  <c r="J64" i="1"/>
  <c r="J72" i="1"/>
  <c r="J80" i="1"/>
  <c r="J88" i="1"/>
  <c r="J17" i="1"/>
  <c r="J25" i="1"/>
  <c r="J33" i="1"/>
  <c r="J41" i="1"/>
  <c r="J49" i="1"/>
  <c r="J57" i="1"/>
  <c r="J65" i="1"/>
  <c r="J73" i="1"/>
  <c r="J81" i="1"/>
  <c r="J89" i="1"/>
  <c r="J10" i="1"/>
  <c r="J18" i="1"/>
  <c r="J26" i="1"/>
  <c r="J34" i="1"/>
  <c r="J42" i="1"/>
  <c r="J50" i="1"/>
  <c r="J58" i="1"/>
  <c r="J66" i="1"/>
  <c r="J74" i="1"/>
  <c r="J82" i="1"/>
  <c r="D90" i="1"/>
</calcChain>
</file>

<file path=xl/sharedStrings.xml><?xml version="1.0" encoding="utf-8"?>
<sst xmlns="http://schemas.openxmlformats.org/spreadsheetml/2006/main" count="145" uniqueCount="29">
  <si>
    <t>(5)</t>
  </si>
  <si>
    <t>(4)</t>
  </si>
  <si>
    <t>(3)</t>
  </si>
  <si>
    <t>(2)</t>
  </si>
  <si>
    <t>(1)</t>
  </si>
  <si>
    <t>DFt</t>
  </si>
  <si>
    <t>risk free rate</t>
  </si>
  <si>
    <t>SCR Norm</t>
  </si>
  <si>
    <t>t</t>
  </si>
  <si>
    <t>RM according to formula</t>
  </si>
  <si>
    <t>CoCr</t>
  </si>
  <si>
    <t>Duration</t>
  </si>
  <si>
    <t>Results</t>
  </si>
  <si>
    <t>Discount rate</t>
  </si>
  <si>
    <t>alfa</t>
  </si>
  <si>
    <t xml:space="preserve">Discount </t>
  </si>
  <si>
    <t>factor duration</t>
  </si>
  <si>
    <t xml:space="preserve">Midyear point </t>
  </si>
  <si>
    <t>for duration</t>
  </si>
  <si>
    <t>factor alfa</t>
  </si>
  <si>
    <t>yellow cells are inputs</t>
  </si>
  <si>
    <t>CURVE</t>
  </si>
  <si>
    <t>risk free rate t+1</t>
  </si>
  <si>
    <t>curve</t>
  </si>
  <si>
    <t>formula (3)</t>
  </si>
  <si>
    <t>formula (4)</t>
  </si>
  <si>
    <t>formula (5)</t>
  </si>
  <si>
    <t>Long Duration</t>
  </si>
  <si>
    <t>Moderate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</si>
</sst>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 * #,##0.00000_ ;_ * \-#,##0.00000_ ;_ * &quot;-&quot;??_ ;_ @_ "/>
    <numFmt numFmtId="165" formatCode="0.0000"/>
    <numFmt numFmtId="166" formatCode="_ * #,##0.000_ ;_ * \-#,##0.000_ ;_ * &quot;-&quot;??_ ;_ @_ "/>
    <numFmt numFmtId="167" formatCode="_ * #,##0.0000_ ;_ * \-#,##0.0000_ ;_ * &quot;-&quot;??_ ;_ @_ "/>
    <numFmt numFmtId="168" formatCode="0.0000000"/>
    <numFmt numFmtId="169" formatCode="_ * #,##0.0000_ ;_ * \-#,##0.0000_ ;_ * &quot;-&quot;????_ ;_ @_ "/>
    <numFmt numFmtId="170" formatCode="_ * #,##0.0000000_ ;_ * \-#,##0.0000000_ ;_ * &quot;-&quot;??_ ;_ @_ "/>
    <numFmt numFmtId="171" formatCode="_ * #,##0.000000_ ;_ * \-#,##0.000000_ ;_ * &quot;-&quot;??_ ;_ @_ "/>
    <numFmt numFmtId="172" formatCode="0.000%"/>
    <numFmt numFmtId="173" formatCode="_ * #,##0.000000000_ ;_ * \-#,##0.000000000_ ;_ * &quot;-&quot;??_ ;_ @_ "/>
    <numFmt numFmtId="174" formatCode="_ * #,##0.0_ ;_ * \-#,##0.0_ ;_ * &quot;-&quot;??_ ;_ @_ "/>
    <numFmt numFmtId="178" formatCode="0.000000"/>
    <numFmt numFmtId="179" formatCode="_ * #,##0.0000000_ ;_ * \-#,##0.0000000_ ;_ * &quot;-&quot;?????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9" fontId="0" fillId="0" borderId="0" xfId="0" applyNumberFormat="1"/>
    <xf numFmtId="0" fontId="0" fillId="0" borderId="0" xfId="0" quotePrefix="1"/>
    <xf numFmtId="165" fontId="0" fillId="0" borderId="0" xfId="0" applyNumberFormat="1"/>
    <xf numFmtId="166" fontId="0" fillId="0" borderId="0" xfId="1" applyNumberFormat="1" applyFont="1"/>
    <xf numFmtId="10" fontId="0" fillId="0" borderId="0" xfId="0" applyNumberFormat="1"/>
    <xf numFmtId="167" fontId="0" fillId="0" borderId="0" xfId="1" applyNumberFormat="1" applyFont="1"/>
    <xf numFmtId="168" fontId="0" fillId="0" borderId="0" xfId="0" applyNumberFormat="1"/>
    <xf numFmtId="169" fontId="0" fillId="0" borderId="0" xfId="0" applyNumberFormat="1"/>
    <xf numFmtId="43" fontId="0" fillId="0" borderId="0" xfId="1" applyFont="1"/>
    <xf numFmtId="0" fontId="0" fillId="0" borderId="0" xfId="0" quotePrefix="1" applyAlignment="1">
      <alignment horizontal="right"/>
    </xf>
    <xf numFmtId="170" fontId="0" fillId="0" borderId="0" xfId="1" applyNumberFormat="1" applyFont="1"/>
    <xf numFmtId="0" fontId="2" fillId="0" borderId="0" xfId="0" applyFont="1"/>
    <xf numFmtId="43" fontId="0" fillId="0" borderId="0" xfId="0" applyNumberFormat="1"/>
    <xf numFmtId="171" fontId="0" fillId="0" borderId="0" xfId="1" applyNumberFormat="1" applyFont="1"/>
    <xf numFmtId="9" fontId="0" fillId="2" borderId="0" xfId="0" applyNumberFormat="1" applyFill="1"/>
    <xf numFmtId="10" fontId="0" fillId="2" borderId="0" xfId="0" applyNumberFormat="1" applyFill="1"/>
    <xf numFmtId="0" fontId="0" fillId="2" borderId="0" xfId="0" applyFill="1"/>
    <xf numFmtId="167" fontId="0" fillId="2" borderId="0" xfId="1" applyNumberFormat="1" applyFont="1" applyFill="1"/>
    <xf numFmtId="43" fontId="0" fillId="0" borderId="0" xfId="1" applyFont="1" applyFill="1"/>
    <xf numFmtId="172" fontId="0" fillId="2" borderId="0" xfId="0" applyNumberFormat="1" applyFill="1"/>
    <xf numFmtId="172" fontId="0" fillId="0" borderId="0" xfId="0" applyNumberFormat="1"/>
    <xf numFmtId="172" fontId="0" fillId="0" borderId="0" xfId="0" applyNumberFormat="1" applyAlignment="1">
      <alignment wrapText="1"/>
    </xf>
    <xf numFmtId="173" fontId="0" fillId="0" borderId="0" xfId="1" applyNumberFormat="1" applyFont="1"/>
    <xf numFmtId="171" fontId="0" fillId="2" borderId="0" xfId="0" applyNumberFormat="1" applyFill="1"/>
    <xf numFmtId="171" fontId="0" fillId="0" borderId="0" xfId="0" applyNumberFormat="1"/>
    <xf numFmtId="171" fontId="0" fillId="0" borderId="0" xfId="0" applyNumberFormat="1" applyAlignment="1">
      <alignment horizontal="right"/>
    </xf>
    <xf numFmtId="171" fontId="0" fillId="2" borderId="0" xfId="1" applyNumberFormat="1" applyFont="1" applyFill="1"/>
    <xf numFmtId="171" fontId="3" fillId="2" borderId="0" xfId="1" applyNumberFormat="1" applyFont="1" applyFill="1"/>
    <xf numFmtId="2" fontId="0" fillId="0" borderId="0" xfId="0" applyNumberFormat="1"/>
    <xf numFmtId="2" fontId="0" fillId="0" borderId="0" xfId="1" applyNumberFormat="1" applyFont="1"/>
    <xf numFmtId="174" fontId="0" fillId="0" borderId="0" xfId="1" applyNumberFormat="1" applyFont="1"/>
    <xf numFmtId="10" fontId="0" fillId="0" borderId="0" xfId="2" applyNumberFormat="1" applyFont="1"/>
    <xf numFmtId="43" fontId="0" fillId="0" borderId="0" xfId="1" applyNumberFormat="1" applyFont="1"/>
    <xf numFmtId="164" fontId="0" fillId="0" borderId="0" xfId="0" applyNumberFormat="1"/>
    <xf numFmtId="178" fontId="0" fillId="0" borderId="0" xfId="0" applyNumberFormat="1"/>
    <xf numFmtId="179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 Long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'Long duration 0%'!$B$9</c:f>
              <c:strCache>
                <c:ptCount val="1"/>
                <c:pt idx="0">
                  <c:v>SCR Norm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'Long duration 0%'!$A$10:$A$90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'Long duration 0%'!$B$10:$B$90</c:f>
              <c:numCache>
                <c:formatCode>_ * #,##0.0000_ ;_ * \-#,##0.0000_ ;_ * "-"??_ ;_ @_ </c:formatCode>
                <c:ptCount val="81"/>
                <c:pt idx="0">
                  <c:v>1</c:v>
                </c:pt>
                <c:pt idx="1">
                  <c:v>0.99044218880087154</c:v>
                </c:pt>
                <c:pt idx="2">
                  <c:v>0.98089286091242878</c:v>
                </c:pt>
                <c:pt idx="3">
                  <c:v>0.97134543714333288</c:v>
                </c:pt>
                <c:pt idx="4">
                  <c:v>0.96181372463977544</c:v>
                </c:pt>
                <c:pt idx="5">
                  <c:v>0.95221336457345362</c:v>
                </c:pt>
                <c:pt idx="6">
                  <c:v>0.94279612304085725</c:v>
                </c:pt>
                <c:pt idx="7">
                  <c:v>0.93335128739841622</c:v>
                </c:pt>
                <c:pt idx="8">
                  <c:v>0.92399455549301412</c:v>
                </c:pt>
                <c:pt idx="9">
                  <c:v>0.91447350299216967</c:v>
                </c:pt>
                <c:pt idx="10">
                  <c:v>0.90517915534128113</c:v>
                </c:pt>
                <c:pt idx="11">
                  <c:v>0.89596839420206176</c:v>
                </c:pt>
                <c:pt idx="12">
                  <c:v>0.88671058530331326</c:v>
                </c:pt>
                <c:pt idx="13">
                  <c:v>0.87740795075249933</c:v>
                </c:pt>
                <c:pt idx="14">
                  <c:v>0.86794703325095968</c:v>
                </c:pt>
                <c:pt idx="15">
                  <c:v>0.85849106190703672</c:v>
                </c:pt>
                <c:pt idx="16">
                  <c:v>0.84890000229718865</c:v>
                </c:pt>
                <c:pt idx="17">
                  <c:v>0.83909992036080094</c:v>
                </c:pt>
                <c:pt idx="18">
                  <c:v>0.82909079807180885</c:v>
                </c:pt>
                <c:pt idx="19">
                  <c:v>0.81887328761275435</c:v>
                </c:pt>
                <c:pt idx="20">
                  <c:v>0.80844876482618699</c:v>
                </c:pt>
                <c:pt idx="21">
                  <c:v>0.79781720231896702</c:v>
                </c:pt>
                <c:pt idx="22">
                  <c:v>0.78697899806409377</c:v>
                </c:pt>
                <c:pt idx="23">
                  <c:v>0.77593685234898602</c:v>
                </c:pt>
                <c:pt idx="24">
                  <c:v>0.76469242591623376</c:v>
                </c:pt>
                <c:pt idx="25">
                  <c:v>0.75324602414857911</c:v>
                </c:pt>
                <c:pt idx="26">
                  <c:v>0.74159643720462221</c:v>
                </c:pt>
                <c:pt idx="27">
                  <c:v>0.72974218176226602</c:v>
                </c:pt>
                <c:pt idx="28">
                  <c:v>0.71768148042808599</c:v>
                </c:pt>
                <c:pt idx="29">
                  <c:v>0.70541290138221657</c:v>
                </c:pt>
                <c:pt idx="30">
                  <c:v>0.69293670040433397</c:v>
                </c:pt>
                <c:pt idx="31">
                  <c:v>0.68025253834098953</c:v>
                </c:pt>
                <c:pt idx="32">
                  <c:v>0.66736248223161621</c:v>
                </c:pt>
                <c:pt idx="33">
                  <c:v>0.654272022563263</c:v>
                </c:pt>
                <c:pt idx="34">
                  <c:v>0.64098693307559007</c:v>
                </c:pt>
                <c:pt idx="35">
                  <c:v>0.62751375930304187</c:v>
                </c:pt>
                <c:pt idx="36">
                  <c:v>0.61386385225639917</c:v>
                </c:pt>
                <c:pt idx="37">
                  <c:v>0.60004934838919899</c:v>
                </c:pt>
                <c:pt idx="38">
                  <c:v>0.58608381195167525</c:v>
                </c:pt>
                <c:pt idx="39">
                  <c:v>0.57198305483433942</c:v>
                </c:pt>
                <c:pt idx="40">
                  <c:v>0.55776231646714935</c:v>
                </c:pt>
                <c:pt idx="41">
                  <c:v>0.54343835883274216</c:v>
                </c:pt>
                <c:pt idx="42">
                  <c:v>0.52902356069279022</c:v>
                </c:pt>
                <c:pt idx="43">
                  <c:v>0.51452712878248785</c:v>
                </c:pt>
                <c:pt idx="44">
                  <c:v>0.49995909416266276</c:v>
                </c:pt>
                <c:pt idx="45">
                  <c:v>0.48532677637273125</c:v>
                </c:pt>
                <c:pt idx="46">
                  <c:v>0.470632246611425</c:v>
                </c:pt>
                <c:pt idx="47">
                  <c:v>0.45587402471167593</c:v>
                </c:pt>
                <c:pt idx="48">
                  <c:v>0.44104871288538389</c:v>
                </c:pt>
                <c:pt idx="49">
                  <c:v>0.42615192868039881</c:v>
                </c:pt>
                <c:pt idx="50">
                  <c:v>0.41117686229532352</c:v>
                </c:pt>
                <c:pt idx="51">
                  <c:v>0.39611959515819312</c:v>
                </c:pt>
                <c:pt idx="52">
                  <c:v>0.38097762034309213</c:v>
                </c:pt>
                <c:pt idx="53">
                  <c:v>0.36575108473237589</c:v>
                </c:pt>
                <c:pt idx="54">
                  <c:v>0.35044422488328469</c:v>
                </c:pt>
                <c:pt idx="55">
                  <c:v>0.33506233563269228</c:v>
                </c:pt>
                <c:pt idx="56">
                  <c:v>0.31961679596217341</c:v>
                </c:pt>
                <c:pt idx="57">
                  <c:v>0.30412550254452486</c:v>
                </c:pt>
                <c:pt idx="58">
                  <c:v>0.28861018690470086</c:v>
                </c:pt>
                <c:pt idx="59">
                  <c:v>0.27309854921885107</c:v>
                </c:pt>
                <c:pt idx="60">
                  <c:v>0.25762343665024279</c:v>
                </c:pt>
                <c:pt idx="61">
                  <c:v>0.24221989493096649</c:v>
                </c:pt>
                <c:pt idx="62">
                  <c:v>0.22692617281548597</c:v>
                </c:pt>
                <c:pt idx="63">
                  <c:v>0.21177757531530725</c:v>
                </c:pt>
                <c:pt idx="64">
                  <c:v>0.19680821607874152</c:v>
                </c:pt>
                <c:pt idx="65">
                  <c:v>0.18205469948520484</c:v>
                </c:pt>
                <c:pt idx="66">
                  <c:v>0.16755524019139548</c:v>
                </c:pt>
                <c:pt idx="67">
                  <c:v>0.15334844121253222</c:v>
                </c:pt>
                <c:pt idx="68">
                  <c:v>0.13947546998430108</c:v>
                </c:pt>
                <c:pt idx="69">
                  <c:v>0.12597890542236029</c:v>
                </c:pt>
                <c:pt idx="70">
                  <c:v>0.11290655146939568</c:v>
                </c:pt>
                <c:pt idx="71">
                  <c:v>0.10031221492965986</c:v>
                </c:pt>
                <c:pt idx="72">
                  <c:v>8.8253509991134349E-2</c:v>
                </c:pt>
                <c:pt idx="73">
                  <c:v>7.6790049345915962E-2</c:v>
                </c:pt>
                <c:pt idx="74">
                  <c:v>6.5987683734676811E-2</c:v>
                </c:pt>
                <c:pt idx="75">
                  <c:v>5.5909724018626226E-2</c:v>
                </c:pt>
                <c:pt idx="76">
                  <c:v>4.6610930087390125E-2</c:v>
                </c:pt>
                <c:pt idx="77">
                  <c:v>3.8150118439918612E-2</c:v>
                </c:pt>
                <c:pt idx="78">
                  <c:v>3.0579976344727009E-2</c:v>
                </c:pt>
                <c:pt idx="79">
                  <c:v>2.3940054284330606E-2</c:v>
                </c:pt>
                <c:pt idx="80">
                  <c:v>1.8249801863718294E-2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1-4334-88C4-BE431624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571456"/>
        <c:axId val="547569656"/>
      </c:scatterChart>
      <c:valAx>
        <c:axId val="54757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Years after valuation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69656"/>
        <c:crosses val="autoZero"/>
        <c:crossBetween val="midCat"/>
      </c:valAx>
      <c:valAx>
        <c:axId val="5475696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SCR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_ * #,##0.0000_ ;_ * \-#,##0.000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7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 Long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'Long duration 2%'!$B$9</c:f>
              <c:strCache>
                <c:ptCount val="1"/>
                <c:pt idx="0">
                  <c:v>SCR Norm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'Long duration 2%'!$A$10:$A$90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'Long duration 2%'!$B$10:$B$90</c:f>
              <c:numCache>
                <c:formatCode>_ * #,##0.0000_ ;_ * \-#,##0.0000_ ;_ * "-"??_ ;_ @_ </c:formatCode>
                <c:ptCount val="81"/>
                <c:pt idx="0">
                  <c:v>1</c:v>
                </c:pt>
                <c:pt idx="1">
                  <c:v>0.99044218880087154</c:v>
                </c:pt>
                <c:pt idx="2">
                  <c:v>0.98089286091242878</c:v>
                </c:pt>
                <c:pt idx="3">
                  <c:v>0.97134543714333288</c:v>
                </c:pt>
                <c:pt idx="4">
                  <c:v>0.96181372463977544</c:v>
                </c:pt>
                <c:pt idx="5">
                  <c:v>0.95221336457345362</c:v>
                </c:pt>
                <c:pt idx="6">
                  <c:v>0.94279612304085725</c:v>
                </c:pt>
                <c:pt idx="7">
                  <c:v>0.93335128739841622</c:v>
                </c:pt>
                <c:pt idx="8">
                  <c:v>0.92399455549301412</c:v>
                </c:pt>
                <c:pt idx="9">
                  <c:v>0.91447350299216967</c:v>
                </c:pt>
                <c:pt idx="10">
                  <c:v>0.90517915534128113</c:v>
                </c:pt>
                <c:pt idx="11">
                  <c:v>0.89596839420206176</c:v>
                </c:pt>
                <c:pt idx="12">
                  <c:v>0.88671058530331326</c:v>
                </c:pt>
                <c:pt idx="13">
                  <c:v>0.87740795075249933</c:v>
                </c:pt>
                <c:pt idx="14">
                  <c:v>0.86794703325095968</c:v>
                </c:pt>
                <c:pt idx="15">
                  <c:v>0.85849106190703672</c:v>
                </c:pt>
                <c:pt idx="16">
                  <c:v>0.84890000229718865</c:v>
                </c:pt>
                <c:pt idx="17">
                  <c:v>0.83909992036080094</c:v>
                </c:pt>
                <c:pt idx="18">
                  <c:v>0.82909079807180885</c:v>
                </c:pt>
                <c:pt idx="19">
                  <c:v>0.81887328761275435</c:v>
                </c:pt>
                <c:pt idx="20">
                  <c:v>0.80844876482618699</c:v>
                </c:pt>
                <c:pt idx="21">
                  <c:v>0.79781720231896702</c:v>
                </c:pt>
                <c:pt idx="22">
                  <c:v>0.78697899806409377</c:v>
                </c:pt>
                <c:pt idx="23">
                  <c:v>0.77593685234898602</c:v>
                </c:pt>
                <c:pt idx="24">
                  <c:v>0.76469242591623376</c:v>
                </c:pt>
                <c:pt idx="25">
                  <c:v>0.75324602414857911</c:v>
                </c:pt>
                <c:pt idx="26">
                  <c:v>0.74159643720462221</c:v>
                </c:pt>
                <c:pt idx="27">
                  <c:v>0.72974218176226602</c:v>
                </c:pt>
                <c:pt idx="28">
                  <c:v>0.71768148042808599</c:v>
                </c:pt>
                <c:pt idx="29">
                  <c:v>0.70541290138221657</c:v>
                </c:pt>
                <c:pt idx="30">
                  <c:v>0.69293670040433397</c:v>
                </c:pt>
                <c:pt idx="31">
                  <c:v>0.68025253834098953</c:v>
                </c:pt>
                <c:pt idx="32">
                  <c:v>0.66736248223161621</c:v>
                </c:pt>
                <c:pt idx="33">
                  <c:v>0.654272022563263</c:v>
                </c:pt>
                <c:pt idx="34">
                  <c:v>0.64098693307559007</c:v>
                </c:pt>
                <c:pt idx="35">
                  <c:v>0.62751375930304187</c:v>
                </c:pt>
                <c:pt idx="36">
                  <c:v>0.61386385225639917</c:v>
                </c:pt>
                <c:pt idx="37">
                  <c:v>0.60004934838919899</c:v>
                </c:pt>
                <c:pt idx="38">
                  <c:v>0.58608381195167525</c:v>
                </c:pt>
                <c:pt idx="39">
                  <c:v>0.57198305483433942</c:v>
                </c:pt>
                <c:pt idx="40">
                  <c:v>0.55776231646714935</c:v>
                </c:pt>
                <c:pt idx="41">
                  <c:v>0.54343835883274216</c:v>
                </c:pt>
                <c:pt idx="42">
                  <c:v>0.52902356069279022</c:v>
                </c:pt>
                <c:pt idx="43">
                  <c:v>0.51452712878248785</c:v>
                </c:pt>
                <c:pt idx="44">
                  <c:v>0.49995909416266276</c:v>
                </c:pt>
                <c:pt idx="45">
                  <c:v>0.48532677637273125</c:v>
                </c:pt>
                <c:pt idx="46">
                  <c:v>0.470632246611425</c:v>
                </c:pt>
                <c:pt idx="47">
                  <c:v>0.45587402471167593</c:v>
                </c:pt>
                <c:pt idx="48">
                  <c:v>0.44104871288538389</c:v>
                </c:pt>
                <c:pt idx="49">
                  <c:v>0.42615192868039881</c:v>
                </c:pt>
                <c:pt idx="50">
                  <c:v>0.41117686229532352</c:v>
                </c:pt>
                <c:pt idx="51">
                  <c:v>0.39611959515819312</c:v>
                </c:pt>
                <c:pt idx="52">
                  <c:v>0.38097762034309213</c:v>
                </c:pt>
                <c:pt idx="53">
                  <c:v>0.36575108473237589</c:v>
                </c:pt>
                <c:pt idx="54">
                  <c:v>0.35044422488328469</c:v>
                </c:pt>
                <c:pt idx="55">
                  <c:v>0.33506233563269228</c:v>
                </c:pt>
                <c:pt idx="56">
                  <c:v>0.31961679596217341</c:v>
                </c:pt>
                <c:pt idx="57">
                  <c:v>0.30412550254452486</c:v>
                </c:pt>
                <c:pt idx="58">
                  <c:v>0.28861018690470086</c:v>
                </c:pt>
                <c:pt idx="59">
                  <c:v>0.27309854921885107</c:v>
                </c:pt>
                <c:pt idx="60">
                  <c:v>0.25762343665024279</c:v>
                </c:pt>
                <c:pt idx="61">
                  <c:v>0.24221989493096649</c:v>
                </c:pt>
                <c:pt idx="62">
                  <c:v>0.22692617281548597</c:v>
                </c:pt>
                <c:pt idx="63">
                  <c:v>0.21177757531530725</c:v>
                </c:pt>
                <c:pt idx="64">
                  <c:v>0.19680821607874152</c:v>
                </c:pt>
                <c:pt idx="65">
                  <c:v>0.18205469948520484</c:v>
                </c:pt>
                <c:pt idx="66">
                  <c:v>0.16755524019139548</c:v>
                </c:pt>
                <c:pt idx="67">
                  <c:v>0.15334844121253222</c:v>
                </c:pt>
                <c:pt idx="68">
                  <c:v>0.13947546998430108</c:v>
                </c:pt>
                <c:pt idx="69">
                  <c:v>0.12597890542236029</c:v>
                </c:pt>
                <c:pt idx="70">
                  <c:v>0.11290655146939568</c:v>
                </c:pt>
                <c:pt idx="71">
                  <c:v>0.10031221492965986</c:v>
                </c:pt>
                <c:pt idx="72">
                  <c:v>8.8253509991134349E-2</c:v>
                </c:pt>
                <c:pt idx="73">
                  <c:v>7.6790049345915962E-2</c:v>
                </c:pt>
                <c:pt idx="74">
                  <c:v>6.5987683734676811E-2</c:v>
                </c:pt>
                <c:pt idx="75">
                  <c:v>5.5909724018626226E-2</c:v>
                </c:pt>
                <c:pt idx="76">
                  <c:v>4.6610930087390125E-2</c:v>
                </c:pt>
                <c:pt idx="77">
                  <c:v>3.8150118439918612E-2</c:v>
                </c:pt>
                <c:pt idx="78">
                  <c:v>3.0579976344727009E-2</c:v>
                </c:pt>
                <c:pt idx="79">
                  <c:v>2.3940054284330606E-2</c:v>
                </c:pt>
                <c:pt idx="80">
                  <c:v>1.8249801863718294E-2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2F-451B-9AF1-74AAB4B0C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571456"/>
        <c:axId val="547569656"/>
      </c:scatterChart>
      <c:valAx>
        <c:axId val="54757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Years after valuation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69656"/>
        <c:crosses val="autoZero"/>
        <c:crossBetween val="midCat"/>
      </c:valAx>
      <c:valAx>
        <c:axId val="5475696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SCR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_ * #,##0.0000_ ;_ * \-#,##0.000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7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 Long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'Long duration 4%'!$B$9</c:f>
              <c:strCache>
                <c:ptCount val="1"/>
                <c:pt idx="0">
                  <c:v>SCR Norm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'Long duration 4%'!$A$10:$A$90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'Long duration 4%'!$B$10:$B$90</c:f>
              <c:numCache>
                <c:formatCode>_ * #,##0.0000_ ;_ * \-#,##0.0000_ ;_ * "-"??_ ;_ @_ </c:formatCode>
                <c:ptCount val="81"/>
                <c:pt idx="0">
                  <c:v>1</c:v>
                </c:pt>
                <c:pt idx="1">
                  <c:v>0.99044218880087154</c:v>
                </c:pt>
                <c:pt idx="2">
                  <c:v>0.98089286091242878</c:v>
                </c:pt>
                <c:pt idx="3">
                  <c:v>0.97134543714333288</c:v>
                </c:pt>
                <c:pt idx="4">
                  <c:v>0.96181372463977544</c:v>
                </c:pt>
                <c:pt idx="5">
                  <c:v>0.95221336457345362</c:v>
                </c:pt>
                <c:pt idx="6">
                  <c:v>0.94279612304085725</c:v>
                </c:pt>
                <c:pt idx="7">
                  <c:v>0.93335128739841622</c:v>
                </c:pt>
                <c:pt idx="8">
                  <c:v>0.92399455549301412</c:v>
                </c:pt>
                <c:pt idx="9">
                  <c:v>0.91447350299216967</c:v>
                </c:pt>
                <c:pt idx="10">
                  <c:v>0.90517915534128113</c:v>
                </c:pt>
                <c:pt idx="11">
                  <c:v>0.89596839420206176</c:v>
                </c:pt>
                <c:pt idx="12">
                  <c:v>0.88671058530331326</c:v>
                </c:pt>
                <c:pt idx="13">
                  <c:v>0.87740795075249933</c:v>
                </c:pt>
                <c:pt idx="14">
                  <c:v>0.86794703325095968</c:v>
                </c:pt>
                <c:pt idx="15">
                  <c:v>0.85849106190703672</c:v>
                </c:pt>
                <c:pt idx="16">
                  <c:v>0.84890000229718865</c:v>
                </c:pt>
                <c:pt idx="17">
                  <c:v>0.83909992036080094</c:v>
                </c:pt>
                <c:pt idx="18">
                  <c:v>0.82909079807180885</c:v>
                </c:pt>
                <c:pt idx="19">
                  <c:v>0.81887328761275435</c:v>
                </c:pt>
                <c:pt idx="20">
                  <c:v>0.80844876482618699</c:v>
                </c:pt>
                <c:pt idx="21">
                  <c:v>0.79781720231896702</c:v>
                </c:pt>
                <c:pt idx="22">
                  <c:v>0.78697899806409377</c:v>
                </c:pt>
                <c:pt idx="23">
                  <c:v>0.77593685234898602</c:v>
                </c:pt>
                <c:pt idx="24">
                  <c:v>0.76469242591623376</c:v>
                </c:pt>
                <c:pt idx="25">
                  <c:v>0.75324602414857911</c:v>
                </c:pt>
                <c:pt idx="26">
                  <c:v>0.74159643720462221</c:v>
                </c:pt>
                <c:pt idx="27">
                  <c:v>0.72974218176226602</c:v>
                </c:pt>
                <c:pt idx="28">
                  <c:v>0.71768148042808599</c:v>
                </c:pt>
                <c:pt idx="29">
                  <c:v>0.70541290138221657</c:v>
                </c:pt>
                <c:pt idx="30">
                  <c:v>0.69293670040433397</c:v>
                </c:pt>
                <c:pt idx="31">
                  <c:v>0.68025253834098953</c:v>
                </c:pt>
                <c:pt idx="32">
                  <c:v>0.66736248223161621</c:v>
                </c:pt>
                <c:pt idx="33">
                  <c:v>0.654272022563263</c:v>
                </c:pt>
                <c:pt idx="34">
                  <c:v>0.64098693307559007</c:v>
                </c:pt>
                <c:pt idx="35">
                  <c:v>0.62751375930304187</c:v>
                </c:pt>
                <c:pt idx="36">
                  <c:v>0.61386385225639917</c:v>
                </c:pt>
                <c:pt idx="37">
                  <c:v>0.60004934838919899</c:v>
                </c:pt>
                <c:pt idx="38">
                  <c:v>0.58608381195167525</c:v>
                </c:pt>
                <c:pt idx="39">
                  <c:v>0.57198305483433942</c:v>
                </c:pt>
                <c:pt idx="40">
                  <c:v>0.55776231646714935</c:v>
                </c:pt>
                <c:pt idx="41">
                  <c:v>0.54343835883274216</c:v>
                </c:pt>
                <c:pt idx="42">
                  <c:v>0.52902356069279022</c:v>
                </c:pt>
                <c:pt idx="43">
                  <c:v>0.51452712878248785</c:v>
                </c:pt>
                <c:pt idx="44">
                  <c:v>0.49995909416266276</c:v>
                </c:pt>
                <c:pt idx="45">
                  <c:v>0.48532677637273125</c:v>
                </c:pt>
                <c:pt idx="46">
                  <c:v>0.470632246611425</c:v>
                </c:pt>
                <c:pt idx="47">
                  <c:v>0.45587402471167593</c:v>
                </c:pt>
                <c:pt idx="48">
                  <c:v>0.44104871288538389</c:v>
                </c:pt>
                <c:pt idx="49">
                  <c:v>0.42615192868039881</c:v>
                </c:pt>
                <c:pt idx="50">
                  <c:v>0.41117686229532352</c:v>
                </c:pt>
                <c:pt idx="51">
                  <c:v>0.39611959515819312</c:v>
                </c:pt>
                <c:pt idx="52">
                  <c:v>0.38097762034309213</c:v>
                </c:pt>
                <c:pt idx="53">
                  <c:v>0.36575108473237589</c:v>
                </c:pt>
                <c:pt idx="54">
                  <c:v>0.35044422488328469</c:v>
                </c:pt>
                <c:pt idx="55">
                  <c:v>0.33506233563269228</c:v>
                </c:pt>
                <c:pt idx="56">
                  <c:v>0.31961679596217341</c:v>
                </c:pt>
                <c:pt idx="57">
                  <c:v>0.30412550254452486</c:v>
                </c:pt>
                <c:pt idx="58">
                  <c:v>0.28861018690470086</c:v>
                </c:pt>
                <c:pt idx="59">
                  <c:v>0.27309854921885107</c:v>
                </c:pt>
                <c:pt idx="60">
                  <c:v>0.25762343665024279</c:v>
                </c:pt>
                <c:pt idx="61">
                  <c:v>0.24221989493096649</c:v>
                </c:pt>
                <c:pt idx="62">
                  <c:v>0.22692617281548597</c:v>
                </c:pt>
                <c:pt idx="63">
                  <c:v>0.21177757531530725</c:v>
                </c:pt>
                <c:pt idx="64">
                  <c:v>0.19680821607874152</c:v>
                </c:pt>
                <c:pt idx="65">
                  <c:v>0.18205469948520484</c:v>
                </c:pt>
                <c:pt idx="66">
                  <c:v>0.16755524019139548</c:v>
                </c:pt>
                <c:pt idx="67">
                  <c:v>0.15334844121253222</c:v>
                </c:pt>
                <c:pt idx="68">
                  <c:v>0.13947546998430108</c:v>
                </c:pt>
                <c:pt idx="69">
                  <c:v>0.12597890542236029</c:v>
                </c:pt>
                <c:pt idx="70">
                  <c:v>0.11290655146939568</c:v>
                </c:pt>
                <c:pt idx="71">
                  <c:v>0.10031221492965986</c:v>
                </c:pt>
                <c:pt idx="72">
                  <c:v>8.8253509991134349E-2</c:v>
                </c:pt>
                <c:pt idx="73">
                  <c:v>7.6790049345915962E-2</c:v>
                </c:pt>
                <c:pt idx="74">
                  <c:v>6.5987683734676811E-2</c:v>
                </c:pt>
                <c:pt idx="75">
                  <c:v>5.5909724018626226E-2</c:v>
                </c:pt>
                <c:pt idx="76">
                  <c:v>4.6610930087390125E-2</c:v>
                </c:pt>
                <c:pt idx="77">
                  <c:v>3.8150118439918612E-2</c:v>
                </c:pt>
                <c:pt idx="78">
                  <c:v>3.0579976344727009E-2</c:v>
                </c:pt>
                <c:pt idx="79">
                  <c:v>2.3940054284330606E-2</c:v>
                </c:pt>
                <c:pt idx="80">
                  <c:v>1.8249801863718294E-2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9D-4750-AFC4-B1BDCB72C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571456"/>
        <c:axId val="547569656"/>
      </c:scatterChart>
      <c:valAx>
        <c:axId val="54757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Years after valuation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69656"/>
        <c:crosses val="autoZero"/>
        <c:crossBetween val="midCat"/>
      </c:valAx>
      <c:valAx>
        <c:axId val="5475696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SCR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#,##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7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 Long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'Long duration RF CURVE'!$B$9</c:f>
              <c:strCache>
                <c:ptCount val="1"/>
                <c:pt idx="0">
                  <c:v> SCR Norm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'Long duration RF CURVE'!$A$10:$A$90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'Long duration RF CURVE'!$B$10:$B$90</c:f>
              <c:numCache>
                <c:formatCode>_ * #,##0.000000_ ;_ * \-#,##0.000000_ ;_ * "-"??_ ;_ @_ </c:formatCode>
                <c:ptCount val="81"/>
                <c:pt idx="0">
                  <c:v>1</c:v>
                </c:pt>
                <c:pt idx="1">
                  <c:v>0.99044218880087154</c:v>
                </c:pt>
                <c:pt idx="2">
                  <c:v>0.98089286091242878</c:v>
                </c:pt>
                <c:pt idx="3">
                  <c:v>0.97134543714333288</c:v>
                </c:pt>
                <c:pt idx="4">
                  <c:v>0.96181372463977544</c:v>
                </c:pt>
                <c:pt idx="5">
                  <c:v>0.95221336457345362</c:v>
                </c:pt>
                <c:pt idx="6">
                  <c:v>0.94279612304085725</c:v>
                </c:pt>
                <c:pt idx="7">
                  <c:v>0.93335128739841622</c:v>
                </c:pt>
                <c:pt idx="8">
                  <c:v>0.92399455549301412</c:v>
                </c:pt>
                <c:pt idx="9">
                  <c:v>0.91447350299216967</c:v>
                </c:pt>
                <c:pt idx="10">
                  <c:v>0.90517915534128113</c:v>
                </c:pt>
                <c:pt idx="11">
                  <c:v>0.89596839420206176</c:v>
                </c:pt>
                <c:pt idx="12">
                  <c:v>0.88671058530331326</c:v>
                </c:pt>
                <c:pt idx="13">
                  <c:v>0.87740795075249933</c:v>
                </c:pt>
                <c:pt idx="14">
                  <c:v>0.86794703325095968</c:v>
                </c:pt>
                <c:pt idx="15">
                  <c:v>0.85849106190703672</c:v>
                </c:pt>
                <c:pt idx="16">
                  <c:v>0.84890000229718865</c:v>
                </c:pt>
                <c:pt idx="17">
                  <c:v>0.83909992036080094</c:v>
                </c:pt>
                <c:pt idx="18">
                  <c:v>0.82909079807180885</c:v>
                </c:pt>
                <c:pt idx="19">
                  <c:v>0.81887328761275435</c:v>
                </c:pt>
                <c:pt idx="20">
                  <c:v>0.80844876482618699</c:v>
                </c:pt>
                <c:pt idx="21">
                  <c:v>0.79781720231896702</c:v>
                </c:pt>
                <c:pt idx="22">
                  <c:v>0.78697899806409377</c:v>
                </c:pt>
                <c:pt idx="23">
                  <c:v>0.77593685234898602</c:v>
                </c:pt>
                <c:pt idx="24">
                  <c:v>0.76469242591623376</c:v>
                </c:pt>
                <c:pt idx="25">
                  <c:v>0.75324602414857911</c:v>
                </c:pt>
                <c:pt idx="26">
                  <c:v>0.74159643720462221</c:v>
                </c:pt>
                <c:pt idx="27">
                  <c:v>0.72974218176226602</c:v>
                </c:pt>
                <c:pt idx="28">
                  <c:v>0.71768148042808599</c:v>
                </c:pt>
                <c:pt idx="29">
                  <c:v>0.70541290138221657</c:v>
                </c:pt>
                <c:pt idx="30">
                  <c:v>0.69293670040433397</c:v>
                </c:pt>
                <c:pt idx="31">
                  <c:v>0.68025253834098953</c:v>
                </c:pt>
                <c:pt idx="32">
                  <c:v>0.66736248223161621</c:v>
                </c:pt>
                <c:pt idx="33">
                  <c:v>0.654272022563263</c:v>
                </c:pt>
                <c:pt idx="34">
                  <c:v>0.64098693307559007</c:v>
                </c:pt>
                <c:pt idx="35">
                  <c:v>0.62751375930304187</c:v>
                </c:pt>
                <c:pt idx="36">
                  <c:v>0.61386385225639917</c:v>
                </c:pt>
                <c:pt idx="37">
                  <c:v>0.60004934838919899</c:v>
                </c:pt>
                <c:pt idx="38">
                  <c:v>0.58608381195167525</c:v>
                </c:pt>
                <c:pt idx="39">
                  <c:v>0.57198305483433942</c:v>
                </c:pt>
                <c:pt idx="40">
                  <c:v>0.55776231646714935</c:v>
                </c:pt>
                <c:pt idx="41">
                  <c:v>0.54343835883274216</c:v>
                </c:pt>
                <c:pt idx="42">
                  <c:v>0.52902356069279022</c:v>
                </c:pt>
                <c:pt idx="43">
                  <c:v>0.51452712878248785</c:v>
                </c:pt>
                <c:pt idx="44">
                  <c:v>0.49995909416266276</c:v>
                </c:pt>
                <c:pt idx="45">
                  <c:v>0.48532677637273125</c:v>
                </c:pt>
                <c:pt idx="46">
                  <c:v>0.470632246611425</c:v>
                </c:pt>
                <c:pt idx="47">
                  <c:v>0.45587402471167593</c:v>
                </c:pt>
                <c:pt idx="48">
                  <c:v>0.44104871288538389</c:v>
                </c:pt>
                <c:pt idx="49">
                  <c:v>0.42615192868039881</c:v>
                </c:pt>
                <c:pt idx="50">
                  <c:v>0.41117686229532352</c:v>
                </c:pt>
                <c:pt idx="51">
                  <c:v>0.39611959515819312</c:v>
                </c:pt>
                <c:pt idx="52">
                  <c:v>0.38097762034309213</c:v>
                </c:pt>
                <c:pt idx="53">
                  <c:v>0.36575108473237589</c:v>
                </c:pt>
                <c:pt idx="54">
                  <c:v>0.35044422488328469</c:v>
                </c:pt>
                <c:pt idx="55">
                  <c:v>0.33506233563269228</c:v>
                </c:pt>
                <c:pt idx="56">
                  <c:v>0.31961679596217341</c:v>
                </c:pt>
                <c:pt idx="57">
                  <c:v>0.30412550254452486</c:v>
                </c:pt>
                <c:pt idx="58">
                  <c:v>0.28861018690470086</c:v>
                </c:pt>
                <c:pt idx="59">
                  <c:v>0.27309854921885107</c:v>
                </c:pt>
                <c:pt idx="60">
                  <c:v>0.25762343665024279</c:v>
                </c:pt>
                <c:pt idx="61">
                  <c:v>0.24221989493096649</c:v>
                </c:pt>
                <c:pt idx="62">
                  <c:v>0.22692617281548597</c:v>
                </c:pt>
                <c:pt idx="63">
                  <c:v>0.21177757531530725</c:v>
                </c:pt>
                <c:pt idx="64">
                  <c:v>0.19680821607874152</c:v>
                </c:pt>
                <c:pt idx="65">
                  <c:v>0.18205469948520484</c:v>
                </c:pt>
                <c:pt idx="66">
                  <c:v>0.16755524019139548</c:v>
                </c:pt>
                <c:pt idx="67">
                  <c:v>0.15334844121253222</c:v>
                </c:pt>
                <c:pt idx="68">
                  <c:v>0.13947546998430108</c:v>
                </c:pt>
                <c:pt idx="69">
                  <c:v>0.12597890542236029</c:v>
                </c:pt>
                <c:pt idx="70">
                  <c:v>0.11290655146939568</c:v>
                </c:pt>
                <c:pt idx="71">
                  <c:v>0.10031221492965986</c:v>
                </c:pt>
                <c:pt idx="72">
                  <c:v>8.8253509991134349E-2</c:v>
                </c:pt>
                <c:pt idx="73">
                  <c:v>7.6790049345915962E-2</c:v>
                </c:pt>
                <c:pt idx="74">
                  <c:v>6.5987683734676811E-2</c:v>
                </c:pt>
                <c:pt idx="75">
                  <c:v>5.5909724018626226E-2</c:v>
                </c:pt>
                <c:pt idx="76">
                  <c:v>4.6610930087390125E-2</c:v>
                </c:pt>
                <c:pt idx="77">
                  <c:v>3.8150118439918612E-2</c:v>
                </c:pt>
                <c:pt idx="78">
                  <c:v>3.0579976344727009E-2</c:v>
                </c:pt>
                <c:pt idx="79">
                  <c:v>2.3940054284330606E-2</c:v>
                </c:pt>
                <c:pt idx="80">
                  <c:v>1.8249801863718294E-2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7-415E-870B-AA74AEA67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571456"/>
        <c:axId val="547569656"/>
      </c:scatterChart>
      <c:valAx>
        <c:axId val="54757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Years after valuation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69656"/>
        <c:crosses val="autoZero"/>
        <c:crossBetween val="midCat"/>
      </c:valAx>
      <c:valAx>
        <c:axId val="5475696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SCR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#,##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7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 Moderate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'Moderate duration 0% '!$B$9</c:f>
              <c:strCache>
                <c:ptCount val="1"/>
                <c:pt idx="0">
                  <c:v>SCR Norm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'Moderate duration 0% '!$A$10:$A$90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'Moderate duration 0% '!$B$10:$B$90</c:f>
              <c:numCache>
                <c:formatCode>_ * #,##0.0000_ ;_ * \-#,##0.0000_ ;_ * "-"??_ ;_ @_ </c:formatCode>
                <c:ptCount val="81"/>
                <c:pt idx="0">
                  <c:v>1</c:v>
                </c:pt>
                <c:pt idx="1">
                  <c:v>0.9136439999999999</c:v>
                </c:pt>
                <c:pt idx="2">
                  <c:v>0.83475203062499992</c:v>
                </c:pt>
                <c:pt idx="3">
                  <c:v>0.76252223690156251</c:v>
                </c:pt>
                <c:pt idx="4">
                  <c:v>0.69654675298507029</c:v>
                </c:pt>
                <c:pt idx="5">
                  <c:v>0.63615076136668147</c:v>
                </c:pt>
                <c:pt idx="6">
                  <c:v>0.58105577623999993</c:v>
                </c:pt>
                <c:pt idx="7">
                  <c:v>0.53067963329749546</c:v>
                </c:pt>
                <c:pt idx="8">
                  <c:v>0.48462182625503769</c:v>
                </c:pt>
                <c:pt idx="9">
                  <c:v>0.44246720124641664</c:v>
                </c:pt>
                <c:pt idx="10">
                  <c:v>0.40402505084660084</c:v>
                </c:pt>
                <c:pt idx="11">
                  <c:v>0.36892503980089086</c:v>
                </c:pt>
                <c:pt idx="12">
                  <c:v>0.3368008713728935</c:v>
                </c:pt>
                <c:pt idx="13">
                  <c:v>0.30744009303093156</c:v>
                </c:pt>
                <c:pt idx="14">
                  <c:v>0.28054267648059689</c:v>
                </c:pt>
                <c:pt idx="15">
                  <c:v>0.25599761661170822</c:v>
                </c:pt>
                <c:pt idx="16">
                  <c:v>0.2335170151941747</c:v>
                </c:pt>
                <c:pt idx="17">
                  <c:v>0.21293256870314642</c:v>
                </c:pt>
                <c:pt idx="18">
                  <c:v>0.19408933056443312</c:v>
                </c:pt>
                <c:pt idx="19">
                  <c:v>0.17684467730946229</c:v>
                </c:pt>
                <c:pt idx="20">
                  <c:v>0.16104743101581903</c:v>
                </c:pt>
                <c:pt idx="21">
                  <c:v>0.14661820673976725</c:v>
                </c:pt>
                <c:pt idx="22">
                  <c:v>0.13342431402559737</c:v>
                </c:pt>
                <c:pt idx="23">
                  <c:v>0.12134793017203972</c:v>
                </c:pt>
                <c:pt idx="24">
                  <c:v>0.11032757846611739</c:v>
                </c:pt>
                <c:pt idx="25">
                  <c:v>0.10024660698689282</c:v>
                </c:pt>
                <c:pt idx="26">
                  <c:v>9.1053253122032718E-2</c:v>
                </c:pt>
                <c:pt idx="27">
                  <c:v>8.2648783705371306E-2</c:v>
                </c:pt>
                <c:pt idx="28">
                  <c:v>7.4989669837304027E-2</c:v>
                </c:pt>
                <c:pt idx="29">
                  <c:v>6.7992392835075396E-2</c:v>
                </c:pt>
                <c:pt idx="30">
                  <c:v>6.1611503399884311E-2</c:v>
                </c:pt>
                <c:pt idx="31">
                  <c:v>5.5803069802732502E-2</c:v>
                </c:pt>
                <c:pt idx="32">
                  <c:v>5.0502188307220398E-2</c:v>
                </c:pt>
                <c:pt idx="33">
                  <c:v>4.5673815132131694E-2</c:v>
                </c:pt>
                <c:pt idx="34">
                  <c:v>4.1277631894345017E-2</c:v>
                </c:pt>
                <c:pt idx="35">
                  <c:v>3.7276647703025946E-2</c:v>
                </c:pt>
                <c:pt idx="36">
                  <c:v>3.3642412172045957E-2</c:v>
                </c:pt>
                <c:pt idx="37">
                  <c:v>3.0332424071066035E-2</c:v>
                </c:pt>
                <c:pt idx="38">
                  <c:v>2.7333419387629645E-2</c:v>
                </c:pt>
                <c:pt idx="39">
                  <c:v>2.4608471947228351E-2</c:v>
                </c:pt>
                <c:pt idx="40">
                  <c:v>2.213775124846375E-2</c:v>
                </c:pt>
                <c:pt idx="41">
                  <c:v>1.9894865258538945E-2</c:v>
                </c:pt>
                <c:pt idx="42">
                  <c:v>1.7866661728616399E-2</c:v>
                </c:pt>
                <c:pt idx="43">
                  <c:v>1.603022052225278E-2</c:v>
                </c:pt>
                <c:pt idx="44">
                  <c:v>1.4371116065868016E-2</c:v>
                </c:pt>
                <c:pt idx="45">
                  <c:v>1.2867588346382807E-2</c:v>
                </c:pt>
                <c:pt idx="46">
                  <c:v>1.1510790907547181E-2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4F-4AAB-8426-45C765B99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571456"/>
        <c:axId val="547569656"/>
      </c:scatterChart>
      <c:valAx>
        <c:axId val="547571456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Years after valuation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69656"/>
        <c:crosses val="autoZero"/>
        <c:crossBetween val="midCat"/>
      </c:valAx>
      <c:valAx>
        <c:axId val="5475696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SCR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#,##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7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 Moderate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'Moderate duration 2% '!$B$9</c:f>
              <c:strCache>
                <c:ptCount val="1"/>
                <c:pt idx="0">
                  <c:v>SCR Norm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'Moderate duration 2% '!$A$10:$A$90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'Moderate duration 2% '!$B$10:$B$90</c:f>
              <c:numCache>
                <c:formatCode>_ * #,##0.0000_ ;_ * \-#,##0.0000_ ;_ * "-"??_ ;_ @_ </c:formatCode>
                <c:ptCount val="81"/>
                <c:pt idx="0">
                  <c:v>1</c:v>
                </c:pt>
                <c:pt idx="1">
                  <c:v>0.9136439999999999</c:v>
                </c:pt>
                <c:pt idx="2">
                  <c:v>0.83475203062499992</c:v>
                </c:pt>
                <c:pt idx="3">
                  <c:v>0.76252223690156251</c:v>
                </c:pt>
                <c:pt idx="4">
                  <c:v>0.69654675298507029</c:v>
                </c:pt>
                <c:pt idx="5">
                  <c:v>0.63615076136668147</c:v>
                </c:pt>
                <c:pt idx="6">
                  <c:v>0.58105577623999993</c:v>
                </c:pt>
                <c:pt idx="7">
                  <c:v>0.53067963329749546</c:v>
                </c:pt>
                <c:pt idx="8">
                  <c:v>0.48462182625503769</c:v>
                </c:pt>
                <c:pt idx="9">
                  <c:v>0.44246720124641664</c:v>
                </c:pt>
                <c:pt idx="10">
                  <c:v>0.40402505084660084</c:v>
                </c:pt>
                <c:pt idx="11">
                  <c:v>0.36892503980089086</c:v>
                </c:pt>
                <c:pt idx="12">
                  <c:v>0.3368008713728935</c:v>
                </c:pt>
                <c:pt idx="13">
                  <c:v>0.30744009303093156</c:v>
                </c:pt>
                <c:pt idx="14">
                  <c:v>0.28054267648059689</c:v>
                </c:pt>
                <c:pt idx="15">
                  <c:v>0.25599761661170822</c:v>
                </c:pt>
                <c:pt idx="16">
                  <c:v>0.2335170151941747</c:v>
                </c:pt>
                <c:pt idx="17">
                  <c:v>0.21293256870314642</c:v>
                </c:pt>
                <c:pt idx="18">
                  <c:v>0.19408933056443312</c:v>
                </c:pt>
                <c:pt idx="19">
                  <c:v>0.17684467730946229</c:v>
                </c:pt>
                <c:pt idx="20">
                  <c:v>0.16104743101581903</c:v>
                </c:pt>
                <c:pt idx="21">
                  <c:v>0.14661820673976725</c:v>
                </c:pt>
                <c:pt idx="22">
                  <c:v>0.13342431402559737</c:v>
                </c:pt>
                <c:pt idx="23">
                  <c:v>0.12134793017203972</c:v>
                </c:pt>
                <c:pt idx="24">
                  <c:v>0.11032757846611739</c:v>
                </c:pt>
                <c:pt idx="25">
                  <c:v>0.10024660698689282</c:v>
                </c:pt>
                <c:pt idx="26">
                  <c:v>9.1053253122032718E-2</c:v>
                </c:pt>
                <c:pt idx="27">
                  <c:v>8.2648783705371306E-2</c:v>
                </c:pt>
                <c:pt idx="28">
                  <c:v>7.4989669837304027E-2</c:v>
                </c:pt>
                <c:pt idx="29">
                  <c:v>6.7992392835075396E-2</c:v>
                </c:pt>
                <c:pt idx="30">
                  <c:v>6.1611503399884311E-2</c:v>
                </c:pt>
                <c:pt idx="31">
                  <c:v>5.5803069802732502E-2</c:v>
                </c:pt>
                <c:pt idx="32">
                  <c:v>5.0502188307220398E-2</c:v>
                </c:pt>
                <c:pt idx="33">
                  <c:v>4.5673815132131694E-2</c:v>
                </c:pt>
                <c:pt idx="34">
                  <c:v>4.1277631894345017E-2</c:v>
                </c:pt>
                <c:pt idx="35">
                  <c:v>3.7276647703025946E-2</c:v>
                </c:pt>
                <c:pt idx="36">
                  <c:v>3.3642412172045957E-2</c:v>
                </c:pt>
                <c:pt idx="37">
                  <c:v>3.0332424071066035E-2</c:v>
                </c:pt>
                <c:pt idx="38">
                  <c:v>2.7333419387629645E-2</c:v>
                </c:pt>
                <c:pt idx="39">
                  <c:v>2.4608471947228351E-2</c:v>
                </c:pt>
                <c:pt idx="40">
                  <c:v>2.213775124846375E-2</c:v>
                </c:pt>
                <c:pt idx="41">
                  <c:v>1.9894865258538945E-2</c:v>
                </c:pt>
                <c:pt idx="42">
                  <c:v>1.7866661728616399E-2</c:v>
                </c:pt>
                <c:pt idx="43">
                  <c:v>1.603022052225278E-2</c:v>
                </c:pt>
                <c:pt idx="44">
                  <c:v>1.4371116065868016E-2</c:v>
                </c:pt>
                <c:pt idx="45">
                  <c:v>1.2867588346382807E-2</c:v>
                </c:pt>
                <c:pt idx="46">
                  <c:v>1.1510790907547181E-2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59-4354-9725-45D497D5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571456"/>
        <c:axId val="547569656"/>
      </c:scatterChart>
      <c:valAx>
        <c:axId val="547571456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Years after valuation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69656"/>
        <c:crosses val="autoZero"/>
        <c:crossBetween val="midCat"/>
      </c:valAx>
      <c:valAx>
        <c:axId val="5475696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SCR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#,##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7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 Moderate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'Moderate duration 4%'!$B$9</c:f>
              <c:strCache>
                <c:ptCount val="1"/>
                <c:pt idx="0">
                  <c:v>SCR Norm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'Moderate duration 4%'!$A$10:$A$90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'Moderate duration 4%'!$B$10:$B$90</c:f>
              <c:numCache>
                <c:formatCode>_ * #,##0.0000_ ;_ * \-#,##0.0000_ ;_ * "-"??_ ;_ @_ </c:formatCode>
                <c:ptCount val="81"/>
                <c:pt idx="0">
                  <c:v>1</c:v>
                </c:pt>
                <c:pt idx="1">
                  <c:v>0.9136439999999999</c:v>
                </c:pt>
                <c:pt idx="2">
                  <c:v>0.83475203062499992</c:v>
                </c:pt>
                <c:pt idx="3">
                  <c:v>0.76252223690156251</c:v>
                </c:pt>
                <c:pt idx="4">
                  <c:v>0.69654675298507029</c:v>
                </c:pt>
                <c:pt idx="5">
                  <c:v>0.63615076136668147</c:v>
                </c:pt>
                <c:pt idx="6">
                  <c:v>0.58105577623999993</c:v>
                </c:pt>
                <c:pt idx="7">
                  <c:v>0.53067963329749546</c:v>
                </c:pt>
                <c:pt idx="8">
                  <c:v>0.48462182625503769</c:v>
                </c:pt>
                <c:pt idx="9">
                  <c:v>0.44246720124641664</c:v>
                </c:pt>
                <c:pt idx="10">
                  <c:v>0.40402505084660084</c:v>
                </c:pt>
                <c:pt idx="11">
                  <c:v>0.36892503980089086</c:v>
                </c:pt>
                <c:pt idx="12">
                  <c:v>0.3368008713728935</c:v>
                </c:pt>
                <c:pt idx="13">
                  <c:v>0.30744009303093156</c:v>
                </c:pt>
                <c:pt idx="14">
                  <c:v>0.28054267648059689</c:v>
                </c:pt>
                <c:pt idx="15">
                  <c:v>0.25599761661170822</c:v>
                </c:pt>
                <c:pt idx="16">
                  <c:v>0.2335170151941747</c:v>
                </c:pt>
                <c:pt idx="17">
                  <c:v>0.21293256870314642</c:v>
                </c:pt>
                <c:pt idx="18">
                  <c:v>0.19408933056443312</c:v>
                </c:pt>
                <c:pt idx="19">
                  <c:v>0.17684467730946229</c:v>
                </c:pt>
                <c:pt idx="20">
                  <c:v>0.16104743101581903</c:v>
                </c:pt>
                <c:pt idx="21">
                  <c:v>0.14661820673976725</c:v>
                </c:pt>
                <c:pt idx="22">
                  <c:v>0.13342431402559737</c:v>
                </c:pt>
                <c:pt idx="23">
                  <c:v>0.12134793017203972</c:v>
                </c:pt>
                <c:pt idx="24">
                  <c:v>0.11032757846611739</c:v>
                </c:pt>
                <c:pt idx="25">
                  <c:v>0.10024660698689282</c:v>
                </c:pt>
                <c:pt idx="26">
                  <c:v>9.1053253122032718E-2</c:v>
                </c:pt>
                <c:pt idx="27">
                  <c:v>8.2648783705371306E-2</c:v>
                </c:pt>
                <c:pt idx="28">
                  <c:v>7.4989669837304027E-2</c:v>
                </c:pt>
                <c:pt idx="29">
                  <c:v>6.7992392835075396E-2</c:v>
                </c:pt>
                <c:pt idx="30">
                  <c:v>6.1611503399884311E-2</c:v>
                </c:pt>
                <c:pt idx="31">
                  <c:v>5.5803069802732502E-2</c:v>
                </c:pt>
                <c:pt idx="32">
                  <c:v>5.0502188307220398E-2</c:v>
                </c:pt>
                <c:pt idx="33">
                  <c:v>4.5673815132131694E-2</c:v>
                </c:pt>
                <c:pt idx="34">
                  <c:v>4.1277631894345017E-2</c:v>
                </c:pt>
                <c:pt idx="35">
                  <c:v>3.7276647703025946E-2</c:v>
                </c:pt>
                <c:pt idx="36">
                  <c:v>3.3642412172045957E-2</c:v>
                </c:pt>
                <c:pt idx="37">
                  <c:v>3.0332424071066035E-2</c:v>
                </c:pt>
                <c:pt idx="38">
                  <c:v>2.7333419387629645E-2</c:v>
                </c:pt>
                <c:pt idx="39">
                  <c:v>2.4608471947228351E-2</c:v>
                </c:pt>
                <c:pt idx="40">
                  <c:v>2.213775124846375E-2</c:v>
                </c:pt>
                <c:pt idx="41">
                  <c:v>1.9894865258538945E-2</c:v>
                </c:pt>
                <c:pt idx="42">
                  <c:v>1.7866661728616399E-2</c:v>
                </c:pt>
                <c:pt idx="43">
                  <c:v>1.603022052225278E-2</c:v>
                </c:pt>
                <c:pt idx="44">
                  <c:v>1.4371116065868016E-2</c:v>
                </c:pt>
                <c:pt idx="45">
                  <c:v>1.2867588346382807E-2</c:v>
                </c:pt>
                <c:pt idx="46">
                  <c:v>1.1510790907547181E-2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0F-4B8A-AC0E-D975AFAE7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571456"/>
        <c:axId val="547569656"/>
      </c:scatterChart>
      <c:valAx>
        <c:axId val="547571456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Years after valuation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69656"/>
        <c:crosses val="autoZero"/>
        <c:crossBetween val="midCat"/>
      </c:valAx>
      <c:valAx>
        <c:axId val="5475696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SCR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#,##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7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 Moderate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'Moderate RF CURVE'!$B$9</c:f>
              <c:strCache>
                <c:ptCount val="1"/>
                <c:pt idx="0">
                  <c:v> SCR Norm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'Moderate RF CURVE'!$A$10:$A$90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'Moderate RF CURVE'!$B$10:$B$90</c:f>
              <c:numCache>
                <c:formatCode>_ * #,##0.000000_ ;_ * \-#,##0.000000_ ;_ * "-"??_ ;_ @_ </c:formatCode>
                <c:ptCount val="81"/>
                <c:pt idx="0">
                  <c:v>1</c:v>
                </c:pt>
                <c:pt idx="1">
                  <c:v>0.9136439999999999</c:v>
                </c:pt>
                <c:pt idx="2">
                  <c:v>0.83475203062499992</c:v>
                </c:pt>
                <c:pt idx="3">
                  <c:v>0.76252223690156251</c:v>
                </c:pt>
                <c:pt idx="4">
                  <c:v>0.69654675298507029</c:v>
                </c:pt>
                <c:pt idx="5">
                  <c:v>0.63615076136668147</c:v>
                </c:pt>
                <c:pt idx="6">
                  <c:v>0.58105577623999993</c:v>
                </c:pt>
                <c:pt idx="7">
                  <c:v>0.53067963329749546</c:v>
                </c:pt>
                <c:pt idx="8">
                  <c:v>0.48462182625503769</c:v>
                </c:pt>
                <c:pt idx="9">
                  <c:v>0.44246720124641664</c:v>
                </c:pt>
                <c:pt idx="10">
                  <c:v>0.40402505084660084</c:v>
                </c:pt>
                <c:pt idx="11">
                  <c:v>0.36892503980089086</c:v>
                </c:pt>
                <c:pt idx="12">
                  <c:v>0.3368008713728935</c:v>
                </c:pt>
                <c:pt idx="13">
                  <c:v>0.30744009303093156</c:v>
                </c:pt>
                <c:pt idx="14">
                  <c:v>0.28054267648059689</c:v>
                </c:pt>
                <c:pt idx="15">
                  <c:v>0.25599761661170822</c:v>
                </c:pt>
                <c:pt idx="16">
                  <c:v>0.2335170151941747</c:v>
                </c:pt>
                <c:pt idx="17">
                  <c:v>0.21293256870314642</c:v>
                </c:pt>
                <c:pt idx="18">
                  <c:v>0.19408933056443312</c:v>
                </c:pt>
                <c:pt idx="19">
                  <c:v>0.17684467730946229</c:v>
                </c:pt>
                <c:pt idx="20">
                  <c:v>0.16104743101581903</c:v>
                </c:pt>
                <c:pt idx="21">
                  <c:v>0.14661820673976725</c:v>
                </c:pt>
                <c:pt idx="22">
                  <c:v>0.13342431402559737</c:v>
                </c:pt>
                <c:pt idx="23">
                  <c:v>0.12134793017203972</c:v>
                </c:pt>
                <c:pt idx="24">
                  <c:v>0.11032757846611739</c:v>
                </c:pt>
                <c:pt idx="25">
                  <c:v>0.10024660698689282</c:v>
                </c:pt>
                <c:pt idx="26">
                  <c:v>9.1053253122032718E-2</c:v>
                </c:pt>
                <c:pt idx="27">
                  <c:v>8.2648783705371306E-2</c:v>
                </c:pt>
                <c:pt idx="28">
                  <c:v>7.4989669837304027E-2</c:v>
                </c:pt>
                <c:pt idx="29">
                  <c:v>6.7992392835075396E-2</c:v>
                </c:pt>
                <c:pt idx="30">
                  <c:v>6.1611503399884311E-2</c:v>
                </c:pt>
                <c:pt idx="31">
                  <c:v>5.5803069802732502E-2</c:v>
                </c:pt>
                <c:pt idx="32">
                  <c:v>5.0502188307220398E-2</c:v>
                </c:pt>
                <c:pt idx="33">
                  <c:v>4.5673815132131694E-2</c:v>
                </c:pt>
                <c:pt idx="34">
                  <c:v>4.1277631894345017E-2</c:v>
                </c:pt>
                <c:pt idx="35">
                  <c:v>3.7276647703025946E-2</c:v>
                </c:pt>
                <c:pt idx="36">
                  <c:v>3.3642412172045957E-2</c:v>
                </c:pt>
                <c:pt idx="37">
                  <c:v>3.0332424071066035E-2</c:v>
                </c:pt>
                <c:pt idx="38">
                  <c:v>2.7333419387629645E-2</c:v>
                </c:pt>
                <c:pt idx="39">
                  <c:v>2.4608471947228351E-2</c:v>
                </c:pt>
                <c:pt idx="40">
                  <c:v>2.213775124846375E-2</c:v>
                </c:pt>
                <c:pt idx="41">
                  <c:v>1.9894865258538945E-2</c:v>
                </c:pt>
                <c:pt idx="42">
                  <c:v>1.7866661728616399E-2</c:v>
                </c:pt>
                <c:pt idx="43">
                  <c:v>1.603022052225278E-2</c:v>
                </c:pt>
                <c:pt idx="44">
                  <c:v>1.4371116065868016E-2</c:v>
                </c:pt>
                <c:pt idx="45">
                  <c:v>1.2867588346382807E-2</c:v>
                </c:pt>
                <c:pt idx="46">
                  <c:v>1.1510790907547181E-2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F-461D-B9D6-0FFA046E7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571456"/>
        <c:axId val="547569656"/>
      </c:scatterChart>
      <c:valAx>
        <c:axId val="547571456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Years after valuation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69656"/>
        <c:crosses val="autoZero"/>
        <c:crossBetween val="midCat"/>
      </c:valAx>
      <c:valAx>
        <c:axId val="5475696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SCR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#,##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57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384175</xdr:colOff>
      <xdr:row>7</xdr:row>
      <xdr:rowOff>57785</xdr:rowOff>
    </xdr:from>
    <xdr:to>
      <xdr:col>20</xdr:col>
      <xdr:colOff>572135</xdr:colOff>
      <xdr:row>22</xdr:row>
      <xdr:rowOff>38735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FDD85-785C-E4AE-2F4F-D2E0CEF45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521335</xdr:colOff>
      <xdr:row>8</xdr:row>
      <xdr:rowOff>164465</xdr:rowOff>
    </xdr:from>
    <xdr:to>
      <xdr:col>21</xdr:col>
      <xdr:colOff>99695</xdr:colOff>
      <xdr:row>23</xdr:row>
      <xdr:rowOff>145415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872BC9-F591-48C4-9567-E560CC002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605155</xdr:colOff>
      <xdr:row>10</xdr:row>
      <xdr:rowOff>179705</xdr:rowOff>
    </xdr:from>
    <xdr:to>
      <xdr:col>21</xdr:col>
      <xdr:colOff>183515</xdr:colOff>
      <xdr:row>25</xdr:row>
      <xdr:rowOff>160655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97EFFD-945C-463D-BD58-15C872C60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574675</xdr:colOff>
      <xdr:row>5</xdr:row>
      <xdr:rowOff>65404</xdr:rowOff>
    </xdr:from>
    <xdr:to>
      <xdr:col>21</xdr:col>
      <xdr:colOff>153035</xdr:colOff>
      <xdr:row>22</xdr:row>
      <xdr:rowOff>129539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551F5D-6AC1-4BC6-866B-348B7F558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601980</xdr:colOff>
      <xdr:row>5</xdr:row>
      <xdr:rowOff>0</xdr:rowOff>
    </xdr:from>
    <xdr:to>
      <xdr:col>21</xdr:col>
      <xdr:colOff>180340</xdr:colOff>
      <xdr:row>19</xdr:row>
      <xdr:rowOff>163830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B0D03E-086D-4A5D-8698-D06D3C967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0</xdr:rowOff>
    </xdr:from>
    <xdr:to>
      <xdr:col>21</xdr:col>
      <xdr:colOff>187960</xdr:colOff>
      <xdr:row>24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B080DD-DF3B-48FB-86CC-33B24E763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8</xdr:row>
      <xdr:rowOff>99060</xdr:rowOff>
    </xdr:from>
    <xdr:to>
      <xdr:col>21</xdr:col>
      <xdr:colOff>149860</xdr:colOff>
      <xdr:row>23</xdr:row>
      <xdr:rowOff>80010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29143E-7572-44CD-96A4-03D7506B1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12</xdr:row>
      <xdr:rowOff>0</xdr:rowOff>
    </xdr:from>
    <xdr:to>
      <xdr:col>21</xdr:col>
      <xdr:colOff>43180</xdr:colOff>
      <xdr:row>26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5E85CA-7447-4A90-BE47-63270AEDB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nchu\Documents\work\WAA\Risk%20Margin\New%20Approach\Example%20binomial.xlsx" TargetMode="External"/><Relationship Id="rId1" Type="http://schemas.openxmlformats.org/officeDocument/2006/relationships/externalLinkPath" Target="Example%20binom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 (6)"/>
      <sheetName val="Sheet1"/>
      <sheetName val="Sheet1 adj"/>
      <sheetName val="Sheet1 adj (2)"/>
      <sheetName val="SII risk free curves"/>
      <sheetName val="Sheet1 (2)"/>
      <sheetName val="Sheet1 (3)"/>
      <sheetName val="Sheet1 (4)"/>
      <sheetName val="Sheet2"/>
      <sheetName val="Sheet3"/>
      <sheetName val="Sheet1 (5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0.06</v>
          </cell>
        </row>
        <row r="2">
          <cell r="A2">
            <v>0.01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BF0F-0BF8-4E29-8A69-15BE5B050FF8}">
  <dimension ref="A1:R99"/>
  <sheetViews>
    <sheetView workbookViewId="0">
      <selection activeCell="G11" sqref="G11"/>
    </sheetView>
  </sheetViews>
  <sheetFormatPr defaultRowHeight="14.5" x14ac:dyDescent="0.35"/>
  <cols>
    <col min="1" max="1" width="11" customWidth="1"/>
    <col min="2" max="2" width="10.1796875" customWidth="1"/>
    <col min="6" max="6" width="10.54296875" customWidth="1"/>
    <col min="7" max="7" width="11" customWidth="1"/>
    <col min="8" max="8" width="16.36328125" bestFit="1" customWidth="1"/>
    <col min="9" max="9" width="9.1796875" bestFit="1" customWidth="1"/>
    <col min="10" max="10" width="15.90625" customWidth="1"/>
    <col min="12" max="13" width="8.90625" style="1"/>
    <col min="14" max="14" width="10.36328125" style="1" bestFit="1" customWidth="1"/>
    <col min="15" max="15" width="10.1796875" style="1" bestFit="1" customWidth="1"/>
    <col min="16" max="16" width="10.08984375" style="1" customWidth="1"/>
    <col min="17" max="17" width="11.81640625" customWidth="1"/>
  </cols>
  <sheetData>
    <row r="1" spans="1:18" x14ac:dyDescent="0.35">
      <c r="B1" s="18" t="s">
        <v>20</v>
      </c>
      <c r="C1" s="18"/>
    </row>
    <row r="2" spans="1:18" x14ac:dyDescent="0.35">
      <c r="Q2" s="7"/>
      <c r="R2" s="7"/>
    </row>
    <row r="3" spans="1:18" x14ac:dyDescent="0.35">
      <c r="A3" t="s">
        <v>10</v>
      </c>
      <c r="B3" s="16">
        <v>0.06</v>
      </c>
      <c r="Q3" s="7"/>
      <c r="R3" s="7"/>
    </row>
    <row r="4" spans="1:18" x14ac:dyDescent="0.35">
      <c r="A4" t="s">
        <v>6</v>
      </c>
      <c r="B4" s="17">
        <v>0</v>
      </c>
      <c r="Q4" s="7"/>
      <c r="R4" s="7"/>
    </row>
    <row r="5" spans="1:18" x14ac:dyDescent="0.35">
      <c r="A5" t="s">
        <v>19</v>
      </c>
      <c r="B5" s="18">
        <v>0.71</v>
      </c>
      <c r="Q5" s="10"/>
      <c r="R5" s="10"/>
    </row>
    <row r="7" spans="1:18" x14ac:dyDescent="0.35">
      <c r="B7" s="9"/>
      <c r="J7" t="s">
        <v>15</v>
      </c>
      <c r="K7" t="s">
        <v>17</v>
      </c>
    </row>
    <row r="8" spans="1:18" x14ac:dyDescent="0.35">
      <c r="C8" s="6"/>
      <c r="F8" s="3" t="s">
        <v>24</v>
      </c>
      <c r="G8" t="s">
        <v>25</v>
      </c>
      <c r="H8" t="s">
        <v>26</v>
      </c>
      <c r="J8" t="s">
        <v>16</v>
      </c>
      <c r="K8" t="s">
        <v>18</v>
      </c>
    </row>
    <row r="9" spans="1:18" x14ac:dyDescent="0.35">
      <c r="A9" t="s">
        <v>8</v>
      </c>
      <c r="B9" t="s">
        <v>7</v>
      </c>
      <c r="C9" t="s">
        <v>6</v>
      </c>
      <c r="D9" t="s">
        <v>5</v>
      </c>
      <c r="O9" s="12"/>
      <c r="P9" s="12"/>
      <c r="Q9" s="12"/>
      <c r="R9" s="1"/>
    </row>
    <row r="10" spans="1:18" x14ac:dyDescent="0.35">
      <c r="A10">
        <v>0</v>
      </c>
      <c r="B10" s="19">
        <v>1</v>
      </c>
      <c r="C10" s="6">
        <f>B$4</f>
        <v>0</v>
      </c>
      <c r="D10" s="2">
        <f>1/(1+C10)^(A10+1)</f>
        <v>1</v>
      </c>
      <c r="E10" s="10"/>
      <c r="F10" s="5">
        <f t="shared" ref="F10:F41" si="0">B10*(1+B$3)^A10/(1+B$3+B$4)^A11</f>
        <v>0.94339622641509424</v>
      </c>
      <c r="G10" s="4">
        <f t="shared" ref="G10:G41" si="1">MAX(0.5,0.975^A10)</f>
        <v>1</v>
      </c>
      <c r="H10" s="5">
        <f t="shared" ref="H10:H41" si="2">B10*(1+B$5*B$3)^A10/(1+B$3+B$4)^A11</f>
        <v>0.94339622641509424</v>
      </c>
      <c r="I10" s="8"/>
      <c r="J10" s="8">
        <f>1/(1+C10)^(A10+0.5)</f>
        <v>1</v>
      </c>
      <c r="K10">
        <f t="shared" ref="K10:K41" si="3">A10+0.5</f>
        <v>0.5</v>
      </c>
    </row>
    <row r="11" spans="1:18" x14ac:dyDescent="0.35">
      <c r="A11">
        <v>1</v>
      </c>
      <c r="B11" s="19">
        <v>0.99044218880087154</v>
      </c>
      <c r="C11" s="6">
        <f t="shared" ref="C11:C74" si="4">B$4</f>
        <v>0</v>
      </c>
      <c r="D11" s="2">
        <f t="shared" ref="D11:D74" si="5">1/(1+C11)^(A11+1)</f>
        <v>1</v>
      </c>
      <c r="E11" s="5"/>
      <c r="F11" s="5">
        <f t="shared" si="0"/>
        <v>0.93437942339704849</v>
      </c>
      <c r="G11" s="4">
        <f t="shared" si="1"/>
        <v>0.97499999999999998</v>
      </c>
      <c r="H11" s="5">
        <f t="shared" si="2"/>
        <v>0.91904149701298377</v>
      </c>
      <c r="I11" s="8"/>
      <c r="J11" s="8">
        <f t="shared" ref="J11:J74" si="6">1/(1+C11)^(A11+0.5)</f>
        <v>1</v>
      </c>
      <c r="K11">
        <f t="shared" si="3"/>
        <v>1.5</v>
      </c>
    </row>
    <row r="12" spans="1:18" x14ac:dyDescent="0.35">
      <c r="A12">
        <v>2</v>
      </c>
      <c r="B12" s="19">
        <v>0.98089286091242878</v>
      </c>
      <c r="C12" s="6">
        <f t="shared" si="4"/>
        <v>0</v>
      </c>
      <c r="D12" s="2">
        <f t="shared" si="5"/>
        <v>1</v>
      </c>
      <c r="E12" s="5"/>
      <c r="F12" s="5">
        <f t="shared" si="0"/>
        <v>0.92537062350229116</v>
      </c>
      <c r="G12" s="4">
        <f t="shared" si="1"/>
        <v>0.95062499999999994</v>
      </c>
      <c r="H12" s="5">
        <f t="shared" si="2"/>
        <v>0.89523987737397037</v>
      </c>
      <c r="I12" s="8"/>
      <c r="J12" s="8">
        <f t="shared" si="6"/>
        <v>1</v>
      </c>
      <c r="K12">
        <f t="shared" si="3"/>
        <v>2.5</v>
      </c>
    </row>
    <row r="13" spans="1:18" x14ac:dyDescent="0.35">
      <c r="A13">
        <v>3</v>
      </c>
      <c r="B13" s="19">
        <v>0.97134543714333288</v>
      </c>
      <c r="C13" s="6">
        <f t="shared" si="4"/>
        <v>0</v>
      </c>
      <c r="D13" s="2">
        <f t="shared" si="5"/>
        <v>1</v>
      </c>
      <c r="E13" s="5"/>
      <c r="F13" s="5">
        <f t="shared" si="0"/>
        <v>0.91636361994654036</v>
      </c>
      <c r="G13" s="4">
        <f t="shared" si="1"/>
        <v>0.92685937499999993</v>
      </c>
      <c r="H13" s="5">
        <f t="shared" si="2"/>
        <v>0.87197373809784218</v>
      </c>
      <c r="I13" s="8"/>
      <c r="J13" s="8">
        <f t="shared" si="6"/>
        <v>1</v>
      </c>
      <c r="K13">
        <f t="shared" si="3"/>
        <v>3.5</v>
      </c>
    </row>
    <row r="14" spans="1:18" x14ac:dyDescent="0.35">
      <c r="A14">
        <v>4</v>
      </c>
      <c r="B14" s="19">
        <v>0.96181372463977544</v>
      </c>
      <c r="C14" s="6">
        <f t="shared" si="4"/>
        <v>0</v>
      </c>
      <c r="D14" s="2">
        <f t="shared" si="5"/>
        <v>1</v>
      </c>
      <c r="E14" s="5"/>
      <c r="F14" s="5">
        <f t="shared" si="0"/>
        <v>0.90737143833941081</v>
      </c>
      <c r="G14" s="4">
        <f t="shared" si="1"/>
        <v>0.90368789062499988</v>
      </c>
      <c r="H14" s="5">
        <f t="shared" si="2"/>
        <v>0.84924407585023898</v>
      </c>
      <c r="I14" s="8"/>
      <c r="J14" s="8">
        <f t="shared" si="6"/>
        <v>1</v>
      </c>
      <c r="K14">
        <f t="shared" si="3"/>
        <v>4.5</v>
      </c>
    </row>
    <row r="15" spans="1:18" x14ac:dyDescent="0.35">
      <c r="A15">
        <v>5</v>
      </c>
      <c r="B15" s="19">
        <v>0.95221336457345362</v>
      </c>
      <c r="C15" s="6">
        <f t="shared" si="4"/>
        <v>0</v>
      </c>
      <c r="D15" s="2">
        <f t="shared" si="5"/>
        <v>1</v>
      </c>
      <c r="E15" s="5"/>
      <c r="F15" s="5">
        <f t="shared" si="0"/>
        <v>0.89831449488061654</v>
      </c>
      <c r="G15" s="4">
        <f t="shared" si="1"/>
        <v>0.88109569335937488</v>
      </c>
      <c r="H15" s="5">
        <f t="shared" si="2"/>
        <v>0.82696605658298306</v>
      </c>
      <c r="I15" s="8"/>
      <c r="J15" s="8">
        <f t="shared" si="6"/>
        <v>1</v>
      </c>
      <c r="K15">
        <f t="shared" si="3"/>
        <v>5.5</v>
      </c>
    </row>
    <row r="16" spans="1:18" x14ac:dyDescent="0.35">
      <c r="A16">
        <v>6</v>
      </c>
      <c r="B16" s="19">
        <v>0.94279612304085725</v>
      </c>
      <c r="C16" s="6">
        <f t="shared" si="4"/>
        <v>0</v>
      </c>
      <c r="D16" s="2">
        <f t="shared" si="5"/>
        <v>1</v>
      </c>
      <c r="E16" s="5"/>
      <c r="F16" s="5">
        <f t="shared" si="0"/>
        <v>0.88943030475552565</v>
      </c>
      <c r="G16" s="4">
        <f t="shared" si="1"/>
        <v>0.85906830102539045</v>
      </c>
      <c r="H16" s="5">
        <f t="shared" si="2"/>
        <v>0.80534701745995174</v>
      </c>
      <c r="I16" s="8"/>
      <c r="J16" s="8">
        <f t="shared" si="6"/>
        <v>1</v>
      </c>
      <c r="K16">
        <f t="shared" si="3"/>
        <v>6.5</v>
      </c>
    </row>
    <row r="17" spans="1:11" x14ac:dyDescent="0.35">
      <c r="A17">
        <v>7</v>
      </c>
      <c r="B17" s="19">
        <v>0.93335128739841622</v>
      </c>
      <c r="C17" s="6">
        <f t="shared" si="4"/>
        <v>0</v>
      </c>
      <c r="D17" s="2">
        <f t="shared" si="5"/>
        <v>1</v>
      </c>
      <c r="E17" s="5"/>
      <c r="F17" s="5">
        <f t="shared" si="0"/>
        <v>0.88052008245133617</v>
      </c>
      <c r="G17" s="4">
        <f t="shared" si="1"/>
        <v>0.83759159349975565</v>
      </c>
      <c r="H17" s="5">
        <f t="shared" si="2"/>
        <v>0.78419172079065325</v>
      </c>
      <c r="I17" s="8"/>
      <c r="J17" s="8">
        <f t="shared" si="6"/>
        <v>1</v>
      </c>
      <c r="K17">
        <f t="shared" si="3"/>
        <v>7.5</v>
      </c>
    </row>
    <row r="18" spans="1:11" x14ac:dyDescent="0.35">
      <c r="A18">
        <v>8</v>
      </c>
      <c r="B18" s="19">
        <v>0.92399455549301412</v>
      </c>
      <c r="C18" s="6">
        <f t="shared" si="4"/>
        <v>0</v>
      </c>
      <c r="D18" s="2">
        <f t="shared" si="5"/>
        <v>1</v>
      </c>
      <c r="E18" s="5"/>
      <c r="F18" s="5">
        <f t="shared" si="0"/>
        <v>0.87169297688020198</v>
      </c>
      <c r="G18" s="4">
        <f t="shared" si="1"/>
        <v>0.81665180366226175</v>
      </c>
      <c r="H18" s="5">
        <f t="shared" si="2"/>
        <v>0.76358676016763893</v>
      </c>
      <c r="I18" s="8"/>
      <c r="J18" s="8">
        <f t="shared" si="6"/>
        <v>1</v>
      </c>
      <c r="K18">
        <f t="shared" si="3"/>
        <v>8.5</v>
      </c>
    </row>
    <row r="19" spans="1:11" x14ac:dyDescent="0.35">
      <c r="A19">
        <v>9</v>
      </c>
      <c r="B19" s="19">
        <v>0.91447350299216967</v>
      </c>
      <c r="C19" s="6">
        <f t="shared" si="4"/>
        <v>0</v>
      </c>
      <c r="D19" s="2">
        <f t="shared" si="5"/>
        <v>1</v>
      </c>
      <c r="E19" s="5"/>
      <c r="F19" s="5">
        <f t="shared" si="0"/>
        <v>0.86271085187940533</v>
      </c>
      <c r="G19" s="4">
        <f t="shared" si="1"/>
        <v>0.79623550857070524</v>
      </c>
      <c r="H19" s="5">
        <f t="shared" si="2"/>
        <v>0.7433133946063375</v>
      </c>
      <c r="I19" s="8"/>
      <c r="J19" s="8">
        <f t="shared" si="6"/>
        <v>1</v>
      </c>
      <c r="K19">
        <f t="shared" si="3"/>
        <v>9.5</v>
      </c>
    </row>
    <row r="20" spans="1:11" x14ac:dyDescent="0.35">
      <c r="A20">
        <v>10</v>
      </c>
      <c r="B20" s="19">
        <v>0.90517915534128113</v>
      </c>
      <c r="C20" s="6">
        <f t="shared" si="4"/>
        <v>0</v>
      </c>
      <c r="D20" s="2">
        <f t="shared" si="5"/>
        <v>1</v>
      </c>
      <c r="E20" s="5"/>
      <c r="F20" s="5">
        <f t="shared" si="0"/>
        <v>0.85394259937856698</v>
      </c>
      <c r="G20" s="4">
        <f t="shared" si="1"/>
        <v>0.77632962085643753</v>
      </c>
      <c r="H20" s="5">
        <f t="shared" si="2"/>
        <v>0.72368110306037214</v>
      </c>
      <c r="I20" s="8"/>
      <c r="J20" s="8">
        <f t="shared" si="6"/>
        <v>1</v>
      </c>
      <c r="K20">
        <f t="shared" si="3"/>
        <v>10.5</v>
      </c>
    </row>
    <row r="21" spans="1:11" x14ac:dyDescent="0.35">
      <c r="A21">
        <v>11</v>
      </c>
      <c r="B21" s="19">
        <v>0.89596839420206176</v>
      </c>
      <c r="C21" s="6">
        <f t="shared" si="4"/>
        <v>0</v>
      </c>
      <c r="D21" s="2">
        <f t="shared" si="5"/>
        <v>1</v>
      </c>
      <c r="E21" s="5"/>
      <c r="F21" s="5">
        <f t="shared" si="0"/>
        <v>0.84525320207741672</v>
      </c>
      <c r="G21" s="4">
        <f t="shared" si="1"/>
        <v>0.75692138033502654</v>
      </c>
      <c r="H21" s="5">
        <f t="shared" si="2"/>
        <v>0.70455878316277409</v>
      </c>
      <c r="I21" s="8"/>
      <c r="J21" s="8">
        <f t="shared" si="6"/>
        <v>1</v>
      </c>
      <c r="K21">
        <f t="shared" si="3"/>
        <v>11.5</v>
      </c>
    </row>
    <row r="22" spans="1:11" x14ac:dyDescent="0.35">
      <c r="A22">
        <v>12</v>
      </c>
      <c r="B22" s="19">
        <v>0.88671058530331326</v>
      </c>
      <c r="C22" s="6">
        <f t="shared" si="4"/>
        <v>0</v>
      </c>
      <c r="D22" s="2">
        <f t="shared" si="5"/>
        <v>1</v>
      </c>
      <c r="E22" s="5"/>
      <c r="F22" s="5">
        <f t="shared" si="0"/>
        <v>0.83651942009746527</v>
      </c>
      <c r="G22" s="4">
        <f t="shared" si="1"/>
        <v>0.73799834582665091</v>
      </c>
      <c r="H22" s="5">
        <f t="shared" si="2"/>
        <v>0.68583286347287853</v>
      </c>
      <c r="I22" s="8"/>
      <c r="J22" s="8">
        <f t="shared" si="6"/>
        <v>1</v>
      </c>
      <c r="K22">
        <f t="shared" si="3"/>
        <v>12.5</v>
      </c>
    </row>
    <row r="23" spans="1:11" x14ac:dyDescent="0.35">
      <c r="A23">
        <v>13</v>
      </c>
      <c r="B23" s="19">
        <v>0.87740795075249933</v>
      </c>
      <c r="C23" s="6">
        <f t="shared" si="4"/>
        <v>0</v>
      </c>
      <c r="D23" s="2">
        <f t="shared" si="5"/>
        <v>1</v>
      </c>
      <c r="E23" s="5"/>
      <c r="F23" s="5">
        <f t="shared" si="0"/>
        <v>0.82774334976650887</v>
      </c>
      <c r="G23" s="4">
        <f t="shared" si="1"/>
        <v>0.71954838718098457</v>
      </c>
      <c r="H23" s="5">
        <f t="shared" si="2"/>
        <v>0.66749777053674475</v>
      </c>
      <c r="I23" s="8"/>
      <c r="J23" s="8">
        <f t="shared" si="6"/>
        <v>1</v>
      </c>
      <c r="K23">
        <f t="shared" si="3"/>
        <v>13.5</v>
      </c>
    </row>
    <row r="24" spans="1:11" x14ac:dyDescent="0.35">
      <c r="A24">
        <v>14</v>
      </c>
      <c r="B24" s="19">
        <v>0.86794703325095968</v>
      </c>
      <c r="C24" s="6">
        <f t="shared" si="4"/>
        <v>0</v>
      </c>
      <c r="D24" s="2">
        <f t="shared" si="5"/>
        <v>1</v>
      </c>
      <c r="E24" s="5"/>
      <c r="F24" s="5">
        <f t="shared" si="0"/>
        <v>0.81881795589713147</v>
      </c>
      <c r="G24" s="4">
        <f t="shared" si="1"/>
        <v>0.70155967750145998</v>
      </c>
      <c r="H24" s="5">
        <f t="shared" si="2"/>
        <v>0.6494613819781756</v>
      </c>
      <c r="I24" s="8"/>
      <c r="J24" s="8">
        <f t="shared" si="6"/>
        <v>1</v>
      </c>
      <c r="K24">
        <f t="shared" si="3"/>
        <v>14.5</v>
      </c>
    </row>
    <row r="25" spans="1:11" x14ac:dyDescent="0.35">
      <c r="A25">
        <v>15</v>
      </c>
      <c r="B25" s="19">
        <v>0.85849106190703672</v>
      </c>
      <c r="C25" s="6">
        <f t="shared" si="4"/>
        <v>0</v>
      </c>
      <c r="D25" s="2">
        <f t="shared" si="5"/>
        <v>1</v>
      </c>
      <c r="E25" s="5"/>
      <c r="F25" s="5">
        <f t="shared" si="0"/>
        <v>0.80989722821418586</v>
      </c>
      <c r="G25" s="4">
        <f t="shared" si="1"/>
        <v>0.68402068556392337</v>
      </c>
      <c r="H25" s="5">
        <f t="shared" si="2"/>
        <v>0.63184091095523542</v>
      </c>
      <c r="I25" s="8"/>
      <c r="J25" s="8">
        <f t="shared" si="6"/>
        <v>1</v>
      </c>
      <c r="K25">
        <f t="shared" si="3"/>
        <v>15.5</v>
      </c>
    </row>
    <row r="26" spans="1:11" x14ac:dyDescent="0.35">
      <c r="A26">
        <v>16</v>
      </c>
      <c r="B26" s="19">
        <v>0.84890000229718865</v>
      </c>
      <c r="C26" s="6">
        <f t="shared" si="4"/>
        <v>0</v>
      </c>
      <c r="D26" s="2">
        <f t="shared" si="5"/>
        <v>1</v>
      </c>
      <c r="E26" s="5"/>
      <c r="F26" s="5">
        <f t="shared" si="0"/>
        <v>0.8008490587709326</v>
      </c>
      <c r="G26" s="4">
        <f t="shared" si="1"/>
        <v>0.66692016842482538</v>
      </c>
      <c r="H26" s="5">
        <f t="shared" si="2"/>
        <v>0.61452613091831809</v>
      </c>
      <c r="I26" s="8"/>
      <c r="J26" s="8">
        <f t="shared" si="6"/>
        <v>1</v>
      </c>
      <c r="K26">
        <f t="shared" si="3"/>
        <v>16.5</v>
      </c>
    </row>
    <row r="27" spans="1:11" x14ac:dyDescent="0.35">
      <c r="A27">
        <v>17</v>
      </c>
      <c r="B27" s="19">
        <v>0.83909992036080094</v>
      </c>
      <c r="C27" s="6">
        <f t="shared" si="4"/>
        <v>0</v>
      </c>
      <c r="D27" s="2">
        <f t="shared" si="5"/>
        <v>1</v>
      </c>
      <c r="E27" s="5"/>
      <c r="F27" s="5">
        <f t="shared" si="0"/>
        <v>0.7916036984535858</v>
      </c>
      <c r="G27" s="4">
        <f t="shared" si="1"/>
        <v>0.6502471642142047</v>
      </c>
      <c r="H27" s="5">
        <f t="shared" si="2"/>
        <v>0.59746071621035102</v>
      </c>
      <c r="I27" s="8"/>
      <c r="J27" s="8">
        <f t="shared" si="6"/>
        <v>1</v>
      </c>
      <c r="K27">
        <f t="shared" si="3"/>
        <v>17.5</v>
      </c>
    </row>
    <row r="28" spans="1:11" x14ac:dyDescent="0.35">
      <c r="A28">
        <v>18</v>
      </c>
      <c r="B28" s="19">
        <v>0.82909079807180885</v>
      </c>
      <c r="C28" s="6">
        <f t="shared" si="4"/>
        <v>0</v>
      </c>
      <c r="D28" s="2">
        <f t="shared" si="5"/>
        <v>1</v>
      </c>
      <c r="E28" s="5"/>
      <c r="F28" s="5">
        <f t="shared" si="0"/>
        <v>0.78216113025642342</v>
      </c>
      <c r="G28" s="4">
        <f t="shared" si="1"/>
        <v>0.63399098510884955</v>
      </c>
      <c r="H28" s="5">
        <f t="shared" si="2"/>
        <v>0.58064357610234829</v>
      </c>
      <c r="I28" s="8"/>
      <c r="J28" s="8">
        <f t="shared" si="6"/>
        <v>1</v>
      </c>
      <c r="K28">
        <f t="shared" si="3"/>
        <v>18.5</v>
      </c>
    </row>
    <row r="29" spans="1:11" x14ac:dyDescent="0.35">
      <c r="A29">
        <v>19</v>
      </c>
      <c r="B29" s="19">
        <v>0.81887328761275435</v>
      </c>
      <c r="C29" s="6">
        <f t="shared" si="4"/>
        <v>0</v>
      </c>
      <c r="D29" s="2">
        <f t="shared" si="5"/>
        <v>1</v>
      </c>
      <c r="E29" s="5"/>
      <c r="F29" s="5">
        <f t="shared" si="0"/>
        <v>0.77252196944599461</v>
      </c>
      <c r="G29" s="4">
        <f t="shared" si="1"/>
        <v>0.61814121048112836</v>
      </c>
      <c r="H29" s="5">
        <f t="shared" si="2"/>
        <v>0.56407401046055694</v>
      </c>
      <c r="I29" s="8"/>
      <c r="J29" s="8">
        <f t="shared" si="6"/>
        <v>1</v>
      </c>
      <c r="K29">
        <f t="shared" si="3"/>
        <v>19.5</v>
      </c>
    </row>
    <row r="30" spans="1:11" x14ac:dyDescent="0.35">
      <c r="A30">
        <v>20</v>
      </c>
      <c r="B30" s="19">
        <v>0.80844876482618699</v>
      </c>
      <c r="C30" s="6">
        <f t="shared" si="4"/>
        <v>0</v>
      </c>
      <c r="D30" s="2">
        <f t="shared" si="5"/>
        <v>1</v>
      </c>
      <c r="E30" s="5"/>
      <c r="F30" s="5">
        <f t="shared" si="0"/>
        <v>0.76268751398696866</v>
      </c>
      <c r="G30" s="4">
        <f t="shared" si="1"/>
        <v>0.60268768021910013</v>
      </c>
      <c r="H30" s="5">
        <f t="shared" si="2"/>
        <v>0.54775171134533363</v>
      </c>
      <c r="I30" s="8"/>
      <c r="J30" s="8">
        <f t="shared" si="6"/>
        <v>1</v>
      </c>
      <c r="K30">
        <f t="shared" si="3"/>
        <v>20.5</v>
      </c>
    </row>
    <row r="31" spans="1:11" x14ac:dyDescent="0.35">
      <c r="A31">
        <v>21</v>
      </c>
      <c r="B31" s="19">
        <v>0.79781720231896702</v>
      </c>
      <c r="C31" s="6">
        <f t="shared" si="4"/>
        <v>0</v>
      </c>
      <c r="D31" s="2">
        <f t="shared" si="5"/>
        <v>1</v>
      </c>
      <c r="E31" s="5"/>
      <c r="F31" s="5">
        <f t="shared" si="0"/>
        <v>0.75265773803676139</v>
      </c>
      <c r="G31" s="4">
        <f t="shared" si="1"/>
        <v>0.58762048821362256</v>
      </c>
      <c r="H31" s="5">
        <f t="shared" si="2"/>
        <v>0.53167530979975919</v>
      </c>
      <c r="I31" s="8"/>
      <c r="J31" s="8">
        <f t="shared" si="6"/>
        <v>1</v>
      </c>
      <c r="K31">
        <f t="shared" si="3"/>
        <v>21.5</v>
      </c>
    </row>
    <row r="32" spans="1:11" x14ac:dyDescent="0.35">
      <c r="A32">
        <v>22</v>
      </c>
      <c r="B32" s="19">
        <v>0.78697899806409377</v>
      </c>
      <c r="C32" s="6">
        <f t="shared" si="4"/>
        <v>0</v>
      </c>
      <c r="D32" s="2">
        <f t="shared" si="5"/>
        <v>1</v>
      </c>
      <c r="E32" s="5"/>
      <c r="F32" s="5">
        <f t="shared" si="0"/>
        <v>0.74243301704159781</v>
      </c>
      <c r="G32" s="4">
        <f t="shared" si="1"/>
        <v>0.57292997600828199</v>
      </c>
      <c r="H32" s="5">
        <f t="shared" si="2"/>
        <v>0.51584365680493038</v>
      </c>
      <c r="I32" s="8"/>
      <c r="J32" s="8">
        <f t="shared" si="6"/>
        <v>1</v>
      </c>
      <c r="K32">
        <f t="shared" si="3"/>
        <v>22.5</v>
      </c>
    </row>
    <row r="33" spans="1:11" x14ac:dyDescent="0.35">
      <c r="A33">
        <v>23</v>
      </c>
      <c r="B33" s="19">
        <v>0.77593685234898602</v>
      </c>
      <c r="C33" s="6">
        <f t="shared" si="4"/>
        <v>0</v>
      </c>
      <c r="D33" s="2">
        <f t="shared" si="5"/>
        <v>1</v>
      </c>
      <c r="E33" s="5"/>
      <c r="F33" s="5">
        <f t="shared" si="0"/>
        <v>0.73201589844243964</v>
      </c>
      <c r="G33" s="4">
        <f t="shared" si="1"/>
        <v>0.55860672660807487</v>
      </c>
      <c r="H33" s="5">
        <f t="shared" si="2"/>
        <v>0.50025701339748585</v>
      </c>
      <c r="I33" s="8"/>
      <c r="J33" s="8">
        <f t="shared" si="6"/>
        <v>1</v>
      </c>
      <c r="K33">
        <f t="shared" si="3"/>
        <v>23.5</v>
      </c>
    </row>
    <row r="34" spans="1:11" x14ac:dyDescent="0.35">
      <c r="A34">
        <v>24</v>
      </c>
      <c r="B34" s="19">
        <v>0.76469242591623376</v>
      </c>
      <c r="C34" s="6">
        <f t="shared" si="4"/>
        <v>0</v>
      </c>
      <c r="D34" s="2">
        <f t="shared" si="5"/>
        <v>1</v>
      </c>
      <c r="E34" s="5"/>
      <c r="F34" s="5">
        <f t="shared" si="0"/>
        <v>0.72140794897757909</v>
      </c>
      <c r="G34" s="4">
        <f t="shared" si="1"/>
        <v>0.54464155844287299</v>
      </c>
      <c r="H34" s="5">
        <f t="shared" si="2"/>
        <v>0.48491481323658248</v>
      </c>
      <c r="I34" s="8"/>
      <c r="J34" s="8">
        <f t="shared" si="6"/>
        <v>1</v>
      </c>
      <c r="K34">
        <f t="shared" si="3"/>
        <v>24.5</v>
      </c>
    </row>
    <row r="35" spans="1:11" x14ac:dyDescent="0.35">
      <c r="A35">
        <v>25</v>
      </c>
      <c r="B35" s="19">
        <v>0.75324602414857911</v>
      </c>
      <c r="C35" s="6">
        <f t="shared" si="4"/>
        <v>0</v>
      </c>
      <c r="D35" s="2">
        <f t="shared" si="5"/>
        <v>1</v>
      </c>
      <c r="E35" s="5"/>
      <c r="F35" s="5">
        <f t="shared" si="0"/>
        <v>0.71060945674394249</v>
      </c>
      <c r="G35" s="4">
        <f t="shared" si="1"/>
        <v>0.53102551948180121</v>
      </c>
      <c r="H35" s="5">
        <f t="shared" si="2"/>
        <v>0.46981552718522857</v>
      </c>
      <c r="I35" s="8"/>
      <c r="J35" s="8">
        <f t="shared" si="6"/>
        <v>1</v>
      </c>
      <c r="K35">
        <f t="shared" si="3"/>
        <v>25.5</v>
      </c>
    </row>
    <row r="36" spans="1:11" x14ac:dyDescent="0.35">
      <c r="A36">
        <v>26</v>
      </c>
      <c r="B36" s="19">
        <v>0.74159643720462221</v>
      </c>
      <c r="C36" s="6">
        <f t="shared" si="4"/>
        <v>0</v>
      </c>
      <c r="D36" s="2">
        <f t="shared" si="5"/>
        <v>1</v>
      </c>
      <c r="E36" s="5"/>
      <c r="F36" s="5">
        <f t="shared" si="0"/>
        <v>0.69961928038171894</v>
      </c>
      <c r="G36" s="4">
        <f t="shared" si="1"/>
        <v>0.51774988149475609</v>
      </c>
      <c r="H36" s="5">
        <f t="shared" si="2"/>
        <v>0.45495664006088105</v>
      </c>
      <c r="I36" s="8"/>
      <c r="J36" s="8">
        <f t="shared" si="6"/>
        <v>1</v>
      </c>
      <c r="K36">
        <f t="shared" si="3"/>
        <v>26.5</v>
      </c>
    </row>
    <row r="37" spans="1:11" x14ac:dyDescent="0.35">
      <c r="A37">
        <v>27</v>
      </c>
      <c r="B37" s="19">
        <v>0.72974218176226602</v>
      </c>
      <c r="C37" s="6">
        <f t="shared" si="4"/>
        <v>0</v>
      </c>
      <c r="D37" s="2">
        <f t="shared" si="5"/>
        <v>1</v>
      </c>
      <c r="E37" s="5"/>
      <c r="F37" s="5">
        <f t="shared" si="0"/>
        <v>0.68843602053043962</v>
      </c>
      <c r="G37" s="4">
        <f t="shared" si="1"/>
        <v>0.5048061344573872</v>
      </c>
      <c r="H37" s="5">
        <f t="shared" si="2"/>
        <v>0.44033547920090654</v>
      </c>
      <c r="I37" s="8"/>
      <c r="J37" s="8">
        <f t="shared" si="6"/>
        <v>1</v>
      </c>
      <c r="K37">
        <f t="shared" si="3"/>
        <v>27.5</v>
      </c>
    </row>
    <row r="38" spans="1:11" x14ac:dyDescent="0.35">
      <c r="A38">
        <v>28</v>
      </c>
      <c r="B38" s="19">
        <v>0.71768148042808599</v>
      </c>
      <c r="C38" s="6">
        <f t="shared" si="4"/>
        <v>0</v>
      </c>
      <c r="D38" s="2">
        <f t="shared" si="5"/>
        <v>1</v>
      </c>
      <c r="E38" s="5"/>
      <c r="F38" s="5">
        <f t="shared" si="0"/>
        <v>0.67705800040385467</v>
      </c>
      <c r="G38" s="4">
        <f t="shared" si="1"/>
        <v>0.5</v>
      </c>
      <c r="H38" s="5">
        <f t="shared" si="2"/>
        <v>0.42594921617348575</v>
      </c>
      <c r="I38" s="8"/>
      <c r="J38" s="8">
        <f t="shared" si="6"/>
        <v>1</v>
      </c>
      <c r="K38">
        <f t="shared" si="3"/>
        <v>28.5</v>
      </c>
    </row>
    <row r="39" spans="1:11" x14ac:dyDescent="0.35">
      <c r="A39">
        <v>29</v>
      </c>
      <c r="B39" s="19">
        <v>0.70541290138221657</v>
      </c>
      <c r="C39" s="6">
        <f t="shared" si="4"/>
        <v>0</v>
      </c>
      <c r="D39" s="2">
        <f t="shared" si="5"/>
        <v>1</v>
      </c>
      <c r="E39" s="5"/>
      <c r="F39" s="5">
        <f t="shared" si="0"/>
        <v>0.66548386922850611</v>
      </c>
      <c r="G39" s="4">
        <f t="shared" si="1"/>
        <v>0.5</v>
      </c>
      <c r="H39" s="5">
        <f t="shared" si="2"/>
        <v>0.41179525443667364</v>
      </c>
      <c r="I39" s="8"/>
      <c r="J39" s="8">
        <f t="shared" si="6"/>
        <v>1</v>
      </c>
      <c r="K39">
        <f t="shared" si="3"/>
        <v>29.5</v>
      </c>
    </row>
    <row r="40" spans="1:11" x14ac:dyDescent="0.35">
      <c r="A40">
        <v>30</v>
      </c>
      <c r="B40" s="19">
        <v>0.69293670040433397</v>
      </c>
      <c r="C40" s="6">
        <f t="shared" si="4"/>
        <v>0</v>
      </c>
      <c r="D40" s="2">
        <f t="shared" si="5"/>
        <v>1</v>
      </c>
      <c r="E40" s="5"/>
      <c r="F40" s="5">
        <f t="shared" si="0"/>
        <v>0.65371386830597533</v>
      </c>
      <c r="G40" s="4">
        <f t="shared" si="1"/>
        <v>0.5</v>
      </c>
      <c r="H40" s="5">
        <f t="shared" si="2"/>
        <v>0.39787198281418168</v>
      </c>
      <c r="I40" s="8"/>
      <c r="J40" s="8">
        <f t="shared" si="6"/>
        <v>1</v>
      </c>
      <c r="K40">
        <f t="shared" si="3"/>
        <v>30.5</v>
      </c>
    </row>
    <row r="41" spans="1:11" x14ac:dyDescent="0.35">
      <c r="A41">
        <v>31</v>
      </c>
      <c r="B41" s="19">
        <v>0.68025253834098953</v>
      </c>
      <c r="C41" s="6">
        <f t="shared" si="4"/>
        <v>0</v>
      </c>
      <c r="D41" s="2">
        <f t="shared" si="5"/>
        <v>1</v>
      </c>
      <c r="E41" s="5"/>
      <c r="F41" s="5">
        <f t="shared" si="0"/>
        <v>0.64174767768017893</v>
      </c>
      <c r="G41" s="4">
        <f t="shared" si="1"/>
        <v>0.5</v>
      </c>
      <c r="H41" s="5">
        <f t="shared" si="2"/>
        <v>0.38417740691701641</v>
      </c>
      <c r="I41" s="8"/>
      <c r="J41" s="8">
        <f t="shared" si="6"/>
        <v>1</v>
      </c>
      <c r="K41">
        <f t="shared" si="3"/>
        <v>31.5</v>
      </c>
    </row>
    <row r="42" spans="1:11" x14ac:dyDescent="0.35">
      <c r="A42">
        <v>32</v>
      </c>
      <c r="B42" s="19">
        <v>0.66736248223161621</v>
      </c>
      <c r="C42" s="6">
        <f t="shared" si="4"/>
        <v>0</v>
      </c>
      <c r="D42" s="2">
        <f t="shared" si="5"/>
        <v>1</v>
      </c>
      <c r="E42" s="5"/>
      <c r="F42" s="5">
        <f t="shared" ref="F42:F73" si="7">B42*(1+B$3)^A42/(1+B$3+B$4)^A43</f>
        <v>0.62958724738831717</v>
      </c>
      <c r="G42" s="4">
        <f t="shared" ref="G42:G73" si="8">MAX(0.5,0.975^A42)</f>
        <v>0.5</v>
      </c>
      <c r="H42" s="5">
        <f t="shared" ref="H42:H73" si="9">B42*(1+B$5*B$3)^A42/(1+B$3+B$4)^A43</f>
        <v>0.37071084644506114</v>
      </c>
      <c r="I42" s="8"/>
      <c r="J42" s="8">
        <f t="shared" si="6"/>
        <v>1</v>
      </c>
      <c r="K42">
        <f t="shared" ref="K42:K73" si="10">A42+0.5</f>
        <v>32.5</v>
      </c>
    </row>
    <row r="43" spans="1:11" x14ac:dyDescent="0.35">
      <c r="A43">
        <v>33</v>
      </c>
      <c r="B43" s="19">
        <v>0.654272022563263</v>
      </c>
      <c r="C43" s="6">
        <f t="shared" si="4"/>
        <v>0</v>
      </c>
      <c r="D43" s="2">
        <f t="shared" si="5"/>
        <v>1</v>
      </c>
      <c r="E43" s="5"/>
      <c r="F43" s="5">
        <f t="shared" si="7"/>
        <v>0.61723775713515372</v>
      </c>
      <c r="G43" s="4">
        <f t="shared" si="8"/>
        <v>0.5</v>
      </c>
      <c r="H43" s="5">
        <f t="shared" si="9"/>
        <v>0.35747338292909653</v>
      </c>
      <c r="I43" s="8"/>
      <c r="J43" s="8">
        <f t="shared" si="6"/>
        <v>1</v>
      </c>
      <c r="K43">
        <f t="shared" si="10"/>
        <v>33.5</v>
      </c>
    </row>
    <row r="44" spans="1:11" x14ac:dyDescent="0.35">
      <c r="A44">
        <v>34</v>
      </c>
      <c r="B44" s="19">
        <v>0.64098693307559007</v>
      </c>
      <c r="C44" s="6">
        <f t="shared" si="4"/>
        <v>0</v>
      </c>
      <c r="D44" s="2">
        <f t="shared" si="5"/>
        <v>1</v>
      </c>
      <c r="E44" s="5"/>
      <c r="F44" s="5">
        <f t="shared" si="7"/>
        <v>0.60470465384489624</v>
      </c>
      <c r="G44" s="4">
        <f t="shared" si="8"/>
        <v>0.5</v>
      </c>
      <c r="H44" s="5">
        <f t="shared" si="9"/>
        <v>0.34446602387000758</v>
      </c>
      <c r="I44" s="8"/>
      <c r="J44" s="8">
        <f t="shared" si="6"/>
        <v>1</v>
      </c>
      <c r="K44">
        <f t="shared" si="10"/>
        <v>34.5</v>
      </c>
    </row>
    <row r="45" spans="1:11" x14ac:dyDescent="0.35">
      <c r="A45">
        <v>35</v>
      </c>
      <c r="B45" s="19">
        <v>0.62751375930304187</v>
      </c>
      <c r="C45" s="6">
        <f t="shared" si="4"/>
        <v>0</v>
      </c>
      <c r="D45" s="2">
        <f t="shared" si="5"/>
        <v>1</v>
      </c>
      <c r="E45" s="5"/>
      <c r="F45" s="5">
        <f t="shared" si="7"/>
        <v>0.59199411255003953</v>
      </c>
      <c r="G45" s="4">
        <f t="shared" si="8"/>
        <v>0.5</v>
      </c>
      <c r="H45" s="5">
        <f t="shared" si="9"/>
        <v>0.33168995854514222</v>
      </c>
      <c r="I45" s="8"/>
      <c r="J45" s="8">
        <f t="shared" si="6"/>
        <v>1</v>
      </c>
      <c r="K45">
        <f t="shared" si="10"/>
        <v>35.5</v>
      </c>
    </row>
    <row r="46" spans="1:11" x14ac:dyDescent="0.35">
      <c r="A46">
        <v>36</v>
      </c>
      <c r="B46" s="19">
        <v>0.61386385225639917</v>
      </c>
      <c r="C46" s="6">
        <f t="shared" si="4"/>
        <v>0</v>
      </c>
      <c r="D46" s="2">
        <f t="shared" si="5"/>
        <v>1</v>
      </c>
      <c r="E46" s="5"/>
      <c r="F46" s="5">
        <f t="shared" si="7"/>
        <v>0.57911684175131994</v>
      </c>
      <c r="G46" s="4">
        <f t="shared" si="8"/>
        <v>0.5</v>
      </c>
      <c r="H46" s="5">
        <f t="shared" si="9"/>
        <v>0.31914863178818642</v>
      </c>
      <c r="I46" s="8"/>
      <c r="J46" s="8">
        <f t="shared" si="6"/>
        <v>1</v>
      </c>
      <c r="K46">
        <f t="shared" si="10"/>
        <v>36.5</v>
      </c>
    </row>
    <row r="47" spans="1:11" x14ac:dyDescent="0.35">
      <c r="A47">
        <v>37</v>
      </c>
      <c r="B47" s="19">
        <v>0.60004934838919899</v>
      </c>
      <c r="C47" s="6">
        <f t="shared" si="4"/>
        <v>0</v>
      </c>
      <c r="D47" s="2">
        <f t="shared" si="5"/>
        <v>1</v>
      </c>
      <c r="E47" s="5"/>
      <c r="F47" s="5">
        <f t="shared" si="7"/>
        <v>0.56608429093320656</v>
      </c>
      <c r="G47" s="4">
        <f t="shared" si="8"/>
        <v>0.5</v>
      </c>
      <c r="H47" s="5">
        <f t="shared" si="9"/>
        <v>0.30684549413178575</v>
      </c>
      <c r="I47" s="8"/>
      <c r="J47" s="8">
        <f t="shared" si="6"/>
        <v>1</v>
      </c>
      <c r="K47">
        <f t="shared" si="10"/>
        <v>37.5</v>
      </c>
    </row>
    <row r="48" spans="1:11" x14ac:dyDescent="0.35">
      <c r="A48">
        <v>38</v>
      </c>
      <c r="B48" s="19">
        <v>0.58608381195167525</v>
      </c>
      <c r="C48" s="6">
        <f t="shared" si="4"/>
        <v>0</v>
      </c>
      <c r="D48" s="2">
        <f t="shared" si="5"/>
        <v>1</v>
      </c>
      <c r="E48" s="5"/>
      <c r="F48" s="5">
        <f t="shared" si="7"/>
        <v>0.55290925655818413</v>
      </c>
      <c r="G48" s="4">
        <f t="shared" si="8"/>
        <v>0.5</v>
      </c>
      <c r="H48" s="5">
        <f t="shared" si="9"/>
        <v>0.29478430920976578</v>
      </c>
      <c r="I48" s="8"/>
      <c r="J48" s="8">
        <f t="shared" si="6"/>
        <v>1</v>
      </c>
      <c r="K48">
        <f t="shared" si="10"/>
        <v>38.5</v>
      </c>
    </row>
    <row r="49" spans="1:11" x14ac:dyDescent="0.35">
      <c r="A49">
        <v>39</v>
      </c>
      <c r="B49" s="19">
        <v>0.57198305483433942</v>
      </c>
      <c r="C49" s="6">
        <f t="shared" si="4"/>
        <v>0</v>
      </c>
      <c r="D49" s="2">
        <f t="shared" si="5"/>
        <v>1</v>
      </c>
      <c r="E49" s="5"/>
      <c r="F49" s="5">
        <f t="shared" si="7"/>
        <v>0.53960665550409381</v>
      </c>
      <c r="G49" s="4">
        <f t="shared" si="8"/>
        <v>0.5</v>
      </c>
      <c r="H49" s="5">
        <f t="shared" si="9"/>
        <v>0.28296951819655386</v>
      </c>
      <c r="I49" s="8"/>
      <c r="J49" s="8">
        <f t="shared" si="6"/>
        <v>1</v>
      </c>
      <c r="K49">
        <f t="shared" si="10"/>
        <v>39.5</v>
      </c>
    </row>
    <row r="50" spans="1:11" x14ac:dyDescent="0.35">
      <c r="A50">
        <v>40</v>
      </c>
      <c r="B50" s="19">
        <v>0.55776231646714935</v>
      </c>
      <c r="C50" s="6">
        <f t="shared" si="4"/>
        <v>0</v>
      </c>
      <c r="D50" s="2">
        <f t="shared" si="5"/>
        <v>1</v>
      </c>
      <c r="E50" s="5"/>
      <c r="F50" s="5">
        <f t="shared" si="7"/>
        <v>0.52619086459165032</v>
      </c>
      <c r="G50" s="4">
        <f t="shared" si="8"/>
        <v>0.5</v>
      </c>
      <c r="H50" s="5">
        <f t="shared" si="9"/>
        <v>0.27140479542935275</v>
      </c>
      <c r="I50" s="8"/>
      <c r="J50" s="8">
        <f t="shared" si="6"/>
        <v>1</v>
      </c>
      <c r="K50">
        <f t="shared" si="10"/>
        <v>40.5</v>
      </c>
    </row>
    <row r="51" spans="1:11" x14ac:dyDescent="0.35">
      <c r="A51">
        <v>41</v>
      </c>
      <c r="B51" s="19">
        <v>0.54343835883274216</v>
      </c>
      <c r="C51" s="6">
        <f t="shared" si="4"/>
        <v>0</v>
      </c>
      <c r="D51" s="2">
        <f t="shared" si="5"/>
        <v>1</v>
      </c>
      <c r="E51" s="5"/>
      <c r="F51" s="5">
        <f t="shared" si="7"/>
        <v>0.51267769701202082</v>
      </c>
      <c r="G51" s="4">
        <f t="shared" si="8"/>
        <v>0.5</v>
      </c>
      <c r="H51" s="5">
        <f t="shared" si="9"/>
        <v>0.26009409545450668</v>
      </c>
      <c r="I51" s="8"/>
      <c r="J51" s="8">
        <f t="shared" si="6"/>
        <v>1</v>
      </c>
      <c r="K51">
        <f t="shared" si="10"/>
        <v>41.5</v>
      </c>
    </row>
    <row r="52" spans="1:11" x14ac:dyDescent="0.35">
      <c r="A52">
        <v>42</v>
      </c>
      <c r="B52" s="19">
        <v>0.52902356069279022</v>
      </c>
      <c r="C52" s="6">
        <f t="shared" si="4"/>
        <v>0</v>
      </c>
      <c r="D52" s="2">
        <f t="shared" si="5"/>
        <v>1</v>
      </c>
      <c r="E52" s="5"/>
      <c r="F52" s="5">
        <f t="shared" si="7"/>
        <v>0.49907883084225479</v>
      </c>
      <c r="G52" s="4">
        <f t="shared" si="8"/>
        <v>0.5</v>
      </c>
      <c r="H52" s="5">
        <f t="shared" si="9"/>
        <v>0.24903883308902922</v>
      </c>
      <c r="I52" s="8"/>
      <c r="J52" s="8">
        <f t="shared" si="6"/>
        <v>1</v>
      </c>
      <c r="K52">
        <f t="shared" si="10"/>
        <v>42.5</v>
      </c>
    </row>
    <row r="53" spans="1:11" x14ac:dyDescent="0.35">
      <c r="A53">
        <v>43</v>
      </c>
      <c r="B53" s="19">
        <v>0.51452712878248785</v>
      </c>
      <c r="C53" s="6">
        <f t="shared" si="4"/>
        <v>0</v>
      </c>
      <c r="D53" s="2">
        <f t="shared" si="5"/>
        <v>1</v>
      </c>
      <c r="E53" s="5"/>
      <c r="F53" s="5">
        <f t="shared" si="7"/>
        <v>0.48540295168159231</v>
      </c>
      <c r="G53" s="4">
        <f t="shared" si="8"/>
        <v>0.5</v>
      </c>
      <c r="H53" s="5">
        <f t="shared" si="9"/>
        <v>0.23823863490394137</v>
      </c>
      <c r="I53" s="8"/>
      <c r="J53" s="8">
        <f t="shared" si="6"/>
        <v>1</v>
      </c>
      <c r="K53">
        <f t="shared" si="10"/>
        <v>43.5</v>
      </c>
    </row>
    <row r="54" spans="1:11" x14ac:dyDescent="0.35">
      <c r="A54">
        <v>44</v>
      </c>
      <c r="B54" s="19">
        <v>0.49995909416266276</v>
      </c>
      <c r="C54" s="6">
        <f t="shared" si="4"/>
        <v>0</v>
      </c>
      <c r="D54" s="2">
        <f t="shared" si="5"/>
        <v>1</v>
      </c>
      <c r="E54" s="5"/>
      <c r="F54" s="5">
        <f t="shared" si="7"/>
        <v>0.47165952279496487</v>
      </c>
      <c r="G54" s="4">
        <f t="shared" si="8"/>
        <v>0.5</v>
      </c>
      <c r="H54" s="5">
        <f t="shared" si="9"/>
        <v>0.22769329484249193</v>
      </c>
      <c r="I54" s="8"/>
      <c r="J54" s="8">
        <f t="shared" si="6"/>
        <v>1</v>
      </c>
      <c r="K54">
        <f t="shared" si="10"/>
        <v>44.5</v>
      </c>
    </row>
    <row r="55" spans="1:11" x14ac:dyDescent="0.35">
      <c r="A55">
        <v>45</v>
      </c>
      <c r="B55" s="19">
        <v>0.48532677637273125</v>
      </c>
      <c r="C55" s="6">
        <f t="shared" si="4"/>
        <v>0</v>
      </c>
      <c r="D55" s="2">
        <f t="shared" si="5"/>
        <v>1</v>
      </c>
      <c r="E55" s="5"/>
      <c r="F55" s="5">
        <f t="shared" si="7"/>
        <v>0.45785544940823703</v>
      </c>
      <c r="G55" s="4">
        <f t="shared" si="8"/>
        <v>0.5</v>
      </c>
      <c r="H55" s="5">
        <f t="shared" si="9"/>
        <v>0.21740117009784693</v>
      </c>
      <c r="I55" s="8"/>
      <c r="J55" s="8">
        <f t="shared" si="6"/>
        <v>1</v>
      </c>
      <c r="K55">
        <f t="shared" si="10"/>
        <v>45.5</v>
      </c>
    </row>
    <row r="56" spans="1:11" x14ac:dyDescent="0.35">
      <c r="A56">
        <v>46</v>
      </c>
      <c r="B56" s="19">
        <v>0.470632246611425</v>
      </c>
      <c r="C56" s="6">
        <f t="shared" si="4"/>
        <v>0</v>
      </c>
      <c r="D56" s="2">
        <f t="shared" si="5"/>
        <v>1</v>
      </c>
      <c r="E56" s="5"/>
      <c r="F56" s="5">
        <f t="shared" si="7"/>
        <v>0.44399268548247628</v>
      </c>
      <c r="G56" s="4">
        <f t="shared" si="8"/>
        <v>0.5</v>
      </c>
      <c r="H56" s="5">
        <f t="shared" si="9"/>
        <v>0.20735817430217091</v>
      </c>
      <c r="I56" s="8"/>
      <c r="J56" s="8">
        <f t="shared" si="6"/>
        <v>1</v>
      </c>
      <c r="K56">
        <f t="shared" si="10"/>
        <v>46.5</v>
      </c>
    </row>
    <row r="57" spans="1:11" x14ac:dyDescent="0.35">
      <c r="A57">
        <v>47</v>
      </c>
      <c r="B57" s="19">
        <v>0.45587402471167593</v>
      </c>
      <c r="C57" s="6">
        <f t="shared" si="4"/>
        <v>0</v>
      </c>
      <c r="D57" s="2">
        <f t="shared" si="5"/>
        <v>1</v>
      </c>
      <c r="E57" s="5"/>
      <c r="F57" s="5">
        <f t="shared" si="7"/>
        <v>0.43006983463365661</v>
      </c>
      <c r="G57" s="4">
        <f t="shared" si="8"/>
        <v>0.5</v>
      </c>
      <c r="H57" s="5">
        <f t="shared" si="9"/>
        <v>0.19755871026624364</v>
      </c>
      <c r="I57" s="8"/>
      <c r="J57" s="8">
        <f t="shared" si="6"/>
        <v>1</v>
      </c>
      <c r="K57">
        <f t="shared" si="10"/>
        <v>47.5</v>
      </c>
    </row>
    <row r="58" spans="1:11" x14ac:dyDescent="0.35">
      <c r="A58">
        <v>48</v>
      </c>
      <c r="B58" s="19">
        <v>0.44104871288538389</v>
      </c>
      <c r="C58" s="6">
        <f t="shared" si="4"/>
        <v>0</v>
      </c>
      <c r="D58" s="2">
        <f t="shared" si="5"/>
        <v>1</v>
      </c>
      <c r="E58" s="5"/>
      <c r="F58" s="5">
        <f t="shared" si="7"/>
        <v>0.41608369140130552</v>
      </c>
      <c r="G58" s="4">
        <f t="shared" si="8"/>
        <v>0.5</v>
      </c>
      <c r="H58" s="5">
        <f t="shared" si="9"/>
        <v>0.18799649371784172</v>
      </c>
      <c r="I58" s="8"/>
      <c r="J58" s="8">
        <f t="shared" si="6"/>
        <v>1</v>
      </c>
      <c r="K58">
        <f t="shared" si="10"/>
        <v>48.5</v>
      </c>
    </row>
    <row r="59" spans="1:11" x14ac:dyDescent="0.35">
      <c r="A59">
        <v>49</v>
      </c>
      <c r="B59" s="19">
        <v>0.42615192868039881</v>
      </c>
      <c r="C59" s="6">
        <f t="shared" si="4"/>
        <v>0</v>
      </c>
      <c r="D59" s="2">
        <f t="shared" si="5"/>
        <v>1</v>
      </c>
      <c r="E59" s="5"/>
      <c r="F59" s="5">
        <f t="shared" si="7"/>
        <v>0.40203012139660271</v>
      </c>
      <c r="G59" s="4">
        <f t="shared" si="8"/>
        <v>0.5</v>
      </c>
      <c r="H59" s="5">
        <f t="shared" si="9"/>
        <v>0.17866500836599467</v>
      </c>
      <c r="I59" s="8"/>
      <c r="J59" s="8">
        <f t="shared" si="6"/>
        <v>1</v>
      </c>
      <c r="K59">
        <f t="shared" si="10"/>
        <v>49.5</v>
      </c>
    </row>
    <row r="60" spans="1:11" x14ac:dyDescent="0.35">
      <c r="A60">
        <v>50</v>
      </c>
      <c r="B60" s="19">
        <v>0.41117686229532352</v>
      </c>
      <c r="C60" s="6">
        <f t="shared" si="4"/>
        <v>0</v>
      </c>
      <c r="D60" s="2">
        <f t="shared" si="5"/>
        <v>1</v>
      </c>
      <c r="E60" s="5"/>
      <c r="F60" s="5">
        <f t="shared" si="7"/>
        <v>0.38790270027860707</v>
      </c>
      <c r="G60" s="4">
        <f t="shared" si="8"/>
        <v>0.5</v>
      </c>
      <c r="H60" s="5">
        <f t="shared" si="9"/>
        <v>0.16955693957253876</v>
      </c>
      <c r="I60" s="8"/>
      <c r="J60" s="8">
        <f t="shared" si="6"/>
        <v>1</v>
      </c>
      <c r="K60">
        <f t="shared" si="10"/>
        <v>50.5</v>
      </c>
    </row>
    <row r="61" spans="1:11" x14ac:dyDescent="0.35">
      <c r="A61">
        <v>51</v>
      </c>
      <c r="B61" s="19">
        <v>0.39611959515819312</v>
      </c>
      <c r="C61" s="6">
        <f t="shared" si="4"/>
        <v>0</v>
      </c>
      <c r="D61" s="2">
        <f t="shared" si="5"/>
        <v>1</v>
      </c>
      <c r="E61" s="5"/>
      <c r="F61" s="5">
        <f t="shared" si="7"/>
        <v>0.37369773128131428</v>
      </c>
      <c r="G61" s="4">
        <f t="shared" si="8"/>
        <v>0.5</v>
      </c>
      <c r="H61" s="5">
        <f t="shared" si="9"/>
        <v>0.1606664074714636</v>
      </c>
      <c r="I61" s="8"/>
      <c r="J61" s="8">
        <f t="shared" si="6"/>
        <v>1</v>
      </c>
      <c r="K61">
        <f t="shared" si="10"/>
        <v>51.5</v>
      </c>
    </row>
    <row r="62" spans="1:11" x14ac:dyDescent="0.35">
      <c r="A62">
        <v>52</v>
      </c>
      <c r="B62" s="19">
        <v>0.38097762034309213</v>
      </c>
      <c r="C62" s="6">
        <f t="shared" si="4"/>
        <v>0</v>
      </c>
      <c r="D62" s="2">
        <f t="shared" si="5"/>
        <v>1</v>
      </c>
      <c r="E62" s="5"/>
      <c r="F62" s="5">
        <f t="shared" si="7"/>
        <v>0.35941284938027551</v>
      </c>
      <c r="G62" s="4">
        <f t="shared" si="8"/>
        <v>0.5</v>
      </c>
      <c r="H62" s="5">
        <f t="shared" si="9"/>
        <v>0.15198827168025231</v>
      </c>
      <c r="I62" s="8"/>
      <c r="J62" s="8">
        <f t="shared" si="6"/>
        <v>1</v>
      </c>
      <c r="K62">
        <f t="shared" si="10"/>
        <v>52.5</v>
      </c>
    </row>
    <row r="63" spans="1:11" x14ac:dyDescent="0.35">
      <c r="A63">
        <v>53</v>
      </c>
      <c r="B63" s="19">
        <v>0.36575108473237589</v>
      </c>
      <c r="C63" s="6">
        <f t="shared" si="4"/>
        <v>0</v>
      </c>
      <c r="D63" s="2">
        <f t="shared" si="5"/>
        <v>1</v>
      </c>
      <c r="E63" s="5"/>
      <c r="F63" s="5">
        <f t="shared" si="7"/>
        <v>0.34504819314375085</v>
      </c>
      <c r="G63" s="4">
        <f t="shared" si="8"/>
        <v>0.5</v>
      </c>
      <c r="H63" s="5">
        <f t="shared" si="9"/>
        <v>0.14351856714870281</v>
      </c>
      <c r="I63" s="8"/>
      <c r="J63" s="8">
        <f t="shared" si="6"/>
        <v>1</v>
      </c>
      <c r="K63">
        <f t="shared" si="10"/>
        <v>53.5</v>
      </c>
    </row>
    <row r="64" spans="1:11" x14ac:dyDescent="0.35">
      <c r="A64">
        <v>54</v>
      </c>
      <c r="B64" s="19">
        <v>0.35044422488328469</v>
      </c>
      <c r="C64" s="6">
        <f t="shared" si="4"/>
        <v>0</v>
      </c>
      <c r="D64" s="2">
        <f t="shared" si="5"/>
        <v>1</v>
      </c>
      <c r="E64" s="5"/>
      <c r="F64" s="5">
        <f t="shared" si="7"/>
        <v>0.33060775932385345</v>
      </c>
      <c r="G64" s="4">
        <f t="shared" si="8"/>
        <v>0.5</v>
      </c>
      <c r="H64" s="5">
        <f t="shared" si="9"/>
        <v>0.13525496919253949</v>
      </c>
      <c r="I64" s="8"/>
      <c r="J64" s="8">
        <f t="shared" si="6"/>
        <v>1</v>
      </c>
      <c r="K64">
        <f t="shared" si="10"/>
        <v>54.5</v>
      </c>
    </row>
    <row r="65" spans="1:11" x14ac:dyDescent="0.35">
      <c r="A65">
        <v>55</v>
      </c>
      <c r="B65" s="19">
        <v>0.33506233563269228</v>
      </c>
      <c r="C65" s="6">
        <f t="shared" si="4"/>
        <v>0</v>
      </c>
      <c r="D65" s="2">
        <f t="shared" si="5"/>
        <v>1</v>
      </c>
      <c r="E65" s="5"/>
      <c r="F65" s="5">
        <f t="shared" si="7"/>
        <v>0.31609654304970974</v>
      </c>
      <c r="G65" s="4">
        <f t="shared" si="8"/>
        <v>0.5</v>
      </c>
      <c r="H65" s="5">
        <f t="shared" si="9"/>
        <v>0.12719551240396099</v>
      </c>
      <c r="I65" s="8"/>
      <c r="J65" s="8">
        <f t="shared" si="6"/>
        <v>1</v>
      </c>
      <c r="K65">
        <f t="shared" si="10"/>
        <v>55.5</v>
      </c>
    </row>
    <row r="66" spans="1:11" x14ac:dyDescent="0.35">
      <c r="A66">
        <v>56</v>
      </c>
      <c r="B66" s="19">
        <v>0.31961679596217341</v>
      </c>
      <c r="C66" s="6">
        <f t="shared" si="4"/>
        <v>0</v>
      </c>
      <c r="D66" s="2">
        <f t="shared" si="5"/>
        <v>1</v>
      </c>
      <c r="E66" s="5"/>
      <c r="F66" s="5">
        <f t="shared" si="7"/>
        <v>0.30152527920959749</v>
      </c>
      <c r="G66" s="4">
        <f t="shared" si="8"/>
        <v>0.5</v>
      </c>
      <c r="H66" s="5">
        <f t="shared" si="9"/>
        <v>0.1193404377552541</v>
      </c>
      <c r="I66" s="8"/>
      <c r="J66" s="8">
        <f t="shared" si="6"/>
        <v>1</v>
      </c>
      <c r="K66">
        <f t="shared" si="10"/>
        <v>56.5</v>
      </c>
    </row>
    <row r="67" spans="1:11" x14ac:dyDescent="0.35">
      <c r="A67">
        <v>57</v>
      </c>
      <c r="B67" s="19">
        <v>0.30412550254452486</v>
      </c>
      <c r="C67" s="6">
        <f t="shared" si="4"/>
        <v>0</v>
      </c>
      <c r="D67" s="2">
        <f t="shared" si="5"/>
        <v>1</v>
      </c>
      <c r="E67" s="5"/>
      <c r="F67" s="5">
        <f t="shared" si="7"/>
        <v>0.28691085145709894</v>
      </c>
      <c r="G67" s="4">
        <f t="shared" si="8"/>
        <v>0.5</v>
      </c>
      <c r="H67" s="5">
        <f t="shared" si="9"/>
        <v>0.11169216980517427</v>
      </c>
      <c r="I67" s="8"/>
      <c r="J67" s="8">
        <f t="shared" si="6"/>
        <v>1</v>
      </c>
      <c r="K67">
        <f t="shared" si="10"/>
        <v>57.5</v>
      </c>
    </row>
    <row r="68" spans="1:11" x14ac:dyDescent="0.35">
      <c r="A68">
        <v>58</v>
      </c>
      <c r="B68" s="19">
        <v>0.28861018690470086</v>
      </c>
      <c r="C68" s="6">
        <f t="shared" si="4"/>
        <v>0</v>
      </c>
      <c r="D68" s="2">
        <f t="shared" si="5"/>
        <v>1</v>
      </c>
      <c r="E68" s="5"/>
      <c r="F68" s="5">
        <f t="shared" si="7"/>
        <v>0.27227376123084979</v>
      </c>
      <c r="G68" s="4">
        <f t="shared" si="8"/>
        <v>0.5</v>
      </c>
      <c r="H68" s="5">
        <f t="shared" si="9"/>
        <v>0.10425416151285351</v>
      </c>
      <c r="I68" s="8"/>
      <c r="J68" s="8">
        <f t="shared" si="6"/>
        <v>1</v>
      </c>
      <c r="K68">
        <f t="shared" si="10"/>
        <v>58.5</v>
      </c>
    </row>
    <row r="69" spans="1:11" x14ac:dyDescent="0.35">
      <c r="A69">
        <v>59</v>
      </c>
      <c r="B69" s="19">
        <v>0.27309854921885107</v>
      </c>
      <c r="C69" s="6">
        <f t="shared" si="4"/>
        <v>0</v>
      </c>
      <c r="D69" s="2">
        <f t="shared" si="5"/>
        <v>1</v>
      </c>
      <c r="E69" s="5"/>
      <c r="F69" s="5">
        <f t="shared" si="7"/>
        <v>0.25764014077250103</v>
      </c>
      <c r="G69" s="4">
        <f t="shared" si="8"/>
        <v>0.5</v>
      </c>
      <c r="H69" s="5">
        <f t="shared" si="9"/>
        <v>9.7031555158774929E-2</v>
      </c>
      <c r="I69" s="8"/>
      <c r="J69" s="8">
        <f t="shared" si="6"/>
        <v>1</v>
      </c>
      <c r="K69">
        <f t="shared" si="10"/>
        <v>59.5</v>
      </c>
    </row>
    <row r="70" spans="1:11" x14ac:dyDescent="0.35">
      <c r="A70">
        <v>60</v>
      </c>
      <c r="B70" s="19">
        <v>0.25762343665024279</v>
      </c>
      <c r="C70" s="6">
        <f t="shared" si="4"/>
        <v>0</v>
      </c>
      <c r="D70" s="2">
        <f t="shared" si="5"/>
        <v>1</v>
      </c>
      <c r="E70" s="5"/>
      <c r="F70" s="5">
        <f t="shared" si="7"/>
        <v>0.24304097797192711</v>
      </c>
      <c r="G70" s="4">
        <f t="shared" si="8"/>
        <v>0.5</v>
      </c>
      <c r="H70" s="5">
        <f t="shared" si="9"/>
        <v>9.0030740797437031E-2</v>
      </c>
      <c r="I70" s="8"/>
      <c r="J70" s="8">
        <f t="shared" si="6"/>
        <v>1</v>
      </c>
      <c r="K70">
        <f t="shared" si="10"/>
        <v>60.5</v>
      </c>
    </row>
    <row r="71" spans="1:11" x14ac:dyDescent="0.35">
      <c r="A71">
        <v>61</v>
      </c>
      <c r="B71" s="19">
        <v>0.24221989493096649</v>
      </c>
      <c r="C71" s="6">
        <f t="shared" si="4"/>
        <v>0</v>
      </c>
      <c r="D71" s="2">
        <f t="shared" si="5"/>
        <v>1</v>
      </c>
      <c r="E71" s="5"/>
      <c r="F71" s="5">
        <f t="shared" si="7"/>
        <v>0.2285093348405344</v>
      </c>
      <c r="G71" s="4">
        <f t="shared" si="8"/>
        <v>0.5</v>
      </c>
      <c r="H71" s="5">
        <f t="shared" si="9"/>
        <v>8.3258219864299529E-2</v>
      </c>
      <c r="I71" s="8"/>
      <c r="J71" s="8">
        <f t="shared" si="6"/>
        <v>1</v>
      </c>
      <c r="K71">
        <f t="shared" si="10"/>
        <v>61.5</v>
      </c>
    </row>
    <row r="72" spans="1:11" x14ac:dyDescent="0.35">
      <c r="A72">
        <v>62</v>
      </c>
      <c r="B72" s="19">
        <v>0.22692617281548597</v>
      </c>
      <c r="C72" s="6">
        <f t="shared" si="4"/>
        <v>0</v>
      </c>
      <c r="D72" s="2">
        <f t="shared" si="5"/>
        <v>1</v>
      </c>
      <c r="E72" s="5"/>
      <c r="F72" s="5">
        <f t="shared" si="7"/>
        <v>0.21408129510894897</v>
      </c>
      <c r="G72" s="4">
        <f t="shared" si="8"/>
        <v>0.5</v>
      </c>
      <c r="H72" s="5">
        <f t="shared" si="9"/>
        <v>7.6720911448615786E-2</v>
      </c>
      <c r="I72" s="8"/>
      <c r="J72" s="8">
        <f t="shared" si="6"/>
        <v>1</v>
      </c>
      <c r="K72">
        <f t="shared" si="10"/>
        <v>62.5</v>
      </c>
    </row>
    <row r="73" spans="1:11" x14ac:dyDescent="0.35">
      <c r="A73">
        <v>63</v>
      </c>
      <c r="B73" s="19">
        <v>0.21177757531530725</v>
      </c>
      <c r="C73" s="6">
        <f t="shared" si="4"/>
        <v>0</v>
      </c>
      <c r="D73" s="2">
        <f t="shared" si="5"/>
        <v>1</v>
      </c>
      <c r="E73" s="5"/>
      <c r="F73" s="5">
        <f t="shared" si="7"/>
        <v>0.19979016539179936</v>
      </c>
      <c r="G73" s="4">
        <f t="shared" si="8"/>
        <v>0.5</v>
      </c>
      <c r="H73" s="5">
        <f t="shared" si="9"/>
        <v>7.0424049151628532E-2</v>
      </c>
      <c r="I73" s="8"/>
      <c r="J73" s="8">
        <f t="shared" si="6"/>
        <v>1</v>
      </c>
      <c r="K73">
        <f t="shared" si="10"/>
        <v>63.5</v>
      </c>
    </row>
    <row r="74" spans="1:11" x14ac:dyDescent="0.35">
      <c r="A74">
        <v>64</v>
      </c>
      <c r="B74" s="19">
        <v>0.19680821607874152</v>
      </c>
      <c r="C74" s="6">
        <f t="shared" si="4"/>
        <v>0</v>
      </c>
      <c r="D74" s="2">
        <f t="shared" si="5"/>
        <v>1</v>
      </c>
      <c r="E74" s="5"/>
      <c r="F74" s="5">
        <f t="shared" ref="F74:F90" si="11">B74*(1+B$3)^A74/(1+B$3+B$4)^A75</f>
        <v>0.18566812837617122</v>
      </c>
      <c r="G74" s="4">
        <f t="shared" ref="G74:G90" si="12">MAX(0.5,0.975^A74)</f>
        <v>0.5</v>
      </c>
      <c r="H74" s="5">
        <f t="shared" ref="H74:H90" si="13">B74*(1+B$5*B$3)^A74/(1+B$3+B$4)^A75</f>
        <v>6.4371866274982703E-2</v>
      </c>
      <c r="I74" s="8"/>
      <c r="J74" s="8">
        <f t="shared" si="6"/>
        <v>1</v>
      </c>
      <c r="K74">
        <f t="shared" ref="K74:K90" si="14">A74+0.5</f>
        <v>64.5</v>
      </c>
    </row>
    <row r="75" spans="1:11" x14ac:dyDescent="0.35">
      <c r="A75">
        <v>65</v>
      </c>
      <c r="B75" s="19">
        <v>0.18205469948520484</v>
      </c>
      <c r="C75" s="6">
        <f t="shared" ref="C75:C90" si="15">B$4</f>
        <v>0</v>
      </c>
      <c r="D75" s="2">
        <f t="shared" ref="D75:D90" si="16">1/(1+C75)^(A75+1)</f>
        <v>1</v>
      </c>
      <c r="E75" s="5"/>
      <c r="F75" s="5">
        <f t="shared" si="11"/>
        <v>0.17174971649547624</v>
      </c>
      <c r="G75" s="4">
        <f t="shared" si="12"/>
        <v>0.5</v>
      </c>
      <c r="H75" s="5">
        <f t="shared" si="13"/>
        <v>5.8568840333157339E-2</v>
      </c>
      <c r="I75" s="8"/>
      <c r="J75" s="8">
        <f t="shared" ref="J75:J90" si="17">1/(1+C75)^(A75+0.5)</f>
        <v>1</v>
      </c>
      <c r="K75">
        <f t="shared" si="14"/>
        <v>65.5</v>
      </c>
    </row>
    <row r="76" spans="1:11" x14ac:dyDescent="0.35">
      <c r="A76">
        <v>66</v>
      </c>
      <c r="B76" s="19">
        <v>0.16755524019139548</v>
      </c>
      <c r="C76" s="6">
        <f t="shared" si="15"/>
        <v>0</v>
      </c>
      <c r="D76" s="2">
        <f t="shared" si="16"/>
        <v>1</v>
      </c>
      <c r="E76" s="5"/>
      <c r="F76" s="5">
        <f t="shared" si="11"/>
        <v>0.15807098131263722</v>
      </c>
      <c r="G76" s="4">
        <f t="shared" si="12"/>
        <v>0.5</v>
      </c>
      <c r="H76" s="5">
        <f t="shared" si="13"/>
        <v>5.3019374640164596E-2</v>
      </c>
      <c r="I76" s="8"/>
      <c r="J76" s="8">
        <f t="shared" si="17"/>
        <v>1</v>
      </c>
      <c r="K76">
        <f t="shared" si="14"/>
        <v>66.5</v>
      </c>
    </row>
    <row r="77" spans="1:11" x14ac:dyDescent="0.35">
      <c r="A77">
        <v>67</v>
      </c>
      <c r="B77" s="19">
        <v>0.15334844121253222</v>
      </c>
      <c r="C77" s="6">
        <f t="shared" si="15"/>
        <v>0</v>
      </c>
      <c r="D77" s="2">
        <f t="shared" si="16"/>
        <v>1</v>
      </c>
      <c r="E77" s="5"/>
      <c r="F77" s="5">
        <f t="shared" si="11"/>
        <v>0.14466834076653981</v>
      </c>
      <c r="G77" s="4">
        <f t="shared" si="12"/>
        <v>0.5</v>
      </c>
      <c r="H77" s="5">
        <f t="shared" si="13"/>
        <v>4.772740340280731E-2</v>
      </c>
      <c r="I77" s="8"/>
      <c r="J77" s="8">
        <f t="shared" si="17"/>
        <v>1</v>
      </c>
      <c r="K77">
        <f t="shared" si="14"/>
        <v>67.5</v>
      </c>
    </row>
    <row r="78" spans="1:11" x14ac:dyDescent="0.35">
      <c r="A78">
        <v>68</v>
      </c>
      <c r="B78" s="19">
        <v>0.13947546998430108</v>
      </c>
      <c r="C78" s="6">
        <f t="shared" si="15"/>
        <v>0</v>
      </c>
      <c r="D78" s="2">
        <f t="shared" si="16"/>
        <v>1</v>
      </c>
      <c r="E78" s="5"/>
      <c r="F78" s="5">
        <f t="shared" si="11"/>
        <v>0.13158063206066137</v>
      </c>
      <c r="G78" s="4">
        <f t="shared" si="12"/>
        <v>0.5</v>
      </c>
      <c r="H78" s="5">
        <f t="shared" si="13"/>
        <v>4.2697075599821645E-2</v>
      </c>
      <c r="I78" s="8"/>
      <c r="J78" s="8">
        <f t="shared" si="17"/>
        <v>1</v>
      </c>
      <c r="K78">
        <f t="shared" si="14"/>
        <v>68.5</v>
      </c>
    </row>
    <row r="79" spans="1:11" x14ac:dyDescent="0.35">
      <c r="A79">
        <v>69</v>
      </c>
      <c r="B79" s="19">
        <v>0.12597890542236029</v>
      </c>
      <c r="C79" s="6">
        <f t="shared" si="15"/>
        <v>0</v>
      </c>
      <c r="D79" s="2">
        <f t="shared" si="16"/>
        <v>1</v>
      </c>
      <c r="E79" s="5"/>
      <c r="F79" s="5">
        <f t="shared" si="11"/>
        <v>0.11884802398335875</v>
      </c>
      <c r="G79" s="4">
        <f t="shared" si="12"/>
        <v>0.5</v>
      </c>
      <c r="H79" s="5">
        <f t="shared" si="13"/>
        <v>3.7932370416585912E-2</v>
      </c>
      <c r="I79" s="8"/>
      <c r="J79" s="8">
        <f t="shared" si="17"/>
        <v>1</v>
      </c>
      <c r="K79">
        <f t="shared" si="14"/>
        <v>69.5</v>
      </c>
    </row>
    <row r="80" spans="1:11" x14ac:dyDescent="0.35">
      <c r="A80">
        <v>70</v>
      </c>
      <c r="B80" s="19">
        <v>0.11290655146939568</v>
      </c>
      <c r="C80" s="6">
        <f t="shared" si="15"/>
        <v>0</v>
      </c>
      <c r="D80" s="2">
        <f t="shared" si="16"/>
        <v>1</v>
      </c>
      <c r="E80" s="5"/>
      <c r="F80" s="5">
        <f t="shared" si="11"/>
        <v>0.10651561459376949</v>
      </c>
      <c r="G80" s="4">
        <f t="shared" si="12"/>
        <v>0.5</v>
      </c>
      <c r="H80" s="5">
        <f t="shared" si="13"/>
        <v>3.3438219970713619E-2</v>
      </c>
      <c r="I80" s="8"/>
      <c r="J80" s="8">
        <f t="shared" si="17"/>
        <v>1</v>
      </c>
      <c r="K80">
        <f t="shared" si="14"/>
        <v>70.5</v>
      </c>
    </row>
    <row r="81" spans="1:11" x14ac:dyDescent="0.35">
      <c r="A81">
        <v>71</v>
      </c>
      <c r="B81" s="19">
        <v>0.10031221492965986</v>
      </c>
      <c r="C81" s="6">
        <f t="shared" si="15"/>
        <v>0</v>
      </c>
      <c r="D81" s="2">
        <f t="shared" si="16"/>
        <v>1</v>
      </c>
      <c r="E81" s="5"/>
      <c r="F81" s="5">
        <f t="shared" si="11"/>
        <v>9.4634165027980999E-2</v>
      </c>
      <c r="G81" s="4">
        <f t="shared" si="12"/>
        <v>0.5</v>
      </c>
      <c r="H81" s="5">
        <f t="shared" si="13"/>
        <v>2.9220637243471296E-2</v>
      </c>
      <c r="I81" s="8"/>
      <c r="J81" s="8">
        <f t="shared" si="17"/>
        <v>1</v>
      </c>
      <c r="K81">
        <f t="shared" si="14"/>
        <v>71.5</v>
      </c>
    </row>
    <row r="82" spans="1:11" x14ac:dyDescent="0.35">
      <c r="A82">
        <v>72</v>
      </c>
      <c r="B82" s="19">
        <v>8.8253509991134349E-2</v>
      </c>
      <c r="C82" s="6">
        <f t="shared" si="15"/>
        <v>0</v>
      </c>
      <c r="D82" s="2">
        <f t="shared" si="16"/>
        <v>1</v>
      </c>
      <c r="E82" s="5"/>
      <c r="F82" s="5">
        <f t="shared" si="11"/>
        <v>8.3258028293522982E-2</v>
      </c>
      <c r="G82" s="4">
        <f t="shared" si="12"/>
        <v>0.5</v>
      </c>
      <c r="H82" s="5">
        <f t="shared" si="13"/>
        <v>2.528597506011963E-2</v>
      </c>
      <c r="I82" s="8"/>
      <c r="J82" s="8">
        <f t="shared" si="17"/>
        <v>1</v>
      </c>
      <c r="K82">
        <f t="shared" si="14"/>
        <v>72.5</v>
      </c>
    </row>
    <row r="83" spans="1:11" x14ac:dyDescent="0.35">
      <c r="A83">
        <v>73</v>
      </c>
      <c r="B83" s="19">
        <v>7.6790049345915962E-2</v>
      </c>
      <c r="C83" s="6">
        <f t="shared" si="15"/>
        <v>0</v>
      </c>
      <c r="D83" s="2">
        <f t="shared" si="16"/>
        <v>1</v>
      </c>
      <c r="E83" s="5"/>
      <c r="F83" s="5">
        <f t="shared" si="11"/>
        <v>7.2443442779165992E-2</v>
      </c>
      <c r="G83" s="4">
        <f t="shared" si="12"/>
        <v>0.5</v>
      </c>
      <c r="H83" s="5">
        <f t="shared" si="13"/>
        <v>2.1640361942517353E-2</v>
      </c>
      <c r="I83" s="8"/>
      <c r="J83" s="8">
        <f t="shared" si="17"/>
        <v>1</v>
      </c>
      <c r="K83">
        <f t="shared" si="14"/>
        <v>73.5</v>
      </c>
    </row>
    <row r="84" spans="1:11" x14ac:dyDescent="0.35">
      <c r="A84">
        <v>74</v>
      </c>
      <c r="B84" s="19">
        <v>6.5987683734676811E-2</v>
      </c>
      <c r="C84" s="6">
        <f t="shared" si="15"/>
        <v>0</v>
      </c>
      <c r="D84" s="2">
        <f t="shared" si="16"/>
        <v>1</v>
      </c>
      <c r="E84" s="5"/>
      <c r="F84" s="5">
        <f t="shared" si="11"/>
        <v>6.2252531825166789E-2</v>
      </c>
      <c r="G84" s="4">
        <f t="shared" si="12"/>
        <v>0.5</v>
      </c>
      <c r="H84" s="5">
        <f t="shared" si="13"/>
        <v>1.8290867896989679E-2</v>
      </c>
      <c r="I84" s="8"/>
      <c r="J84" s="8">
        <f t="shared" si="17"/>
        <v>1</v>
      </c>
      <c r="K84">
        <f t="shared" si="14"/>
        <v>74.5</v>
      </c>
    </row>
    <row r="85" spans="1:11" x14ac:dyDescent="0.35">
      <c r="A85">
        <v>75</v>
      </c>
      <c r="B85" s="19">
        <v>5.5909724018626226E-2</v>
      </c>
      <c r="C85" s="6">
        <f t="shared" si="15"/>
        <v>0</v>
      </c>
      <c r="D85" s="2">
        <f t="shared" si="16"/>
        <v>1</v>
      </c>
      <c r="E85" s="5"/>
      <c r="F85" s="5">
        <f t="shared" si="11"/>
        <v>5.2745022659081341E-2</v>
      </c>
      <c r="G85" s="4">
        <f t="shared" si="12"/>
        <v>0.5</v>
      </c>
      <c r="H85" s="5">
        <f t="shared" si="13"/>
        <v>1.5243006425576584E-2</v>
      </c>
      <c r="I85" s="8"/>
      <c r="J85" s="8">
        <f t="shared" si="17"/>
        <v>1</v>
      </c>
      <c r="K85">
        <f t="shared" si="14"/>
        <v>75.5</v>
      </c>
    </row>
    <row r="86" spans="1:11" x14ac:dyDescent="0.35">
      <c r="A86">
        <v>76</v>
      </c>
      <c r="B86" s="19">
        <v>4.6610930087390125E-2</v>
      </c>
      <c r="C86" s="6">
        <f t="shared" si="15"/>
        <v>0</v>
      </c>
      <c r="D86" s="2">
        <f t="shared" si="16"/>
        <v>1</v>
      </c>
      <c r="E86" s="5"/>
      <c r="F86" s="5">
        <f t="shared" si="11"/>
        <v>4.3972575554141621E-2</v>
      </c>
      <c r="G86" s="4">
        <f t="shared" si="12"/>
        <v>0.5</v>
      </c>
      <c r="H86" s="5">
        <f t="shared" si="13"/>
        <v>1.2499219896192494E-2</v>
      </c>
      <c r="I86" s="8"/>
      <c r="J86" s="8">
        <f t="shared" si="17"/>
        <v>1</v>
      </c>
      <c r="K86">
        <f t="shared" si="14"/>
        <v>76.5</v>
      </c>
    </row>
    <row r="87" spans="1:11" x14ac:dyDescent="0.35">
      <c r="A87">
        <v>77</v>
      </c>
      <c r="B87" s="19">
        <v>3.8150118439918612E-2</v>
      </c>
      <c r="C87" s="6">
        <f t="shared" si="15"/>
        <v>0</v>
      </c>
      <c r="D87" s="2">
        <f t="shared" si="16"/>
        <v>1</v>
      </c>
      <c r="E87" s="5"/>
      <c r="F87" s="5">
        <f t="shared" si="11"/>
        <v>3.5990677773508131E-2</v>
      </c>
      <c r="G87" s="4">
        <f t="shared" si="12"/>
        <v>0.5</v>
      </c>
      <c r="H87" s="5">
        <f t="shared" si="13"/>
        <v>1.0062430307263183E-2</v>
      </c>
      <c r="I87" s="8"/>
      <c r="J87" s="8">
        <f t="shared" si="17"/>
        <v>1</v>
      </c>
      <c r="K87">
        <f t="shared" si="14"/>
        <v>77.5</v>
      </c>
    </row>
    <row r="88" spans="1:11" x14ac:dyDescent="0.35">
      <c r="A88">
        <v>78</v>
      </c>
      <c r="B88" s="19">
        <v>3.0579976344727009E-2</v>
      </c>
      <c r="C88" s="6">
        <f t="shared" si="15"/>
        <v>0</v>
      </c>
      <c r="D88" s="2">
        <f t="shared" si="16"/>
        <v>1</v>
      </c>
      <c r="E88" s="5"/>
      <c r="F88" s="5">
        <f t="shared" si="11"/>
        <v>2.8849034287478301E-2</v>
      </c>
      <c r="G88" s="4">
        <f t="shared" si="12"/>
        <v>0.5</v>
      </c>
      <c r="H88" s="5">
        <f t="shared" si="13"/>
        <v>7.9333386850763046E-3</v>
      </c>
      <c r="I88" s="8"/>
      <c r="J88" s="8">
        <f t="shared" si="17"/>
        <v>1</v>
      </c>
      <c r="K88">
        <f t="shared" si="14"/>
        <v>78.5</v>
      </c>
    </row>
    <row r="89" spans="1:11" x14ac:dyDescent="0.35">
      <c r="A89">
        <v>79</v>
      </c>
      <c r="B89" s="19">
        <v>2.3940054284330606E-2</v>
      </c>
      <c r="C89" s="6">
        <f t="shared" si="15"/>
        <v>0</v>
      </c>
      <c r="D89" s="2">
        <f t="shared" si="16"/>
        <v>1</v>
      </c>
      <c r="E89" s="5"/>
      <c r="F89" s="5">
        <f t="shared" si="11"/>
        <v>2.2584956872010013E-2</v>
      </c>
      <c r="G89" s="4">
        <f t="shared" si="12"/>
        <v>0.5</v>
      </c>
      <c r="H89" s="5">
        <f t="shared" si="13"/>
        <v>6.1087990102120402E-3</v>
      </c>
      <c r="I89" s="8"/>
      <c r="J89" s="8">
        <f t="shared" si="17"/>
        <v>1</v>
      </c>
      <c r="K89">
        <f t="shared" si="14"/>
        <v>79.5</v>
      </c>
    </row>
    <row r="90" spans="1:11" x14ac:dyDescent="0.35">
      <c r="A90">
        <v>80</v>
      </c>
      <c r="B90" s="19">
        <v>1.8249801863718294E-2</v>
      </c>
      <c r="C90" s="6">
        <f t="shared" si="15"/>
        <v>0</v>
      </c>
      <c r="D90" s="2">
        <f t="shared" si="16"/>
        <v>1</v>
      </c>
      <c r="E90" s="5"/>
      <c r="F90" s="5">
        <f t="shared" si="11"/>
        <v>1.721679421105499E-2</v>
      </c>
      <c r="G90" s="4">
        <f t="shared" si="12"/>
        <v>0.5</v>
      </c>
      <c r="H90" s="5">
        <f t="shared" si="13"/>
        <v>4.5803716141463299E-3</v>
      </c>
      <c r="J90" s="8">
        <f t="shared" si="17"/>
        <v>1</v>
      </c>
      <c r="K90">
        <f t="shared" si="14"/>
        <v>80.5</v>
      </c>
    </row>
    <row r="91" spans="1:11" x14ac:dyDescent="0.35">
      <c r="A91">
        <v>81</v>
      </c>
      <c r="C91" s="2"/>
      <c r="D91" s="2"/>
      <c r="G91" s="4"/>
      <c r="I91" s="3"/>
      <c r="J91" s="3"/>
    </row>
    <row r="92" spans="1:11" x14ac:dyDescent="0.35">
      <c r="C92" s="2"/>
      <c r="D92" s="2"/>
    </row>
    <row r="93" spans="1:11" x14ac:dyDescent="0.35">
      <c r="C93" s="2"/>
      <c r="D93" s="2"/>
    </row>
    <row r="94" spans="1:11" x14ac:dyDescent="0.35">
      <c r="C94" s="2"/>
      <c r="D94" s="2"/>
    </row>
    <row r="95" spans="1:11" x14ac:dyDescent="0.35">
      <c r="C95" s="2"/>
      <c r="D95" s="2"/>
    </row>
    <row r="96" spans="1:11" x14ac:dyDescent="0.35">
      <c r="C96" s="2"/>
      <c r="D96" s="2"/>
    </row>
    <row r="97" spans="3:4" x14ac:dyDescent="0.35">
      <c r="C97" s="2"/>
      <c r="D97" s="2"/>
    </row>
    <row r="98" spans="3:4" x14ac:dyDescent="0.35">
      <c r="C98" s="2"/>
      <c r="D98" s="2"/>
    </row>
    <row r="99" spans="3:4" x14ac:dyDescent="0.35">
      <c r="C99" s="2"/>
      <c r="D9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2939-C5C4-4EF7-BC7A-EA325A5E8017}">
  <dimension ref="A1:R99"/>
  <sheetViews>
    <sheetView workbookViewId="0">
      <selection activeCell="G11" sqref="G11"/>
    </sheetView>
  </sheetViews>
  <sheetFormatPr defaultRowHeight="14.5" x14ac:dyDescent="0.35"/>
  <cols>
    <col min="1" max="1" width="11" customWidth="1"/>
    <col min="2" max="2" width="10.1796875" customWidth="1"/>
    <col min="6" max="6" width="10.81640625" customWidth="1"/>
    <col min="7" max="7" width="11.54296875" customWidth="1"/>
    <col min="8" max="8" width="16.36328125" bestFit="1" customWidth="1"/>
    <col min="9" max="9" width="9.1796875" bestFit="1" customWidth="1"/>
    <col min="10" max="10" width="15.90625" customWidth="1"/>
    <col min="12" max="13" width="8.90625" style="1"/>
    <col min="14" max="14" width="10.36328125" style="1" bestFit="1" customWidth="1"/>
    <col min="15" max="15" width="10.1796875" style="1" bestFit="1" customWidth="1"/>
    <col min="16" max="16" width="10.08984375" style="1" customWidth="1"/>
    <col min="17" max="17" width="11.81640625" customWidth="1"/>
  </cols>
  <sheetData>
    <row r="1" spans="1:18" x14ac:dyDescent="0.35">
      <c r="B1" s="18" t="s">
        <v>20</v>
      </c>
      <c r="C1" s="18"/>
    </row>
    <row r="2" spans="1:18" x14ac:dyDescent="0.35">
      <c r="Q2" s="7"/>
      <c r="R2" s="7"/>
    </row>
    <row r="3" spans="1:18" x14ac:dyDescent="0.35">
      <c r="A3" t="s">
        <v>10</v>
      </c>
      <c r="B3" s="16">
        <v>0.06</v>
      </c>
      <c r="Q3" s="7"/>
      <c r="R3" s="7"/>
    </row>
    <row r="4" spans="1:18" x14ac:dyDescent="0.35">
      <c r="A4" t="s">
        <v>6</v>
      </c>
      <c r="B4" s="17">
        <v>0.02</v>
      </c>
      <c r="Q4" s="7"/>
      <c r="R4" s="7"/>
    </row>
    <row r="5" spans="1:18" x14ac:dyDescent="0.35">
      <c r="A5" t="s">
        <v>19</v>
      </c>
      <c r="B5" s="18">
        <v>0.67</v>
      </c>
      <c r="Q5" s="10"/>
      <c r="R5" s="10"/>
    </row>
    <row r="7" spans="1:18" x14ac:dyDescent="0.35">
      <c r="B7" s="9"/>
      <c r="J7" t="s">
        <v>15</v>
      </c>
      <c r="K7" t="s">
        <v>17</v>
      </c>
    </row>
    <row r="8" spans="1:18" x14ac:dyDescent="0.35">
      <c r="C8" s="6"/>
      <c r="F8" s="3" t="s">
        <v>24</v>
      </c>
      <c r="G8" t="s">
        <v>25</v>
      </c>
      <c r="H8" t="s">
        <v>26</v>
      </c>
      <c r="J8" t="s">
        <v>16</v>
      </c>
      <c r="K8" t="s">
        <v>18</v>
      </c>
    </row>
    <row r="9" spans="1:18" x14ac:dyDescent="0.35">
      <c r="A9" t="s">
        <v>8</v>
      </c>
      <c r="B9" t="s">
        <v>7</v>
      </c>
      <c r="C9" t="s">
        <v>6</v>
      </c>
      <c r="D9" t="s">
        <v>5</v>
      </c>
      <c r="O9" s="12"/>
      <c r="P9" s="12"/>
      <c r="Q9" s="12"/>
      <c r="R9" s="1"/>
    </row>
    <row r="10" spans="1:18" x14ac:dyDescent="0.35">
      <c r="A10">
        <v>0</v>
      </c>
      <c r="B10" s="19">
        <v>1</v>
      </c>
      <c r="C10" s="6">
        <f>B$4</f>
        <v>0.02</v>
      </c>
      <c r="D10" s="2">
        <f>1/(1+C10)^(A10+1)</f>
        <v>0.98039215686274506</v>
      </c>
      <c r="E10" s="10"/>
      <c r="F10" s="1">
        <f t="shared" ref="F10:F41" si="0">B10*(1+B$3)^A10/(1+B$3+B$4)^A11</f>
        <v>0.92592592592592582</v>
      </c>
      <c r="G10" s="4">
        <f t="shared" ref="G10:G41" si="1">MAX(0.5,0.975^A10)</f>
        <v>1</v>
      </c>
      <c r="H10" s="5">
        <f t="shared" ref="H10:H41" si="2">B10*(1+B$5*B$3)^A10/(1+B$3+B$4)^A11</f>
        <v>0.92592592592592582</v>
      </c>
      <c r="I10" s="8"/>
      <c r="J10" s="8">
        <f>1/(1+C10)^(A10+0.5)</f>
        <v>0.99014754297667429</v>
      </c>
      <c r="K10">
        <f t="shared" ref="K10:K41" si="3">A10+0.5</f>
        <v>0.5</v>
      </c>
    </row>
    <row r="11" spans="1:18" x14ac:dyDescent="0.35">
      <c r="A11">
        <v>1</v>
      </c>
      <c r="B11" s="19">
        <v>0.99044218880087154</v>
      </c>
      <c r="C11" s="6">
        <f t="shared" ref="C11:C74" si="4">B$4</f>
        <v>0.02</v>
      </c>
      <c r="D11" s="2">
        <f t="shared" ref="D11:D74" si="5">1/(1+C11)^(A11+1)</f>
        <v>0.96116878123798544</v>
      </c>
      <c r="E11" s="5"/>
      <c r="F11" s="1">
        <f t="shared" si="0"/>
        <v>0.90009320998707454</v>
      </c>
      <c r="G11" s="4">
        <f t="shared" si="1"/>
        <v>0.97499999999999998</v>
      </c>
      <c r="H11" s="5">
        <f t="shared" si="2"/>
        <v>0.88328014814014622</v>
      </c>
      <c r="I11" s="8"/>
      <c r="J11" s="8">
        <f t="shared" ref="J11:J74" si="6">1/(1+C11)^(A11+0.5)</f>
        <v>0.97073288527124924</v>
      </c>
      <c r="K11">
        <f t="shared" si="3"/>
        <v>1.5</v>
      </c>
    </row>
    <row r="12" spans="1:18" x14ac:dyDescent="0.35">
      <c r="A12">
        <v>2</v>
      </c>
      <c r="B12" s="19">
        <v>0.98089286091242878</v>
      </c>
      <c r="C12" s="6">
        <f t="shared" si="4"/>
        <v>0.02</v>
      </c>
      <c r="D12" s="2">
        <f t="shared" si="5"/>
        <v>0.94232233454704462</v>
      </c>
      <c r="E12" s="5"/>
      <c r="F12" s="1">
        <f t="shared" si="0"/>
        <v>0.87490729509697851</v>
      </c>
      <c r="G12" s="4">
        <f t="shared" si="1"/>
        <v>0.95062499999999994</v>
      </c>
      <c r="H12" s="5">
        <f t="shared" si="2"/>
        <v>0.8425273467496831</v>
      </c>
      <c r="I12" s="8"/>
      <c r="J12" s="8">
        <f t="shared" si="6"/>
        <v>0.95169890712867578</v>
      </c>
      <c r="K12">
        <f t="shared" si="3"/>
        <v>2.5</v>
      </c>
    </row>
    <row r="13" spans="1:18" x14ac:dyDescent="0.35">
      <c r="A13">
        <v>3</v>
      </c>
      <c r="B13" s="19">
        <v>0.97134543714333288</v>
      </c>
      <c r="C13" s="6">
        <f t="shared" si="4"/>
        <v>0.02</v>
      </c>
      <c r="D13" s="2">
        <f t="shared" si="5"/>
        <v>0.9238454260265142</v>
      </c>
      <c r="E13" s="5"/>
      <c r="F13" s="1">
        <f t="shared" si="0"/>
        <v>0.85034718485676186</v>
      </c>
      <c r="G13" s="4">
        <f t="shared" si="1"/>
        <v>0.92685937499999993</v>
      </c>
      <c r="H13" s="5">
        <f t="shared" si="2"/>
        <v>0.80358020646736295</v>
      </c>
      <c r="I13" s="8"/>
      <c r="J13" s="8">
        <f t="shared" si="6"/>
        <v>0.93303814424379983</v>
      </c>
      <c r="K13">
        <f t="shared" si="3"/>
        <v>3.5</v>
      </c>
    </row>
    <row r="14" spans="1:18" x14ac:dyDescent="0.35">
      <c r="A14">
        <v>4</v>
      </c>
      <c r="B14" s="19">
        <v>0.96181372463977544</v>
      </c>
      <c r="C14" s="6">
        <f t="shared" si="4"/>
        <v>0.02</v>
      </c>
      <c r="D14" s="2">
        <f t="shared" si="5"/>
        <v>0.90573080982991594</v>
      </c>
      <c r="E14" s="5"/>
      <c r="F14" s="1">
        <f t="shared" si="0"/>
        <v>0.82641017097693625</v>
      </c>
      <c r="G14" s="4">
        <f t="shared" si="1"/>
        <v>0.90368789062499988</v>
      </c>
      <c r="H14" s="5">
        <f t="shared" si="2"/>
        <v>0.76637193155528704</v>
      </c>
      <c r="I14" s="8"/>
      <c r="J14" s="8">
        <f t="shared" si="6"/>
        <v>0.91474327867039196</v>
      </c>
      <c r="K14">
        <f t="shared" si="3"/>
        <v>4.5</v>
      </c>
    </row>
    <row r="15" spans="1:18" x14ac:dyDescent="0.35">
      <c r="A15">
        <v>5</v>
      </c>
      <c r="B15" s="19">
        <v>0.95221336457345362</v>
      </c>
      <c r="C15" s="6">
        <f t="shared" si="4"/>
        <v>0.02</v>
      </c>
      <c r="D15" s="2">
        <f t="shared" si="5"/>
        <v>0.88797138218619198</v>
      </c>
      <c r="E15" s="5"/>
      <c r="F15" s="1">
        <f t="shared" si="0"/>
        <v>0.80301020779054977</v>
      </c>
      <c r="G15" s="4">
        <f t="shared" si="1"/>
        <v>0.88109569335937488</v>
      </c>
      <c r="H15" s="5">
        <f t="shared" si="2"/>
        <v>0.73076205243721204</v>
      </c>
      <c r="I15" s="8"/>
      <c r="J15" s="8">
        <f t="shared" si="6"/>
        <v>0.89680713595136463</v>
      </c>
      <c r="K15">
        <f t="shared" si="3"/>
        <v>5.5</v>
      </c>
    </row>
    <row r="16" spans="1:18" x14ac:dyDescent="0.35">
      <c r="A16">
        <v>6</v>
      </c>
      <c r="B16" s="19">
        <v>0.94279612304085725</v>
      </c>
      <c r="C16" s="6">
        <f t="shared" si="4"/>
        <v>0.02</v>
      </c>
      <c r="D16" s="2">
        <f t="shared" si="5"/>
        <v>0.87056017861391388</v>
      </c>
      <c r="E16" s="5"/>
      <c r="F16" s="1">
        <f t="shared" si="0"/>
        <v>0.78034507029516564</v>
      </c>
      <c r="G16" s="4">
        <f t="shared" si="1"/>
        <v>0.85906830102539045</v>
      </c>
      <c r="H16" s="5">
        <f t="shared" si="2"/>
        <v>0.69687132776941474</v>
      </c>
      <c r="I16" s="8"/>
      <c r="J16" s="8">
        <f t="shared" si="6"/>
        <v>0.87922268230525935</v>
      </c>
      <c r="K16">
        <f t="shared" si="3"/>
        <v>6.5</v>
      </c>
    </row>
    <row r="17" spans="1:11" x14ac:dyDescent="0.35">
      <c r="A17">
        <v>7</v>
      </c>
      <c r="B17" s="19">
        <v>0.93335128739841622</v>
      </c>
      <c r="C17" s="6">
        <f t="shared" si="4"/>
        <v>0.02</v>
      </c>
      <c r="D17" s="2">
        <f t="shared" si="5"/>
        <v>0.85349037119011162</v>
      </c>
      <c r="E17" s="5"/>
      <c r="F17" s="1">
        <f t="shared" si="0"/>
        <v>0.75822158512776738</v>
      </c>
      <c r="G17" s="4">
        <f t="shared" si="1"/>
        <v>0.83759159349975565</v>
      </c>
      <c r="H17" s="5">
        <f t="shared" si="2"/>
        <v>0.66446641240990212</v>
      </c>
      <c r="I17" s="8"/>
      <c r="J17" s="8">
        <f t="shared" si="6"/>
        <v>0.86198302186790143</v>
      </c>
      <c r="K17">
        <f t="shared" si="3"/>
        <v>7.5</v>
      </c>
    </row>
    <row r="18" spans="1:11" x14ac:dyDescent="0.35">
      <c r="A18">
        <v>8</v>
      </c>
      <c r="B18" s="19">
        <v>0.92399455549301412</v>
      </c>
      <c r="C18" s="6">
        <f t="shared" si="4"/>
        <v>0.02</v>
      </c>
      <c r="D18" s="2">
        <f t="shared" si="5"/>
        <v>0.83675526587265847</v>
      </c>
      <c r="E18" s="5"/>
      <c r="F18" s="1">
        <f t="shared" si="0"/>
        <v>0.73672012719787672</v>
      </c>
      <c r="G18" s="4">
        <f t="shared" si="1"/>
        <v>0.81665180366226175</v>
      </c>
      <c r="H18" s="5">
        <f t="shared" si="2"/>
        <v>0.6335638778654008</v>
      </c>
      <c r="I18" s="8"/>
      <c r="J18" s="8">
        <f t="shared" si="6"/>
        <v>0.84508139398813853</v>
      </c>
      <c r="K18">
        <f t="shared" si="3"/>
        <v>8.5</v>
      </c>
    </row>
    <row r="19" spans="1:11" x14ac:dyDescent="0.35">
      <c r="A19">
        <v>9</v>
      </c>
      <c r="B19" s="19">
        <v>0.91447350299216967</v>
      </c>
      <c r="C19" s="6">
        <f t="shared" si="4"/>
        <v>0.02</v>
      </c>
      <c r="D19" s="2">
        <f t="shared" si="5"/>
        <v>0.82034829987515534</v>
      </c>
      <c r="E19" s="5"/>
      <c r="F19" s="1">
        <f t="shared" si="0"/>
        <v>0.71562640843124325</v>
      </c>
      <c r="G19" s="4">
        <f t="shared" si="1"/>
        <v>0.79623550857070524</v>
      </c>
      <c r="H19" s="5">
        <f t="shared" si="2"/>
        <v>0.60392807091241041</v>
      </c>
      <c r="I19" s="8"/>
      <c r="J19" s="8">
        <f t="shared" si="6"/>
        <v>0.8285111705766065</v>
      </c>
      <c r="K19">
        <f t="shared" si="3"/>
        <v>9.5</v>
      </c>
    </row>
    <row r="20" spans="1:11" x14ac:dyDescent="0.35">
      <c r="A20">
        <v>10</v>
      </c>
      <c r="B20" s="19">
        <v>0.90517915534128113</v>
      </c>
      <c r="C20" s="6">
        <f t="shared" si="4"/>
        <v>0.02</v>
      </c>
      <c r="D20" s="2">
        <f t="shared" si="5"/>
        <v>0.80426303909328967</v>
      </c>
      <c r="E20" s="5"/>
      <c r="F20" s="1">
        <f t="shared" si="0"/>
        <v>0.6952354148087585</v>
      </c>
      <c r="G20" s="4">
        <f t="shared" si="1"/>
        <v>0.77632962085643753</v>
      </c>
      <c r="H20" s="5">
        <f t="shared" si="2"/>
        <v>0.57576031648531578</v>
      </c>
      <c r="I20" s="8"/>
      <c r="J20" s="8">
        <f t="shared" si="6"/>
        <v>0.81226585350647684</v>
      </c>
      <c r="K20">
        <f t="shared" si="3"/>
        <v>10.5</v>
      </c>
    </row>
    <row r="21" spans="1:11" x14ac:dyDescent="0.35">
      <c r="A21">
        <v>11</v>
      </c>
      <c r="B21" s="19">
        <v>0.89596839420206176</v>
      </c>
      <c r="C21" s="6">
        <f t="shared" si="4"/>
        <v>0.02</v>
      </c>
      <c r="D21" s="2">
        <f t="shared" si="5"/>
        <v>0.78849317558165644</v>
      </c>
      <c r="E21" s="5"/>
      <c r="F21" s="1">
        <f t="shared" si="0"/>
        <v>0.67541724034768413</v>
      </c>
      <c r="G21" s="4">
        <f t="shared" si="1"/>
        <v>0.75692138033502654</v>
      </c>
      <c r="H21" s="5">
        <f t="shared" si="2"/>
        <v>0.54889966778415133</v>
      </c>
      <c r="I21" s="8"/>
      <c r="J21" s="8">
        <f t="shared" si="6"/>
        <v>0.7963390720651734</v>
      </c>
      <c r="K21">
        <f t="shared" si="3"/>
        <v>11.5</v>
      </c>
    </row>
    <row r="22" spans="1:11" x14ac:dyDescent="0.35">
      <c r="A22">
        <v>12</v>
      </c>
      <c r="B22" s="19">
        <v>0.88671058530331326</v>
      </c>
      <c r="C22" s="6">
        <f t="shared" si="4"/>
        <v>0.02</v>
      </c>
      <c r="D22" s="2">
        <f t="shared" si="5"/>
        <v>0.77303252508005538</v>
      </c>
      <c r="E22" s="5"/>
      <c r="F22" s="1">
        <f t="shared" si="0"/>
        <v>0.65605984170570641</v>
      </c>
      <c r="G22" s="4">
        <f t="shared" si="1"/>
        <v>0.73799834582665091</v>
      </c>
      <c r="H22" s="5">
        <f t="shared" si="2"/>
        <v>0.523209071083374</v>
      </c>
      <c r="I22" s="8"/>
      <c r="J22" s="8">
        <f t="shared" si="6"/>
        <v>0.78072458045605242</v>
      </c>
      <c r="K22">
        <f t="shared" si="3"/>
        <v>12.5</v>
      </c>
    </row>
    <row r="23" spans="1:11" x14ac:dyDescent="0.35">
      <c r="A23">
        <v>13</v>
      </c>
      <c r="B23" s="19">
        <v>0.87740795075249933</v>
      </c>
      <c r="C23" s="6">
        <f t="shared" si="4"/>
        <v>0.02</v>
      </c>
      <c r="D23" s="2">
        <f t="shared" si="5"/>
        <v>0.75787502458828948</v>
      </c>
      <c r="E23" s="5"/>
      <c r="F23" s="1">
        <f t="shared" si="0"/>
        <v>0.63715520774000933</v>
      </c>
      <c r="G23" s="4">
        <f t="shared" si="1"/>
        <v>0.71954838718098457</v>
      </c>
      <c r="H23" s="5">
        <f t="shared" si="2"/>
        <v>0.49864105344932014</v>
      </c>
      <c r="I23" s="8"/>
      <c r="J23" s="8">
        <f t="shared" si="6"/>
        <v>0.76541625534907087</v>
      </c>
      <c r="K23">
        <f t="shared" si="3"/>
        <v>13.5</v>
      </c>
    </row>
    <row r="24" spans="1:11" x14ac:dyDescent="0.35">
      <c r="A24">
        <v>14</v>
      </c>
      <c r="B24" s="19">
        <v>0.86794703325095968</v>
      </c>
      <c r="C24" s="6">
        <f t="shared" si="4"/>
        <v>0.02</v>
      </c>
      <c r="D24" s="2">
        <f t="shared" si="5"/>
        <v>0.74301472998851925</v>
      </c>
      <c r="E24" s="5"/>
      <c r="F24" s="1">
        <f t="shared" si="0"/>
        <v>0.61861294597415328</v>
      </c>
      <c r="G24" s="4">
        <f t="shared" si="1"/>
        <v>0.70155967750145998</v>
      </c>
      <c r="H24" s="5">
        <f t="shared" si="2"/>
        <v>0.47508660187437524</v>
      </c>
      <c r="I24" s="8"/>
      <c r="J24" s="8">
        <f t="shared" si="6"/>
        <v>0.75040809347948123</v>
      </c>
      <c r="K24">
        <f t="shared" si="3"/>
        <v>14.5</v>
      </c>
    </row>
    <row r="25" spans="1:11" x14ac:dyDescent="0.35">
      <c r="A25">
        <v>15</v>
      </c>
      <c r="B25" s="19">
        <v>0.85849106190703672</v>
      </c>
      <c r="C25" s="6">
        <f t="shared" si="4"/>
        <v>0.02</v>
      </c>
      <c r="D25" s="2">
        <f t="shared" si="5"/>
        <v>0.72844581371423445</v>
      </c>
      <c r="E25" s="5"/>
      <c r="F25" s="1">
        <f t="shared" si="0"/>
        <v>0.60054239148436994</v>
      </c>
      <c r="G25" s="4">
        <f t="shared" si="1"/>
        <v>0.68402068556392337</v>
      </c>
      <c r="H25" s="5">
        <f t="shared" si="2"/>
        <v>0.45259362425412814</v>
      </c>
      <c r="I25" s="8"/>
      <c r="J25" s="8">
        <f t="shared" si="6"/>
        <v>0.73569420929360907</v>
      </c>
      <c r="K25">
        <f t="shared" si="3"/>
        <v>15.5</v>
      </c>
    </row>
    <row r="26" spans="1:11" x14ac:dyDescent="0.35">
      <c r="A26">
        <v>16</v>
      </c>
      <c r="B26" s="19">
        <v>0.84890000229718865</v>
      </c>
      <c r="C26" s="6">
        <f t="shared" si="4"/>
        <v>0.02</v>
      </c>
      <c r="D26" s="2">
        <f t="shared" si="5"/>
        <v>0.7141625624649357</v>
      </c>
      <c r="E26" s="5"/>
      <c r="F26" s="1">
        <f t="shared" si="0"/>
        <v>0.58283622377658884</v>
      </c>
      <c r="G26" s="4">
        <f t="shared" si="1"/>
        <v>0.66692016842482538</v>
      </c>
      <c r="H26" s="5">
        <f t="shared" si="2"/>
        <v>0.43104467319858736</v>
      </c>
      <c r="I26" s="8"/>
      <c r="J26" s="8">
        <f t="shared" si="6"/>
        <v>0.72126883264079311</v>
      </c>
      <c r="K26">
        <f t="shared" si="3"/>
        <v>16.5</v>
      </c>
    </row>
    <row r="27" spans="1:11" x14ac:dyDescent="0.35">
      <c r="A27">
        <v>17</v>
      </c>
      <c r="B27" s="19">
        <v>0.83909992036080094</v>
      </c>
      <c r="C27" s="6">
        <f t="shared" si="4"/>
        <v>0.02</v>
      </c>
      <c r="D27" s="2">
        <f t="shared" si="5"/>
        <v>0.7001593749656233</v>
      </c>
      <c r="E27" s="5"/>
      <c r="F27" s="1">
        <f t="shared" si="0"/>
        <v>0.56543904016172497</v>
      </c>
      <c r="G27" s="4">
        <f t="shared" si="1"/>
        <v>0.6502471642142047</v>
      </c>
      <c r="H27" s="5">
        <f t="shared" si="2"/>
        <v>0.41036708712700321</v>
      </c>
      <c r="I27" s="8"/>
      <c r="J27" s="8">
        <f t="shared" si="6"/>
        <v>0.70712630651058161</v>
      </c>
      <c r="K27">
        <f t="shared" si="3"/>
        <v>17.5</v>
      </c>
    </row>
    <row r="28" spans="1:11" x14ac:dyDescent="0.35">
      <c r="A28">
        <v>18</v>
      </c>
      <c r="B28" s="19">
        <v>0.82909079807180885</v>
      </c>
      <c r="C28" s="6">
        <f t="shared" si="4"/>
        <v>0.02</v>
      </c>
      <c r="D28" s="2">
        <f t="shared" si="5"/>
        <v>0.68643075977021895</v>
      </c>
      <c r="E28" s="5"/>
      <c r="F28" s="1">
        <f t="shared" si="0"/>
        <v>0.54834806531729485</v>
      </c>
      <c r="G28" s="4">
        <f t="shared" si="1"/>
        <v>0.63399098510884955</v>
      </c>
      <c r="H28" s="5">
        <f t="shared" si="2"/>
        <v>0.39052966660047245</v>
      </c>
      <c r="I28" s="8"/>
      <c r="J28" s="8">
        <f t="shared" si="6"/>
        <v>0.69326108481429571</v>
      </c>
      <c r="K28">
        <f t="shared" si="3"/>
        <v>18.5</v>
      </c>
    </row>
    <row r="29" spans="1:11" x14ac:dyDescent="0.35">
      <c r="A29">
        <v>19</v>
      </c>
      <c r="B29" s="19">
        <v>0.81887328761275435</v>
      </c>
      <c r="C29" s="6">
        <f t="shared" si="4"/>
        <v>0.02</v>
      </c>
      <c r="D29" s="2">
        <f t="shared" si="5"/>
        <v>0.67297133310805779</v>
      </c>
      <c r="E29" s="5"/>
      <c r="F29" s="1">
        <f t="shared" si="0"/>
        <v>0.53156090794429367</v>
      </c>
      <c r="G29" s="4">
        <f t="shared" si="1"/>
        <v>0.61814121048112836</v>
      </c>
      <c r="H29" s="5">
        <f t="shared" si="2"/>
        <v>0.37150249418628367</v>
      </c>
      <c r="I29" s="8"/>
      <c r="J29" s="8">
        <f t="shared" si="6"/>
        <v>0.67966773021009375</v>
      </c>
      <c r="K29">
        <f t="shared" si="3"/>
        <v>19.5</v>
      </c>
    </row>
    <row r="30" spans="1:11" x14ac:dyDescent="0.35">
      <c r="A30">
        <v>20</v>
      </c>
      <c r="B30" s="19">
        <v>0.80844876482618699</v>
      </c>
      <c r="C30" s="6">
        <f t="shared" si="4"/>
        <v>0.02</v>
      </c>
      <c r="D30" s="2">
        <f t="shared" si="5"/>
        <v>0.65977581677260566</v>
      </c>
      <c r="E30" s="5"/>
      <c r="F30" s="1">
        <f t="shared" si="0"/>
        <v>0.51507555826299589</v>
      </c>
      <c r="G30" s="4">
        <f t="shared" si="1"/>
        <v>0.60268768021910013</v>
      </c>
      <c r="H30" s="5">
        <f t="shared" si="2"/>
        <v>0.35325687716212528</v>
      </c>
      <c r="I30" s="8"/>
      <c r="J30" s="8">
        <f t="shared" si="6"/>
        <v>0.66634091197068013</v>
      </c>
      <c r="K30">
        <f t="shared" si="3"/>
        <v>20.5</v>
      </c>
    </row>
    <row r="31" spans="1:11" x14ac:dyDescent="0.35">
      <c r="A31">
        <v>21</v>
      </c>
      <c r="B31" s="19">
        <v>0.79781720231896702</v>
      </c>
      <c r="C31" s="6">
        <f t="shared" si="4"/>
        <v>0.02</v>
      </c>
      <c r="D31" s="2">
        <f t="shared" si="5"/>
        <v>0.64683903605157411</v>
      </c>
      <c r="E31" s="5"/>
      <c r="F31" s="1">
        <f t="shared" si="0"/>
        <v>0.49888902041705924</v>
      </c>
      <c r="G31" s="4">
        <f t="shared" si="1"/>
        <v>0.58762048821362256</v>
      </c>
      <c r="H31" s="5">
        <f t="shared" si="2"/>
        <v>0.33576437394277242</v>
      </c>
      <c r="I31" s="8"/>
      <c r="J31" s="8">
        <f t="shared" si="6"/>
        <v>0.65327540389282357</v>
      </c>
      <c r="K31">
        <f t="shared" si="3"/>
        <v>21.5</v>
      </c>
    </row>
    <row r="32" spans="1:11" x14ac:dyDescent="0.35">
      <c r="A32">
        <v>22</v>
      </c>
      <c r="B32" s="19">
        <v>0.78697899806409377</v>
      </c>
      <c r="C32" s="6">
        <f t="shared" si="4"/>
        <v>0.02</v>
      </c>
      <c r="D32" s="2">
        <f t="shared" si="5"/>
        <v>0.63415591769762181</v>
      </c>
      <c r="E32" s="5"/>
      <c r="F32" s="1">
        <f t="shared" si="0"/>
        <v>0.4829985224747203</v>
      </c>
      <c r="G32" s="4">
        <f t="shared" si="1"/>
        <v>0.57292997600828199</v>
      </c>
      <c r="H32" s="5">
        <f t="shared" si="2"/>
        <v>0.31899762822065841</v>
      </c>
      <c r="I32" s="8"/>
      <c r="J32" s="8">
        <f t="shared" si="6"/>
        <v>0.64046608224786628</v>
      </c>
      <c r="K32">
        <f t="shared" si="3"/>
        <v>22.5</v>
      </c>
    </row>
    <row r="33" spans="1:11" x14ac:dyDescent="0.35">
      <c r="A33">
        <v>23</v>
      </c>
      <c r="B33" s="19">
        <v>0.77593685234898602</v>
      </c>
      <c r="C33" s="6">
        <f t="shared" si="4"/>
        <v>0.02</v>
      </c>
      <c r="D33" s="2">
        <f t="shared" si="5"/>
        <v>0.62172148793884485</v>
      </c>
      <c r="E33" s="5"/>
      <c r="F33" s="1">
        <f t="shared" si="0"/>
        <v>0.46740262610021133</v>
      </c>
      <c r="G33" s="4">
        <f t="shared" si="1"/>
        <v>0.55860672660807487</v>
      </c>
      <c r="H33" s="5">
        <f t="shared" si="2"/>
        <v>0.3029310457937468</v>
      </c>
      <c r="I33" s="8"/>
      <c r="J33" s="8">
        <f t="shared" si="6"/>
        <v>0.62790792377241789</v>
      </c>
      <c r="K33">
        <f t="shared" si="3"/>
        <v>23.5</v>
      </c>
    </row>
    <row r="34" spans="1:11" x14ac:dyDescent="0.35">
      <c r="A34">
        <v>24</v>
      </c>
      <c r="B34" s="19">
        <v>0.76469242591623376</v>
      </c>
      <c r="C34" s="6">
        <f t="shared" si="4"/>
        <v>0.02</v>
      </c>
      <c r="D34" s="2">
        <f t="shared" si="5"/>
        <v>0.60953087052827937</v>
      </c>
      <c r="E34" s="5"/>
      <c r="F34" s="1">
        <f t="shared" si="0"/>
        <v>0.45209912637433741</v>
      </c>
      <c r="G34" s="4">
        <f t="shared" si="1"/>
        <v>0.54464155844287299</v>
      </c>
      <c r="H34" s="5">
        <f t="shared" si="2"/>
        <v>0.28753935088500399</v>
      </c>
      <c r="I34" s="8"/>
      <c r="J34" s="8">
        <f t="shared" si="6"/>
        <v>0.61559600369844891</v>
      </c>
      <c r="K34">
        <f t="shared" si="3"/>
        <v>24.5</v>
      </c>
    </row>
    <row r="35" spans="1:11" x14ac:dyDescent="0.35">
      <c r="A35">
        <v>25</v>
      </c>
      <c r="B35" s="19">
        <v>0.75324602414857911</v>
      </c>
      <c r="C35" s="6">
        <f t="shared" si="4"/>
        <v>0.02</v>
      </c>
      <c r="D35" s="2">
        <f t="shared" si="5"/>
        <v>0.59757928483164635</v>
      </c>
      <c r="E35" s="5"/>
      <c r="F35" s="1">
        <f t="shared" si="0"/>
        <v>0.43708493404530746</v>
      </c>
      <c r="G35" s="4">
        <f t="shared" si="1"/>
        <v>0.53102551948180121</v>
      </c>
      <c r="H35" s="5">
        <f t="shared" si="2"/>
        <v>0.27279753475735596</v>
      </c>
      <c r="I35" s="8"/>
      <c r="J35" s="8">
        <f t="shared" si="6"/>
        <v>0.60352549382200871</v>
      </c>
      <c r="K35">
        <f t="shared" si="3"/>
        <v>25.5</v>
      </c>
    </row>
    <row r="36" spans="1:11" x14ac:dyDescent="0.35">
      <c r="A36">
        <v>26</v>
      </c>
      <c r="B36" s="19">
        <v>0.74159643720462221</v>
      </c>
      <c r="C36" s="6">
        <f t="shared" si="4"/>
        <v>0.02</v>
      </c>
      <c r="D36" s="2">
        <f t="shared" si="5"/>
        <v>0.58586204395259456</v>
      </c>
      <c r="E36" s="5"/>
      <c r="F36" s="1">
        <f t="shared" si="0"/>
        <v>0.4223560634748163</v>
      </c>
      <c r="G36" s="4">
        <f t="shared" si="1"/>
        <v>0.51774988149475609</v>
      </c>
      <c r="H36" s="5">
        <f t="shared" si="2"/>
        <v>0.25868087539091661</v>
      </c>
      <c r="I36" s="8"/>
      <c r="J36" s="8">
        <f t="shared" si="6"/>
        <v>0.59169166060981249</v>
      </c>
      <c r="K36">
        <f t="shared" si="3"/>
        <v>26.5</v>
      </c>
    </row>
    <row r="37" spans="1:11" x14ac:dyDescent="0.35">
      <c r="A37">
        <v>27</v>
      </c>
      <c r="B37" s="19">
        <v>0.72974218176226602</v>
      </c>
      <c r="C37" s="6">
        <f t="shared" si="4"/>
        <v>0.02</v>
      </c>
      <c r="D37" s="2">
        <f t="shared" si="5"/>
        <v>0.57437455289470041</v>
      </c>
      <c r="E37" s="5"/>
      <c r="F37" s="1">
        <f t="shared" si="0"/>
        <v>0.40790840988554</v>
      </c>
      <c r="G37" s="4">
        <f t="shared" si="1"/>
        <v>0.5048061344573872</v>
      </c>
      <c r="H37" s="5">
        <f t="shared" si="2"/>
        <v>0.24516543018216108</v>
      </c>
      <c r="I37" s="8"/>
      <c r="J37" s="8">
        <f t="shared" si="6"/>
        <v>0.58008986334295343</v>
      </c>
      <c r="K37">
        <f t="shared" si="3"/>
        <v>27.5</v>
      </c>
    </row>
    <row r="38" spans="1:11" x14ac:dyDescent="0.35">
      <c r="A38">
        <v>28</v>
      </c>
      <c r="B38" s="19">
        <v>0.71768148042808599</v>
      </c>
      <c r="C38" s="6">
        <f t="shared" si="4"/>
        <v>0.02</v>
      </c>
      <c r="D38" s="2">
        <f t="shared" si="5"/>
        <v>0.56311230675951029</v>
      </c>
      <c r="E38" s="5"/>
      <c r="F38" s="1">
        <f t="shared" si="0"/>
        <v>0.39373775237212799</v>
      </c>
      <c r="G38" s="4">
        <f t="shared" si="1"/>
        <v>0.5</v>
      </c>
      <c r="H38" s="5">
        <f t="shared" si="2"/>
        <v>0.2322280175084982</v>
      </c>
      <c r="I38" s="8"/>
      <c r="J38" s="8">
        <f t="shared" si="6"/>
        <v>0.5687155522970132</v>
      </c>
      <c r="K38">
        <f t="shared" si="3"/>
        <v>28.5</v>
      </c>
    </row>
    <row r="39" spans="1:11" x14ac:dyDescent="0.35">
      <c r="A39">
        <v>29</v>
      </c>
      <c r="B39" s="19">
        <v>0.70541290138221657</v>
      </c>
      <c r="C39" s="6">
        <f t="shared" si="4"/>
        <v>0.02</v>
      </c>
      <c r="D39" s="2">
        <f t="shared" si="5"/>
        <v>0.55207088897991197</v>
      </c>
      <c r="E39" s="5"/>
      <c r="F39" s="1">
        <f t="shared" si="0"/>
        <v>0.3798401128811647</v>
      </c>
      <c r="G39" s="4">
        <f t="shared" si="1"/>
        <v>0.5</v>
      </c>
      <c r="H39" s="5">
        <f t="shared" si="2"/>
        <v>0.21984640454274165</v>
      </c>
      <c r="I39" s="8"/>
      <c r="J39" s="8">
        <f t="shared" si="6"/>
        <v>0.55756426695785599</v>
      </c>
      <c r="K39">
        <f t="shared" si="3"/>
        <v>29.5</v>
      </c>
    </row>
    <row r="40" spans="1:11" x14ac:dyDescent="0.35">
      <c r="A40">
        <v>30</v>
      </c>
      <c r="B40" s="19">
        <v>0.69293670040433397</v>
      </c>
      <c r="C40" s="6">
        <f t="shared" si="4"/>
        <v>0.02</v>
      </c>
      <c r="D40" s="2">
        <f t="shared" si="5"/>
        <v>0.54124596958814919</v>
      </c>
      <c r="E40" s="5"/>
      <c r="F40" s="1">
        <f t="shared" si="0"/>
        <v>0.36621244730157509</v>
      </c>
      <c r="G40" s="4">
        <f t="shared" si="1"/>
        <v>0.5</v>
      </c>
      <c r="H40" s="5">
        <f t="shared" si="2"/>
        <v>0.20799966083420554</v>
      </c>
      <c r="I40" s="8"/>
      <c r="J40" s="8">
        <f t="shared" si="6"/>
        <v>0.54663163427240791</v>
      </c>
      <c r="K40">
        <f t="shared" si="3"/>
        <v>30.5</v>
      </c>
    </row>
    <row r="41" spans="1:11" x14ac:dyDescent="0.35">
      <c r="A41">
        <v>31</v>
      </c>
      <c r="B41" s="19">
        <v>0.68025253834098953</v>
      </c>
      <c r="C41" s="6">
        <f t="shared" si="4"/>
        <v>0.02</v>
      </c>
      <c r="D41" s="2">
        <f t="shared" si="5"/>
        <v>0.53063330351779314</v>
      </c>
      <c r="E41" s="5"/>
      <c r="F41" s="1">
        <f t="shared" si="0"/>
        <v>0.3528513786508829</v>
      </c>
      <c r="G41" s="4">
        <f t="shared" si="1"/>
        <v>0.5</v>
      </c>
      <c r="H41" s="5">
        <f t="shared" si="2"/>
        <v>0.19666737813185239</v>
      </c>
      <c r="I41" s="8"/>
      <c r="J41" s="8">
        <f t="shared" si="6"/>
        <v>0.53591336693373315</v>
      </c>
      <c r="K41">
        <f t="shared" si="3"/>
        <v>31.5</v>
      </c>
    </row>
    <row r="42" spans="1:11" x14ac:dyDescent="0.35">
      <c r="A42">
        <v>32</v>
      </c>
      <c r="B42" s="19">
        <v>0.66736248223161621</v>
      </c>
      <c r="C42" s="6">
        <f t="shared" si="4"/>
        <v>0.02</v>
      </c>
      <c r="D42" s="2">
        <f t="shared" si="5"/>
        <v>0.52022872893901284</v>
      </c>
      <c r="E42" s="5"/>
      <c r="F42" s="1">
        <f t="shared" ref="F42:F73" si="7">B42*(1+B$3)^A42/(1+B$3+B$4)^A43</f>
        <v>0.33975475631742252</v>
      </c>
      <c r="G42" s="4">
        <f t="shared" ref="G42:G73" si="8">MAX(0.5,0.975^A42)</f>
        <v>0.5</v>
      </c>
      <c r="H42" s="5">
        <f t="shared" ref="H42:H73" si="9">B42*(1+B$5*B$3)^A42/(1+B$3+B$4)^A43</f>
        <v>0.18583051857082472</v>
      </c>
      <c r="I42" s="8"/>
      <c r="J42" s="8">
        <f t="shared" si="6"/>
        <v>0.52540526169973845</v>
      </c>
      <c r="K42">
        <f t="shared" ref="K42:K73" si="10">A42+0.5</f>
        <v>32.5</v>
      </c>
    </row>
    <row r="43" spans="1:11" x14ac:dyDescent="0.35">
      <c r="A43">
        <v>33</v>
      </c>
      <c r="B43" s="19">
        <v>0.654272022563263</v>
      </c>
      <c r="C43" s="6">
        <f t="shared" si="4"/>
        <v>0.02</v>
      </c>
      <c r="D43" s="2">
        <f t="shared" si="5"/>
        <v>0.51002816562648323</v>
      </c>
      <c r="E43" s="5"/>
      <c r="F43" s="1">
        <f t="shared" si="7"/>
        <v>0.32692205255258239</v>
      </c>
      <c r="G43" s="4">
        <f t="shared" si="8"/>
        <v>0.5</v>
      </c>
      <c r="H43" s="5">
        <f t="shared" si="9"/>
        <v>0.17547154285215819</v>
      </c>
      <c r="I43" s="8"/>
      <c r="J43" s="8">
        <f t="shared" si="6"/>
        <v>0.51510319774484148</v>
      </c>
      <c r="K43">
        <f t="shared" si="10"/>
        <v>33.5</v>
      </c>
    </row>
    <row r="44" spans="1:11" x14ac:dyDescent="0.35">
      <c r="A44">
        <v>34</v>
      </c>
      <c r="B44" s="19">
        <v>0.64098693307559007</v>
      </c>
      <c r="C44" s="6">
        <f t="shared" si="4"/>
        <v>0.02</v>
      </c>
      <c r="D44" s="2">
        <f t="shared" si="5"/>
        <v>0.50002761335929735</v>
      </c>
      <c r="E44" s="5"/>
      <c r="F44" s="1">
        <f t="shared" si="7"/>
        <v>0.31435266982267135</v>
      </c>
      <c r="G44" s="4">
        <f t="shared" si="8"/>
        <v>0.5</v>
      </c>
      <c r="H44" s="5">
        <f t="shared" si="9"/>
        <v>0.16557341835108472</v>
      </c>
      <c r="I44" s="8"/>
      <c r="J44" s="8">
        <f t="shared" si="6"/>
        <v>0.50500313504396233</v>
      </c>
      <c r="K44">
        <f t="shared" si="10"/>
        <v>34.5</v>
      </c>
    </row>
    <row r="45" spans="1:11" x14ac:dyDescent="0.35">
      <c r="A45">
        <v>35</v>
      </c>
      <c r="B45" s="19">
        <v>0.62751375930304187</v>
      </c>
      <c r="C45" s="6">
        <f t="shared" si="4"/>
        <v>0.02</v>
      </c>
      <c r="D45" s="2">
        <f t="shared" si="5"/>
        <v>0.49022315035225233</v>
      </c>
      <c r="E45" s="5"/>
      <c r="F45" s="1">
        <f t="shared" si="7"/>
        <v>0.30204617449920212</v>
      </c>
      <c r="G45" s="4">
        <f t="shared" si="8"/>
        <v>0.5</v>
      </c>
      <c r="H45" s="5">
        <f t="shared" si="9"/>
        <v>0.156119727917095</v>
      </c>
      <c r="I45" s="8"/>
      <c r="J45" s="8">
        <f t="shared" si="6"/>
        <v>0.49510111278819835</v>
      </c>
      <c r="K45">
        <f t="shared" si="10"/>
        <v>35.5</v>
      </c>
    </row>
    <row r="46" spans="1:11" x14ac:dyDescent="0.35">
      <c r="A46">
        <v>36</v>
      </c>
      <c r="B46" s="19">
        <v>0.61386385225639917</v>
      </c>
      <c r="C46" s="6">
        <f t="shared" si="4"/>
        <v>0.02</v>
      </c>
      <c r="D46" s="2">
        <f t="shared" si="5"/>
        <v>0.48061093171789437</v>
      </c>
      <c r="E46" s="5"/>
      <c r="F46" s="1">
        <f t="shared" si="7"/>
        <v>0.2900041795127809</v>
      </c>
      <c r="G46" s="4">
        <f t="shared" si="8"/>
        <v>0.5</v>
      </c>
      <c r="H46" s="5">
        <f t="shared" si="9"/>
        <v>0.1470956017412223</v>
      </c>
      <c r="I46" s="8"/>
      <c r="J46" s="8">
        <f t="shared" si="6"/>
        <v>0.48539324783156701</v>
      </c>
      <c r="K46">
        <f t="shared" si="10"/>
        <v>36.5</v>
      </c>
    </row>
    <row r="47" spans="1:11" x14ac:dyDescent="0.35">
      <c r="A47">
        <v>37</v>
      </c>
      <c r="B47" s="19">
        <v>0.60004934838919899</v>
      </c>
      <c r="C47" s="6">
        <f t="shared" si="4"/>
        <v>0.02</v>
      </c>
      <c r="D47" s="2">
        <f t="shared" si="5"/>
        <v>0.47118718795871989</v>
      </c>
      <c r="E47" s="5"/>
      <c r="F47" s="1">
        <f t="shared" si="7"/>
        <v>0.27822828243558345</v>
      </c>
      <c r="G47" s="4">
        <f t="shared" si="8"/>
        <v>0.5</v>
      </c>
      <c r="H47" s="5">
        <f t="shared" si="9"/>
        <v>0.13848657966119138</v>
      </c>
      <c r="I47" s="8"/>
      <c r="J47" s="8">
        <f t="shared" si="6"/>
        <v>0.47587573316820297</v>
      </c>
      <c r="K47">
        <f t="shared" si="10"/>
        <v>37.5</v>
      </c>
    </row>
    <row r="48" spans="1:11" x14ac:dyDescent="0.35">
      <c r="A48">
        <v>38</v>
      </c>
      <c r="B48" s="19">
        <v>0.58608381195167525</v>
      </c>
      <c r="C48" s="6">
        <f t="shared" si="4"/>
        <v>0.02</v>
      </c>
      <c r="D48" s="2">
        <f t="shared" si="5"/>
        <v>0.46194822348894127</v>
      </c>
      <c r="E48" s="5"/>
      <c r="F48" s="1">
        <f t="shared" si="7"/>
        <v>0.26672034368440944</v>
      </c>
      <c r="G48" s="4">
        <f t="shared" si="8"/>
        <v>0.5</v>
      </c>
      <c r="H48" s="5">
        <f t="shared" si="9"/>
        <v>0.13027873733250159</v>
      </c>
      <c r="I48" s="8"/>
      <c r="J48" s="8">
        <f t="shared" si="6"/>
        <v>0.46654483643941458</v>
      </c>
      <c r="K48">
        <f t="shared" si="10"/>
        <v>38.5</v>
      </c>
    </row>
    <row r="49" spans="1:11" x14ac:dyDescent="0.35">
      <c r="A49">
        <v>39</v>
      </c>
      <c r="B49" s="19">
        <v>0.57198305483433942</v>
      </c>
      <c r="C49" s="6">
        <f t="shared" si="4"/>
        <v>0.02</v>
      </c>
      <c r="D49" s="2">
        <f t="shared" si="5"/>
        <v>0.45289041518523643</v>
      </c>
      <c r="E49" s="5"/>
      <c r="F49" s="1">
        <f t="shared" si="7"/>
        <v>0.25548281265152667</v>
      </c>
      <c r="G49" s="4">
        <f t="shared" si="8"/>
        <v>0.5</v>
      </c>
      <c r="H49" s="5">
        <f t="shared" si="9"/>
        <v>0.12245882034202614</v>
      </c>
      <c r="I49" s="8"/>
      <c r="J49" s="8">
        <f t="shared" si="6"/>
        <v>0.4573968984700143</v>
      </c>
      <c r="K49">
        <f t="shared" si="10"/>
        <v>39.5</v>
      </c>
    </row>
    <row r="50" spans="1:11" x14ac:dyDescent="0.35">
      <c r="A50">
        <v>40</v>
      </c>
      <c r="B50" s="19">
        <v>0.55776231646714935</v>
      </c>
      <c r="C50" s="6">
        <f t="shared" si="4"/>
        <v>0.02</v>
      </c>
      <c r="D50" s="2">
        <f t="shared" si="5"/>
        <v>0.44401021096591808</v>
      </c>
      <c r="E50" s="5"/>
      <c r="F50" s="1">
        <f t="shared" si="7"/>
        <v>0.24451742001007803</v>
      </c>
      <c r="G50" s="4">
        <f t="shared" si="8"/>
        <v>0.5</v>
      </c>
      <c r="H50" s="5">
        <f t="shared" si="9"/>
        <v>0.11501359320680778</v>
      </c>
      <c r="I50" s="8"/>
      <c r="J50" s="8">
        <f t="shared" si="6"/>
        <v>0.4484283318333474</v>
      </c>
      <c r="K50">
        <f t="shared" si="10"/>
        <v>40.5</v>
      </c>
    </row>
    <row r="51" spans="1:11" x14ac:dyDescent="0.35">
      <c r="A51">
        <v>41</v>
      </c>
      <c r="B51" s="19">
        <v>0.54343835883274216</v>
      </c>
      <c r="C51" s="6">
        <f t="shared" si="4"/>
        <v>0.02</v>
      </c>
      <c r="D51" s="2">
        <f t="shared" si="5"/>
        <v>0.4353041283979589</v>
      </c>
      <c r="E51" s="5"/>
      <c r="F51" s="1">
        <f t="shared" si="7"/>
        <v>0.23382612656294255</v>
      </c>
      <c r="G51" s="4">
        <f t="shared" si="8"/>
        <v>0.5</v>
      </c>
      <c r="H51" s="5">
        <f t="shared" si="9"/>
        <v>0.10793030058479053</v>
      </c>
      <c r="I51" s="8"/>
      <c r="J51" s="8">
        <f t="shared" si="6"/>
        <v>0.43963561944445823</v>
      </c>
      <c r="K51">
        <f t="shared" si="10"/>
        <v>41.5</v>
      </c>
    </row>
    <row r="52" spans="1:11" x14ac:dyDescent="0.35">
      <c r="A52">
        <v>42</v>
      </c>
      <c r="B52" s="19">
        <v>0.52902356069279022</v>
      </c>
      <c r="C52" s="6">
        <f t="shared" si="4"/>
        <v>0.02</v>
      </c>
      <c r="D52" s="2">
        <f t="shared" si="5"/>
        <v>0.4267687533313323</v>
      </c>
      <c r="E52" s="5"/>
      <c r="F52" s="1">
        <f t="shared" si="7"/>
        <v>0.22340859095778151</v>
      </c>
      <c r="G52" s="4">
        <f t="shared" si="8"/>
        <v>0.5</v>
      </c>
      <c r="H52" s="5">
        <f t="shared" si="9"/>
        <v>0.10119550098262248</v>
      </c>
      <c r="I52" s="8"/>
      <c r="J52" s="8">
        <f t="shared" si="6"/>
        <v>0.43101531318084135</v>
      </c>
      <c r="K52">
        <f t="shared" si="10"/>
        <v>42.5</v>
      </c>
    </row>
    <row r="53" spans="1:11" x14ac:dyDescent="0.35">
      <c r="A53">
        <v>43</v>
      </c>
      <c r="B53" s="19">
        <v>0.51452712878248785</v>
      </c>
      <c r="C53" s="6">
        <f t="shared" si="4"/>
        <v>0.02</v>
      </c>
      <c r="D53" s="2">
        <f t="shared" si="5"/>
        <v>0.41840073856012966</v>
      </c>
      <c r="E53" s="5"/>
      <c r="F53" s="1">
        <f t="shared" si="7"/>
        <v>0.21326286688955043</v>
      </c>
      <c r="G53" s="4">
        <f t="shared" si="8"/>
        <v>0.5</v>
      </c>
      <c r="H53" s="5">
        <f t="shared" si="9"/>
        <v>9.4795465295240133E-2</v>
      </c>
      <c r="I53" s="8"/>
      <c r="J53" s="8">
        <f t="shared" si="6"/>
        <v>0.42256403253023667</v>
      </c>
      <c r="K53">
        <f t="shared" si="10"/>
        <v>43.5</v>
      </c>
    </row>
    <row r="54" spans="1:11" x14ac:dyDescent="0.35">
      <c r="A54">
        <v>44</v>
      </c>
      <c r="B54" s="19">
        <v>0.49995909416266276</v>
      </c>
      <c r="C54" s="6">
        <f t="shared" si="4"/>
        <v>0.02</v>
      </c>
      <c r="D54" s="2">
        <f t="shared" si="5"/>
        <v>0.41019680250993107</v>
      </c>
      <c r="E54" s="5"/>
      <c r="F54" s="1">
        <f t="shared" si="7"/>
        <v>0.20338716710872728</v>
      </c>
      <c r="G54" s="4">
        <f t="shared" si="8"/>
        <v>0.5</v>
      </c>
      <c r="H54" s="5">
        <f t="shared" si="9"/>
        <v>8.8717000687769498E-2</v>
      </c>
      <c r="I54" s="8"/>
      <c r="J54" s="8">
        <f t="shared" si="6"/>
        <v>0.41427846326493784</v>
      </c>
      <c r="K54">
        <f t="shared" si="10"/>
        <v>44.5</v>
      </c>
    </row>
    <row r="55" spans="1:11" x14ac:dyDescent="0.35">
      <c r="A55">
        <v>45</v>
      </c>
      <c r="B55" s="19">
        <v>0.48532677637273125</v>
      </c>
      <c r="C55" s="6">
        <f t="shared" si="4"/>
        <v>0.02</v>
      </c>
      <c r="D55" s="2">
        <f t="shared" si="5"/>
        <v>0.40215372795091275</v>
      </c>
      <c r="E55" s="5"/>
      <c r="F55" s="1">
        <f t="shared" si="7"/>
        <v>0.19377843196501304</v>
      </c>
      <c r="G55" s="4">
        <f t="shared" si="8"/>
        <v>0.5</v>
      </c>
      <c r="H55" s="5">
        <f t="shared" si="9"/>
        <v>8.2946817015366894E-2</v>
      </c>
      <c r="I55" s="8"/>
      <c r="J55" s="8">
        <f t="shared" si="6"/>
        <v>0.40615535614209591</v>
      </c>
      <c r="K55">
        <f t="shared" si="10"/>
        <v>45.5</v>
      </c>
    </row>
    <row r="56" spans="1:11" x14ac:dyDescent="0.35">
      <c r="A56">
        <v>46</v>
      </c>
      <c r="B56" s="19">
        <v>0.470632246611425</v>
      </c>
      <c r="C56" s="6">
        <f t="shared" si="4"/>
        <v>0.02</v>
      </c>
      <c r="D56" s="2">
        <f t="shared" si="5"/>
        <v>0.39426836073618909</v>
      </c>
      <c r="E56" s="5"/>
      <c r="F56" s="1">
        <f t="shared" si="7"/>
        <v>0.18443144757684607</v>
      </c>
      <c r="G56" s="4">
        <f t="shared" si="8"/>
        <v>0.5</v>
      </c>
      <c r="H56" s="5">
        <f t="shared" si="9"/>
        <v>7.7471193562718629E-2</v>
      </c>
      <c r="I56" s="8"/>
      <c r="J56" s="8">
        <f t="shared" si="6"/>
        <v>0.39819152562950577</v>
      </c>
      <c r="K56">
        <f t="shared" si="10"/>
        <v>46.5</v>
      </c>
    </row>
    <row r="57" spans="1:11" x14ac:dyDescent="0.35">
      <c r="A57">
        <v>47</v>
      </c>
      <c r="B57" s="19">
        <v>0.45587402471167593</v>
      </c>
      <c r="C57" s="6">
        <f t="shared" si="4"/>
        <v>0.02</v>
      </c>
      <c r="D57" s="2">
        <f t="shared" si="5"/>
        <v>0.38653760856489122</v>
      </c>
      <c r="E57" s="5"/>
      <c r="F57" s="1">
        <f t="shared" si="7"/>
        <v>0.17533969681674397</v>
      </c>
      <c r="G57" s="4">
        <f t="shared" si="8"/>
        <v>0.5</v>
      </c>
      <c r="H57" s="5">
        <f t="shared" si="9"/>
        <v>7.2276399119106258E-2</v>
      </c>
      <c r="I57" s="8"/>
      <c r="J57" s="8">
        <f t="shared" si="6"/>
        <v>0.39038384865637826</v>
      </c>
      <c r="K57">
        <f t="shared" si="10"/>
        <v>47.5</v>
      </c>
    </row>
    <row r="58" spans="1:11" x14ac:dyDescent="0.35">
      <c r="A58">
        <v>48</v>
      </c>
      <c r="B58" s="19">
        <v>0.44104871288538389</v>
      </c>
      <c r="C58" s="6">
        <f t="shared" si="4"/>
        <v>0.02</v>
      </c>
      <c r="D58" s="2">
        <f t="shared" si="5"/>
        <v>0.37895843976950117</v>
      </c>
      <c r="E58" s="5"/>
      <c r="F58" s="1">
        <f t="shared" si="7"/>
        <v>0.16649610299059464</v>
      </c>
      <c r="G58" s="4">
        <f t="shared" si="8"/>
        <v>0.5</v>
      </c>
      <c r="H58" s="5">
        <f t="shared" si="9"/>
        <v>6.7349025048831349E-2</v>
      </c>
      <c r="I58" s="8"/>
      <c r="J58" s="8">
        <f t="shared" si="6"/>
        <v>0.38272926338860613</v>
      </c>
      <c r="K58">
        <f t="shared" si="10"/>
        <v>48.5</v>
      </c>
    </row>
    <row r="59" spans="1:11" x14ac:dyDescent="0.35">
      <c r="A59">
        <v>49</v>
      </c>
      <c r="B59" s="19">
        <v>0.42615192868039881</v>
      </c>
      <c r="C59" s="6">
        <f t="shared" si="4"/>
        <v>0.02</v>
      </c>
      <c r="D59" s="2">
        <f t="shared" si="5"/>
        <v>0.37152788212696192</v>
      </c>
      <c r="E59" s="5"/>
      <c r="F59" s="1">
        <f t="shared" si="7"/>
        <v>0.15789343825289251</v>
      </c>
      <c r="G59" s="4">
        <f t="shared" si="8"/>
        <v>0.5</v>
      </c>
      <c r="H59" s="5">
        <f t="shared" si="9"/>
        <v>6.2676149308172155E-2</v>
      </c>
      <c r="I59" s="8"/>
      <c r="J59" s="8">
        <f t="shared" si="6"/>
        <v>0.37522476802804516</v>
      </c>
      <c r="K59">
        <f t="shared" si="10"/>
        <v>49.5</v>
      </c>
    </row>
    <row r="60" spans="1:11" x14ac:dyDescent="0.35">
      <c r="A60">
        <v>50</v>
      </c>
      <c r="B60" s="19">
        <v>0.41117686229532352</v>
      </c>
      <c r="C60" s="6">
        <f t="shared" si="4"/>
        <v>0.02</v>
      </c>
      <c r="D60" s="2">
        <f t="shared" si="5"/>
        <v>0.36424302169309997</v>
      </c>
      <c r="E60" s="5"/>
      <c r="F60" s="1">
        <f t="shared" si="7"/>
        <v>0.14952382610572057</v>
      </c>
      <c r="G60" s="4">
        <f t="shared" si="8"/>
        <v>0.5</v>
      </c>
      <c r="H60" s="5">
        <f t="shared" si="9"/>
        <v>5.8245128830407097E-2</v>
      </c>
      <c r="I60" s="8"/>
      <c r="J60" s="8">
        <f t="shared" si="6"/>
        <v>0.36786741963533842</v>
      </c>
      <c r="K60">
        <f t="shared" si="10"/>
        <v>50.5</v>
      </c>
    </row>
    <row r="61" spans="1:11" x14ac:dyDescent="0.35">
      <c r="A61">
        <v>51</v>
      </c>
      <c r="B61" s="19">
        <v>0.39611959515819312</v>
      </c>
      <c r="C61" s="6">
        <f t="shared" si="4"/>
        <v>0.02</v>
      </c>
      <c r="D61" s="2">
        <f t="shared" si="5"/>
        <v>0.35710100165990188</v>
      </c>
      <c r="E61" s="5"/>
      <c r="F61" s="1">
        <f t="shared" si="7"/>
        <v>0.14138071370723673</v>
      </c>
      <c r="G61" s="4">
        <f t="shared" si="8"/>
        <v>0.5</v>
      </c>
      <c r="H61" s="5">
        <f t="shared" si="9"/>
        <v>5.4044358051154075E-2</v>
      </c>
      <c r="I61" s="8"/>
      <c r="J61" s="8">
        <f t="shared" si="6"/>
        <v>0.360654332975822</v>
      </c>
      <c r="K61">
        <f t="shared" si="10"/>
        <v>51.5</v>
      </c>
    </row>
    <row r="62" spans="1:11" x14ac:dyDescent="0.35">
      <c r="A62">
        <v>52</v>
      </c>
      <c r="B62" s="19">
        <v>0.38097762034309213</v>
      </c>
      <c r="C62" s="6">
        <f t="shared" si="4"/>
        <v>0.02</v>
      </c>
      <c r="D62" s="2">
        <f t="shared" si="5"/>
        <v>0.35009902123519798</v>
      </c>
      <c r="E62" s="5"/>
      <c r="F62" s="1">
        <f t="shared" si="7"/>
        <v>0.13345824753503152</v>
      </c>
      <c r="G62" s="4">
        <f t="shared" si="8"/>
        <v>0.5</v>
      </c>
      <c r="H62" s="5">
        <f t="shared" si="9"/>
        <v>5.0062968169495042E-2</v>
      </c>
      <c r="I62" s="8"/>
      <c r="J62" s="8">
        <f t="shared" si="6"/>
        <v>0.35358267938806076</v>
      </c>
      <c r="K62">
        <f t="shared" si="10"/>
        <v>52.5</v>
      </c>
    </row>
    <row r="63" spans="1:11" x14ac:dyDescent="0.35">
      <c r="A63">
        <v>53</v>
      </c>
      <c r="B63" s="19">
        <v>0.36575108473237589</v>
      </c>
      <c r="C63" s="6">
        <f t="shared" si="4"/>
        <v>0.02</v>
      </c>
      <c r="D63" s="2">
        <f t="shared" si="5"/>
        <v>0.34323433454431168</v>
      </c>
      <c r="E63" s="5"/>
      <c r="F63" s="1">
        <f t="shared" si="7"/>
        <v>0.12575164807913791</v>
      </c>
      <c r="G63" s="4">
        <f t="shared" si="8"/>
        <v>0.5</v>
      </c>
      <c r="H63" s="5">
        <f t="shared" si="9"/>
        <v>4.6290923688645173E-2</v>
      </c>
      <c r="I63" s="8"/>
      <c r="J63" s="8">
        <f t="shared" si="6"/>
        <v>0.34664968567456933</v>
      </c>
      <c r="K63">
        <f t="shared" si="10"/>
        <v>53.5</v>
      </c>
    </row>
    <row r="64" spans="1:11" x14ac:dyDescent="0.35">
      <c r="A64">
        <v>54</v>
      </c>
      <c r="B64" s="19">
        <v>0.35044422488328469</v>
      </c>
      <c r="C64" s="6">
        <f t="shared" si="4"/>
        <v>0.02</v>
      </c>
      <c r="D64" s="2">
        <f t="shared" si="5"/>
        <v>0.33650424955324687</v>
      </c>
      <c r="E64" s="5"/>
      <c r="F64" s="1">
        <f t="shared" si="7"/>
        <v>0.11825760519769407</v>
      </c>
      <c r="G64" s="4">
        <f t="shared" si="8"/>
        <v>0.5</v>
      </c>
      <c r="H64" s="5">
        <f t="shared" si="9"/>
        <v>4.2719112876918382E-2</v>
      </c>
      <c r="I64" s="8"/>
      <c r="J64" s="8">
        <f t="shared" si="6"/>
        <v>0.33985263301428376</v>
      </c>
      <c r="K64">
        <f t="shared" si="10"/>
        <v>54.5</v>
      </c>
    </row>
    <row r="65" spans="1:11" x14ac:dyDescent="0.35">
      <c r="A65">
        <v>55</v>
      </c>
      <c r="B65" s="19">
        <v>0.33506233563269228</v>
      </c>
      <c r="C65" s="6">
        <f t="shared" si="4"/>
        <v>0.02</v>
      </c>
      <c r="D65" s="2">
        <f t="shared" si="5"/>
        <v>0.3299061270129871</v>
      </c>
      <c r="E65" s="5"/>
      <c r="F65" s="1">
        <f t="shared" si="7"/>
        <v>0.11097314490256834</v>
      </c>
      <c r="G65" s="4">
        <f t="shared" si="8"/>
        <v>0.5</v>
      </c>
      <c r="H65" s="5">
        <f t="shared" si="9"/>
        <v>3.9338882920064808E-2</v>
      </c>
      <c r="I65" s="8"/>
      <c r="J65" s="8">
        <f t="shared" si="6"/>
        <v>0.33318885589635655</v>
      </c>
      <c r="K65">
        <f t="shared" si="10"/>
        <v>55.5</v>
      </c>
    </row>
    <row r="66" spans="1:11" x14ac:dyDescent="0.35">
      <c r="A66">
        <v>56</v>
      </c>
      <c r="B66" s="19">
        <v>0.31961679596217341</v>
      </c>
      <c r="C66" s="6">
        <f t="shared" si="4"/>
        <v>0.02</v>
      </c>
      <c r="D66" s="2">
        <f t="shared" si="5"/>
        <v>0.32343737942449713</v>
      </c>
      <c r="E66" s="5"/>
      <c r="F66" s="1">
        <f t="shared" si="7"/>
        <v>0.10389723397595664</v>
      </c>
      <c r="G66" s="4">
        <f t="shared" si="8"/>
        <v>0.5</v>
      </c>
      <c r="H66" s="5">
        <f t="shared" si="9"/>
        <v>3.6142575704426305E-2</v>
      </c>
      <c r="I66" s="8"/>
      <c r="J66" s="8">
        <f t="shared" si="6"/>
        <v>0.32665574107485934</v>
      </c>
      <c r="K66">
        <f t="shared" si="10"/>
        <v>56.5</v>
      </c>
    </row>
    <row r="67" spans="1:11" x14ac:dyDescent="0.35">
      <c r="A67">
        <v>57</v>
      </c>
      <c r="B67" s="19">
        <v>0.30412550254452486</v>
      </c>
      <c r="C67" s="6">
        <f t="shared" si="4"/>
        <v>0.02</v>
      </c>
      <c r="D67" s="2">
        <f t="shared" si="5"/>
        <v>0.31709547002401678</v>
      </c>
      <c r="E67" s="5"/>
      <c r="F67" s="1">
        <f t="shared" si="7"/>
        <v>9.70307395328594E-2</v>
      </c>
      <c r="G67" s="4">
        <f t="shared" si="8"/>
        <v>0.5</v>
      </c>
      <c r="H67" s="5">
        <f t="shared" si="9"/>
        <v>3.3123440434454379E-2</v>
      </c>
      <c r="I67" s="8"/>
      <c r="J67" s="8">
        <f t="shared" si="6"/>
        <v>0.32025072654397979</v>
      </c>
      <c r="K67">
        <f t="shared" si="10"/>
        <v>57.5</v>
      </c>
    </row>
    <row r="68" spans="1:11" x14ac:dyDescent="0.35">
      <c r="A68">
        <v>58</v>
      </c>
      <c r="B68" s="19">
        <v>0.28861018690470086</v>
      </c>
      <c r="C68" s="6">
        <f t="shared" si="4"/>
        <v>0.02</v>
      </c>
      <c r="D68" s="2">
        <f t="shared" si="5"/>
        <v>0.3108779117882518</v>
      </c>
      <c r="E68" s="5"/>
      <c r="F68" s="1">
        <f t="shared" si="7"/>
        <v>9.0375407326194659E-2</v>
      </c>
      <c r="G68" s="4">
        <f t="shared" si="8"/>
        <v>0.5</v>
      </c>
      <c r="H68" s="5">
        <f t="shared" si="9"/>
        <v>3.0275222933889897E-2</v>
      </c>
      <c r="I68" s="8"/>
      <c r="J68" s="8">
        <f t="shared" si="6"/>
        <v>0.31397130053331351</v>
      </c>
      <c r="K68">
        <f t="shared" si="10"/>
        <v>58.5</v>
      </c>
    </row>
    <row r="69" spans="1:11" x14ac:dyDescent="0.35">
      <c r="A69">
        <v>59</v>
      </c>
      <c r="B69" s="19">
        <v>0.27309854921885107</v>
      </c>
      <c r="C69" s="6">
        <f t="shared" si="4"/>
        <v>0.02</v>
      </c>
      <c r="D69" s="2">
        <f t="shared" si="5"/>
        <v>0.30478226645907031</v>
      </c>
      <c r="E69" s="5"/>
      <c r="F69" s="1">
        <f t="shared" si="7"/>
        <v>8.3934424003684963E-2</v>
      </c>
      <c r="G69" s="4">
        <f t="shared" si="8"/>
        <v>0.5</v>
      </c>
      <c r="H69" s="5">
        <f t="shared" si="9"/>
        <v>2.7592317625640666E-2</v>
      </c>
      <c r="I69" s="8"/>
      <c r="J69" s="8">
        <f t="shared" si="6"/>
        <v>0.30781500052285632</v>
      </c>
      <c r="K69">
        <f t="shared" si="10"/>
        <v>59.5</v>
      </c>
    </row>
    <row r="70" spans="1:11" x14ac:dyDescent="0.35">
      <c r="A70">
        <v>60</v>
      </c>
      <c r="B70" s="19">
        <v>0.25762343665024279</v>
      </c>
      <c r="C70" s="6">
        <f t="shared" si="4"/>
        <v>0.02</v>
      </c>
      <c r="D70" s="2">
        <f t="shared" si="5"/>
        <v>0.29880614358732388</v>
      </c>
      <c r="E70" s="5"/>
      <c r="F70" s="1">
        <f t="shared" si="7"/>
        <v>7.771202046997544E-2</v>
      </c>
      <c r="G70" s="4">
        <f t="shared" si="8"/>
        <v>0.5</v>
      </c>
      <c r="H70" s="5">
        <f t="shared" si="9"/>
        <v>2.5069591132012885E-2</v>
      </c>
      <c r="I70" s="8"/>
      <c r="J70" s="8">
        <f t="shared" si="6"/>
        <v>0.30177941227731009</v>
      </c>
      <c r="K70">
        <f t="shared" si="10"/>
        <v>60.5</v>
      </c>
    </row>
    <row r="71" spans="1:11" x14ac:dyDescent="0.35">
      <c r="A71">
        <v>61</v>
      </c>
      <c r="B71" s="19">
        <v>0.24221989493096649</v>
      </c>
      <c r="C71" s="6">
        <f t="shared" si="4"/>
        <v>0.02</v>
      </c>
      <c r="D71" s="2">
        <f t="shared" si="5"/>
        <v>0.29294719959541554</v>
      </c>
      <c r="E71" s="5"/>
      <c r="F71" s="1">
        <f t="shared" si="7"/>
        <v>7.1712481750043702E-2</v>
      </c>
      <c r="G71" s="4">
        <f t="shared" si="8"/>
        <v>0.5</v>
      </c>
      <c r="H71" s="5">
        <f t="shared" si="9"/>
        <v>2.270203490007076E-2</v>
      </c>
      <c r="I71" s="8"/>
      <c r="J71" s="8">
        <f t="shared" si="6"/>
        <v>0.29586216889932365</v>
      </c>
      <c r="K71">
        <f t="shared" si="10"/>
        <v>61.5</v>
      </c>
    </row>
    <row r="72" spans="1:11" x14ac:dyDescent="0.35">
      <c r="A72">
        <v>62</v>
      </c>
      <c r="B72" s="19">
        <v>0.22692617281548597</v>
      </c>
      <c r="C72" s="6">
        <f t="shared" si="4"/>
        <v>0.02</v>
      </c>
      <c r="D72" s="2">
        <f t="shared" si="5"/>
        <v>0.28720313685825061</v>
      </c>
      <c r="E72" s="5"/>
      <c r="F72" s="1">
        <f t="shared" si="7"/>
        <v>6.5940409433399849E-2</v>
      </c>
      <c r="G72" s="4">
        <f t="shared" si="8"/>
        <v>0.5</v>
      </c>
      <c r="H72" s="5">
        <f t="shared" si="9"/>
        <v>2.0484843868919602E-2</v>
      </c>
      <c r="I72" s="8"/>
      <c r="J72" s="8">
        <f t="shared" si="6"/>
        <v>0.29006094990129772</v>
      </c>
      <c r="K72">
        <f t="shared" si="10"/>
        <v>62.5</v>
      </c>
    </row>
    <row r="73" spans="1:11" x14ac:dyDescent="0.35">
      <c r="A73">
        <v>63</v>
      </c>
      <c r="B73" s="19">
        <v>0.21177757531530725</v>
      </c>
      <c r="C73" s="6">
        <f t="shared" si="4"/>
        <v>0.02</v>
      </c>
      <c r="D73" s="2">
        <f t="shared" si="5"/>
        <v>0.28157170280220639</v>
      </c>
      <c r="E73" s="5"/>
      <c r="F73" s="1">
        <f t="shared" si="7"/>
        <v>6.0398914321037972E-2</v>
      </c>
      <c r="G73" s="4">
        <f t="shared" si="8"/>
        <v>0.5</v>
      </c>
      <c r="H73" s="5">
        <f t="shared" si="9"/>
        <v>1.8412855085602076E-2</v>
      </c>
      <c r="I73" s="8"/>
      <c r="J73" s="8">
        <f t="shared" si="6"/>
        <v>0.28437348029538989</v>
      </c>
      <c r="K73">
        <f t="shared" si="10"/>
        <v>63.5</v>
      </c>
    </row>
    <row r="74" spans="1:11" x14ac:dyDescent="0.35">
      <c r="A74">
        <v>64</v>
      </c>
      <c r="B74" s="19">
        <v>0.19680821607874152</v>
      </c>
      <c r="C74" s="6">
        <f t="shared" si="4"/>
        <v>0.02</v>
      </c>
      <c r="D74" s="2">
        <f t="shared" si="5"/>
        <v>0.27605068902177099</v>
      </c>
      <c r="E74" s="5"/>
      <c r="F74" s="1">
        <f t="shared" ref="F74:F90" si="11">B74*(1+B$3)^A74/(1+B$3+B$4)^A75</f>
        <v>5.5090218526806088E-2</v>
      </c>
      <c r="G74" s="4">
        <f t="shared" ref="G74:G90" si="12">MAX(0.5,0.975^A74)</f>
        <v>0.5</v>
      </c>
      <c r="H74" s="5">
        <f t="shared" ref="H74:H90" si="13">B74*(1+B$5*B$3)^A74/(1+B$3+B$4)^A75</f>
        <v>1.6480769380530811E-2</v>
      </c>
      <c r="I74" s="8"/>
      <c r="J74" s="8">
        <f t="shared" si="6"/>
        <v>0.27879752970136262</v>
      </c>
      <c r="K74">
        <f t="shared" ref="K74:K90" si="14">A74+0.5</f>
        <v>64.5</v>
      </c>
    </row>
    <row r="75" spans="1:11" x14ac:dyDescent="0.35">
      <c r="A75">
        <v>65</v>
      </c>
      <c r="B75" s="19">
        <v>0.18205469948520484</v>
      </c>
      <c r="C75" s="6">
        <f t="shared" ref="C75:C90" si="15">B$4</f>
        <v>0.02</v>
      </c>
      <c r="D75" s="2">
        <f t="shared" ref="D75:D90" si="16">1/(1+C75)^(A75+1)</f>
        <v>0.27063793041350098</v>
      </c>
      <c r="E75" s="5"/>
      <c r="F75" s="1">
        <f t="shared" si="11"/>
        <v>5.0016727606980477E-2</v>
      </c>
      <c r="G75" s="4">
        <f t="shared" si="12"/>
        <v>0.5</v>
      </c>
      <c r="H75" s="5">
        <f t="shared" si="13"/>
        <v>1.4683488434781594E-2</v>
      </c>
      <c r="I75" s="8"/>
      <c r="J75" s="8">
        <f t="shared" ref="J75:J90" si="17">1/(1+C75)^(A75+0.5)</f>
        <v>0.27333091147192412</v>
      </c>
      <c r="K75">
        <f t="shared" si="14"/>
        <v>65.5</v>
      </c>
    </row>
    <row r="76" spans="1:11" x14ac:dyDescent="0.35">
      <c r="A76">
        <v>66</v>
      </c>
      <c r="B76" s="19">
        <v>0.16755524019139548</v>
      </c>
      <c r="C76" s="6">
        <f t="shared" si="15"/>
        <v>0.02</v>
      </c>
      <c r="D76" s="2">
        <f t="shared" si="16"/>
        <v>0.26533130432696173</v>
      </c>
      <c r="E76" s="5"/>
      <c r="F76" s="1">
        <f t="shared" si="11"/>
        <v>4.518075713752856E-2</v>
      </c>
      <c r="G76" s="4">
        <f t="shared" si="12"/>
        <v>0.5</v>
      </c>
      <c r="H76" s="5">
        <f t="shared" si="13"/>
        <v>1.3016027575685721E-2</v>
      </c>
      <c r="I76" s="8"/>
      <c r="J76" s="8">
        <f t="shared" si="17"/>
        <v>0.26797148183521974</v>
      </c>
      <c r="K76">
        <f t="shared" si="14"/>
        <v>66.5</v>
      </c>
    </row>
    <row r="77" spans="1:11" x14ac:dyDescent="0.35">
      <c r="A77">
        <v>67</v>
      </c>
      <c r="B77" s="19">
        <v>0.15334844121253222</v>
      </c>
      <c r="C77" s="6">
        <f t="shared" si="15"/>
        <v>0.02</v>
      </c>
      <c r="D77" s="2">
        <f t="shared" si="16"/>
        <v>0.26012872973231543</v>
      </c>
      <c r="E77" s="5"/>
      <c r="F77" s="1">
        <f t="shared" si="11"/>
        <v>4.0584197741700169E-2</v>
      </c>
      <c r="G77" s="4">
        <f t="shared" si="12"/>
        <v>0.5</v>
      </c>
      <c r="H77" s="5">
        <f t="shared" si="13"/>
        <v>1.1473420349077636E-2</v>
      </c>
      <c r="I77" s="8"/>
      <c r="J77" s="8">
        <f t="shared" si="17"/>
        <v>0.26271713905413702</v>
      </c>
      <c r="K77">
        <f t="shared" si="14"/>
        <v>67.5</v>
      </c>
    </row>
    <row r="78" spans="1:11" x14ac:dyDescent="0.35">
      <c r="A78">
        <v>68</v>
      </c>
      <c r="B78" s="19">
        <v>0.13947546998430108</v>
      </c>
      <c r="C78" s="6">
        <f t="shared" si="15"/>
        <v>0.02</v>
      </c>
      <c r="D78" s="2">
        <f t="shared" si="16"/>
        <v>0.25502816640423082</v>
      </c>
      <c r="E78" s="5"/>
      <c r="F78" s="1">
        <f t="shared" si="11"/>
        <v>3.6229099787106853E-2</v>
      </c>
      <c r="G78" s="4">
        <f t="shared" si="12"/>
        <v>0.5</v>
      </c>
      <c r="H78" s="5">
        <f t="shared" si="13"/>
        <v>1.0050888768431935E-2</v>
      </c>
      <c r="I78" s="8"/>
      <c r="J78" s="8">
        <f t="shared" si="17"/>
        <v>0.25756582260209515</v>
      </c>
      <c r="K78">
        <f t="shared" si="14"/>
        <v>68.5</v>
      </c>
    </row>
    <row r="79" spans="1:11" x14ac:dyDescent="0.35">
      <c r="A79">
        <v>69</v>
      </c>
      <c r="B79" s="19">
        <v>0.12597890542236029</v>
      </c>
      <c r="C79" s="6">
        <f t="shared" si="15"/>
        <v>0.02</v>
      </c>
      <c r="D79" s="2">
        <f t="shared" si="16"/>
        <v>0.25002761412179492</v>
      </c>
      <c r="E79" s="5"/>
      <c r="F79" s="1">
        <f t="shared" si="11"/>
        <v>3.2117345956954681E-2</v>
      </c>
      <c r="G79" s="4">
        <f t="shared" si="12"/>
        <v>0.5</v>
      </c>
      <c r="H79" s="5">
        <f t="shared" si="13"/>
        <v>8.7437464965004277E-3</v>
      </c>
      <c r="I79" s="8"/>
      <c r="J79" s="8">
        <f t="shared" si="17"/>
        <v>0.2525155123549952</v>
      </c>
      <c r="K79">
        <f t="shared" si="14"/>
        <v>69.5</v>
      </c>
    </row>
    <row r="80" spans="1:11" x14ac:dyDescent="0.35">
      <c r="A80">
        <v>70</v>
      </c>
      <c r="B80" s="19">
        <v>0.11290655146939568</v>
      </c>
      <c r="C80" s="6">
        <f t="shared" si="15"/>
        <v>0.02</v>
      </c>
      <c r="D80" s="2">
        <f t="shared" si="16"/>
        <v>0.24512511188411268</v>
      </c>
      <c r="E80" s="5"/>
      <c r="F80" s="1">
        <f t="shared" si="11"/>
        <v>2.8251601505436239E-2</v>
      </c>
      <c r="G80" s="4">
        <f t="shared" si="12"/>
        <v>0.5</v>
      </c>
      <c r="H80" s="5">
        <f t="shared" si="13"/>
        <v>7.5476536697573655E-3</v>
      </c>
      <c r="I80" s="8"/>
      <c r="J80" s="8">
        <f t="shared" si="17"/>
        <v>0.24756422779901491</v>
      </c>
      <c r="K80">
        <f t="shared" si="14"/>
        <v>70.5</v>
      </c>
    </row>
    <row r="81" spans="1:11" x14ac:dyDescent="0.35">
      <c r="A81">
        <v>71</v>
      </c>
      <c r="B81" s="19">
        <v>0.10031221492965986</v>
      </c>
      <c r="C81" s="6">
        <f t="shared" si="15"/>
        <v>0.02</v>
      </c>
      <c r="D81" s="2">
        <f t="shared" si="16"/>
        <v>0.24031873714128693</v>
      </c>
      <c r="E81" s="5"/>
      <c r="F81" s="1">
        <f t="shared" si="11"/>
        <v>2.4635413637506744E-2</v>
      </c>
      <c r="G81" s="4">
        <f t="shared" si="12"/>
        <v>0.5</v>
      </c>
      <c r="H81" s="5">
        <f t="shared" si="13"/>
        <v>6.4586200280862191E-3</v>
      </c>
      <c r="I81" s="8"/>
      <c r="J81" s="8">
        <f t="shared" si="17"/>
        <v>0.24271002725393614</v>
      </c>
      <c r="K81">
        <f t="shared" si="14"/>
        <v>71.5</v>
      </c>
    </row>
    <row r="82" spans="1:11" x14ac:dyDescent="0.35">
      <c r="A82">
        <v>72</v>
      </c>
      <c r="B82" s="19">
        <v>8.8253509991134349E-2</v>
      </c>
      <c r="C82" s="6">
        <f t="shared" si="15"/>
        <v>0.02</v>
      </c>
      <c r="D82" s="2">
        <f t="shared" si="16"/>
        <v>0.2356066050404774</v>
      </c>
      <c r="E82" s="5"/>
      <c r="F82" s="1">
        <f t="shared" si="11"/>
        <v>2.1272578528438689E-2</v>
      </c>
      <c r="G82" s="4">
        <f t="shared" si="12"/>
        <v>0.5</v>
      </c>
      <c r="H82" s="5">
        <f t="shared" si="13"/>
        <v>5.4728178773858268E-3</v>
      </c>
      <c r="I82" s="8"/>
      <c r="J82" s="8">
        <f t="shared" si="17"/>
        <v>0.23795100711170211</v>
      </c>
      <c r="K82">
        <f t="shared" si="14"/>
        <v>72.5</v>
      </c>
    </row>
    <row r="83" spans="1:11" x14ac:dyDescent="0.35">
      <c r="A83">
        <v>73</v>
      </c>
      <c r="B83" s="19">
        <v>7.6790049345915962E-2</v>
      </c>
      <c r="C83" s="6">
        <f t="shared" si="15"/>
        <v>0.02</v>
      </c>
      <c r="D83" s="2">
        <f t="shared" si="16"/>
        <v>0.23098686768674251</v>
      </c>
      <c r="E83" s="5"/>
      <c r="F83" s="1">
        <f t="shared" si="11"/>
        <v>1.8166664884998403E-2</v>
      </c>
      <c r="G83" s="4">
        <f t="shared" si="12"/>
        <v>0.5</v>
      </c>
      <c r="H83" s="5">
        <f t="shared" si="13"/>
        <v>4.5864540800026965E-3</v>
      </c>
      <c r="I83" s="8"/>
      <c r="J83" s="8">
        <f t="shared" si="17"/>
        <v>0.233285301089904</v>
      </c>
      <c r="K83">
        <f t="shared" si="14"/>
        <v>73.5</v>
      </c>
    </row>
    <row r="84" spans="1:11" x14ac:dyDescent="0.35">
      <c r="A84">
        <v>74</v>
      </c>
      <c r="B84" s="19">
        <v>6.5987683734676811E-2</v>
      </c>
      <c r="C84" s="6">
        <f t="shared" si="15"/>
        <v>0.02</v>
      </c>
      <c r="D84" s="2">
        <f t="shared" si="16"/>
        <v>0.22645771341837509</v>
      </c>
      <c r="E84" s="5"/>
      <c r="F84" s="1">
        <f t="shared" si="11"/>
        <v>1.532199274353159E-2</v>
      </c>
      <c r="G84" s="4">
        <f t="shared" si="12"/>
        <v>0.5</v>
      </c>
      <c r="H84" s="5">
        <f t="shared" si="13"/>
        <v>3.7960164100691775E-3</v>
      </c>
      <c r="I84" s="8"/>
      <c r="J84" s="8">
        <f t="shared" si="17"/>
        <v>0.22871107949990591</v>
      </c>
      <c r="K84">
        <f t="shared" si="14"/>
        <v>74.5</v>
      </c>
    </row>
    <row r="85" spans="1:11" x14ac:dyDescent="0.35">
      <c r="A85">
        <v>75</v>
      </c>
      <c r="B85" s="19">
        <v>5.5909724018626226E-2</v>
      </c>
      <c r="C85" s="6">
        <f t="shared" si="15"/>
        <v>0.02</v>
      </c>
      <c r="D85" s="2">
        <f t="shared" si="16"/>
        <v>0.22201736609644609</v>
      </c>
      <c r="E85" s="5"/>
      <c r="F85" s="1">
        <f t="shared" si="11"/>
        <v>1.2741537194915194E-2</v>
      </c>
      <c r="G85" s="4">
        <f t="shared" si="12"/>
        <v>0.5</v>
      </c>
      <c r="H85" s="5">
        <f t="shared" si="13"/>
        <v>3.0977448198130459E-3</v>
      </c>
      <c r="I85" s="8"/>
      <c r="J85" s="8">
        <f t="shared" si="17"/>
        <v>0.22422654852931953</v>
      </c>
      <c r="K85">
        <f t="shared" si="14"/>
        <v>75.5</v>
      </c>
    </row>
    <row r="86" spans="1:11" x14ac:dyDescent="0.35">
      <c r="A86">
        <v>76</v>
      </c>
      <c r="B86" s="19">
        <v>4.6610930087390125E-2</v>
      </c>
      <c r="C86" s="6">
        <f t="shared" si="15"/>
        <v>0.02</v>
      </c>
      <c r="D86" s="2">
        <f t="shared" si="16"/>
        <v>0.2176640844082805</v>
      </c>
      <c r="E86" s="5"/>
      <c r="F86" s="1">
        <f t="shared" si="11"/>
        <v>1.042567918080449E-2</v>
      </c>
      <c r="G86" s="4">
        <f t="shared" si="12"/>
        <v>0.5</v>
      </c>
      <c r="H86" s="5">
        <f t="shared" si="13"/>
        <v>2.4873629088154282E-3</v>
      </c>
      <c r="I86" s="8"/>
      <c r="J86" s="8">
        <f t="shared" si="17"/>
        <v>0.21982994953854854</v>
      </c>
      <c r="K86">
        <f t="shared" si="14"/>
        <v>76.5</v>
      </c>
    </row>
    <row r="87" spans="1:11" x14ac:dyDescent="0.35">
      <c r="A87">
        <v>77</v>
      </c>
      <c r="B87" s="19">
        <v>3.8150118439918612E-2</v>
      </c>
      <c r="C87" s="6">
        <f t="shared" si="15"/>
        <v>0.02</v>
      </c>
      <c r="D87" s="2">
        <f t="shared" si="16"/>
        <v>0.21339616118458871</v>
      </c>
      <c r="E87" s="5"/>
      <c r="F87" s="1">
        <f t="shared" si="11"/>
        <v>8.3751884524144189E-3</v>
      </c>
      <c r="G87" s="4">
        <f t="shared" si="12"/>
        <v>0.5</v>
      </c>
      <c r="H87" s="5">
        <f t="shared" si="13"/>
        <v>1.9608319258823492E-3</v>
      </c>
      <c r="I87" s="8"/>
      <c r="J87" s="8">
        <f t="shared" si="17"/>
        <v>0.21551955837112602</v>
      </c>
      <c r="K87">
        <f t="shared" si="14"/>
        <v>77.5</v>
      </c>
    </row>
    <row r="88" spans="1:11" x14ac:dyDescent="0.35">
      <c r="A88">
        <v>78</v>
      </c>
      <c r="B88" s="19">
        <v>3.0579976344727009E-2</v>
      </c>
      <c r="C88" s="6">
        <f t="shared" si="15"/>
        <v>0.02</v>
      </c>
      <c r="D88" s="2">
        <f t="shared" si="16"/>
        <v>0.20921192272998898</v>
      </c>
      <c r="E88" s="5"/>
      <c r="F88" s="1">
        <f t="shared" si="11"/>
        <v>6.5889764043797891E-3</v>
      </c>
      <c r="G88" s="4">
        <f t="shared" si="12"/>
        <v>0.5</v>
      </c>
      <c r="H88" s="5">
        <f t="shared" si="13"/>
        <v>1.5138216704033705E-3</v>
      </c>
      <c r="I88" s="8"/>
      <c r="J88" s="8">
        <f t="shared" si="17"/>
        <v>0.21129368467757453</v>
      </c>
      <c r="K88">
        <f t="shared" si="14"/>
        <v>78.5</v>
      </c>
    </row>
    <row r="89" spans="1:11" x14ac:dyDescent="0.35">
      <c r="A89">
        <v>79</v>
      </c>
      <c r="B89" s="19">
        <v>2.3940054284330606E-2</v>
      </c>
      <c r="C89" s="6">
        <f t="shared" si="15"/>
        <v>0.02</v>
      </c>
      <c r="D89" s="2">
        <f t="shared" si="16"/>
        <v>0.20510972816665585</v>
      </c>
      <c r="E89" s="5"/>
      <c r="F89" s="1">
        <f t="shared" si="11"/>
        <v>5.0627682493104148E-3</v>
      </c>
      <c r="G89" s="4">
        <f t="shared" si="12"/>
        <v>0.5</v>
      </c>
      <c r="H89" s="5">
        <f t="shared" si="13"/>
        <v>1.1414471223275572E-3</v>
      </c>
      <c r="I89" s="8"/>
      <c r="J89" s="8">
        <f t="shared" si="17"/>
        <v>0.20715067125252404</v>
      </c>
      <c r="K89">
        <f t="shared" si="14"/>
        <v>79.5</v>
      </c>
    </row>
    <row r="90" spans="1:11" x14ac:dyDescent="0.35">
      <c r="A90">
        <v>80</v>
      </c>
      <c r="B90" s="19">
        <v>1.8249801863718294E-2</v>
      </c>
      <c r="C90" s="6">
        <f t="shared" si="15"/>
        <v>0.02</v>
      </c>
      <c r="D90" s="2">
        <f t="shared" si="16"/>
        <v>0.20108796879083907</v>
      </c>
      <c r="E90" s="5"/>
      <c r="F90" s="1">
        <f t="shared" si="11"/>
        <v>3.7879407779422883E-3</v>
      </c>
      <c r="G90" s="4">
        <f t="shared" si="12"/>
        <v>0.5</v>
      </c>
      <c r="H90" s="5">
        <f t="shared" si="13"/>
        <v>8.3807312556821365E-4</v>
      </c>
      <c r="J90" s="8">
        <f t="shared" si="17"/>
        <v>0.2030888933848275</v>
      </c>
      <c r="K90">
        <f t="shared" si="14"/>
        <v>80.5</v>
      </c>
    </row>
    <row r="91" spans="1:11" x14ac:dyDescent="0.35">
      <c r="A91">
        <v>81</v>
      </c>
      <c r="C91" s="2"/>
      <c r="D91" s="2"/>
      <c r="G91" s="4"/>
      <c r="I91" s="3"/>
      <c r="J91" s="3"/>
    </row>
    <row r="92" spans="1:11" x14ac:dyDescent="0.35">
      <c r="C92" s="2"/>
      <c r="D92" s="2"/>
    </row>
    <row r="93" spans="1:11" x14ac:dyDescent="0.35">
      <c r="C93" s="2"/>
      <c r="D93" s="2"/>
    </row>
    <row r="94" spans="1:11" x14ac:dyDescent="0.35">
      <c r="C94" s="2"/>
      <c r="D94" s="2"/>
    </row>
    <row r="95" spans="1:11" x14ac:dyDescent="0.35">
      <c r="C95" s="2"/>
      <c r="D95" s="2"/>
    </row>
    <row r="96" spans="1:11" x14ac:dyDescent="0.35">
      <c r="C96" s="2"/>
      <c r="D96" s="2"/>
    </row>
    <row r="97" spans="3:4" x14ac:dyDescent="0.35">
      <c r="C97" s="2"/>
      <c r="D97" s="2"/>
    </row>
    <row r="98" spans="3:4" x14ac:dyDescent="0.35">
      <c r="C98" s="2"/>
      <c r="D98" s="2"/>
    </row>
    <row r="99" spans="3:4" x14ac:dyDescent="0.35">
      <c r="C99" s="2"/>
      <c r="D9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85BC2-378C-4322-B319-6EE05B9AC15D}">
  <dimension ref="A1:R99"/>
  <sheetViews>
    <sheetView workbookViewId="0">
      <selection activeCell="G11" sqref="G11"/>
    </sheetView>
  </sheetViews>
  <sheetFormatPr defaultRowHeight="14.5" x14ac:dyDescent="0.35"/>
  <cols>
    <col min="1" max="1" width="11" customWidth="1"/>
    <col min="2" max="2" width="10.1796875" customWidth="1"/>
    <col min="6" max="6" width="10.81640625" customWidth="1"/>
    <col min="7" max="7" width="11.36328125" customWidth="1"/>
    <col min="8" max="8" width="16.36328125" bestFit="1" customWidth="1"/>
    <col min="9" max="9" width="9.1796875" bestFit="1" customWidth="1"/>
    <col min="10" max="10" width="15.90625" customWidth="1"/>
    <col min="12" max="13" width="8.90625" style="1"/>
    <col min="14" max="14" width="10.36328125" style="1" bestFit="1" customWidth="1"/>
    <col min="15" max="15" width="10.1796875" style="1" bestFit="1" customWidth="1"/>
    <col min="16" max="16" width="10.08984375" style="1" customWidth="1"/>
    <col min="17" max="17" width="11.81640625" customWidth="1"/>
  </cols>
  <sheetData>
    <row r="1" spans="1:18" x14ac:dyDescent="0.35">
      <c r="B1" s="18" t="s">
        <v>20</v>
      </c>
      <c r="C1" s="18"/>
    </row>
    <row r="2" spans="1:18" x14ac:dyDescent="0.35">
      <c r="Q2" s="7"/>
      <c r="R2" s="7"/>
    </row>
    <row r="3" spans="1:18" x14ac:dyDescent="0.35">
      <c r="A3" t="s">
        <v>10</v>
      </c>
      <c r="B3" s="16">
        <v>0.06</v>
      </c>
      <c r="Q3" s="7"/>
      <c r="R3" s="7"/>
    </row>
    <row r="4" spans="1:18" x14ac:dyDescent="0.35">
      <c r="A4" t="s">
        <v>6</v>
      </c>
      <c r="B4" s="17">
        <v>0.04</v>
      </c>
      <c r="Q4" s="7"/>
      <c r="R4" s="7"/>
    </row>
    <row r="5" spans="1:18" x14ac:dyDescent="0.35">
      <c r="A5" t="s">
        <v>19</v>
      </c>
      <c r="B5" s="18">
        <v>0.65</v>
      </c>
      <c r="Q5" s="10"/>
      <c r="R5" s="10"/>
    </row>
    <row r="7" spans="1:18" x14ac:dyDescent="0.35">
      <c r="B7" s="9"/>
      <c r="J7" t="s">
        <v>15</v>
      </c>
      <c r="K7" t="s">
        <v>17</v>
      </c>
    </row>
    <row r="8" spans="1:18" x14ac:dyDescent="0.35">
      <c r="C8" s="6"/>
      <c r="F8" s="3" t="s">
        <v>24</v>
      </c>
      <c r="G8" t="s">
        <v>25</v>
      </c>
      <c r="H8" t="s">
        <v>26</v>
      </c>
      <c r="J8" t="s">
        <v>16</v>
      </c>
      <c r="K8" t="s">
        <v>18</v>
      </c>
    </row>
    <row r="9" spans="1:18" x14ac:dyDescent="0.35">
      <c r="A9" t="s">
        <v>8</v>
      </c>
      <c r="B9" t="s">
        <v>7</v>
      </c>
      <c r="C9" t="s">
        <v>6</v>
      </c>
      <c r="D9" t="s">
        <v>5</v>
      </c>
      <c r="O9" s="12"/>
      <c r="P9" s="12"/>
      <c r="Q9" s="12"/>
      <c r="R9" s="1"/>
    </row>
    <row r="10" spans="1:18" x14ac:dyDescent="0.35">
      <c r="A10">
        <v>0</v>
      </c>
      <c r="B10" s="19">
        <v>1</v>
      </c>
      <c r="C10" s="6">
        <f>B$4</f>
        <v>0.04</v>
      </c>
      <c r="D10" s="2">
        <f>1/(1+C10)^(A10+1)</f>
        <v>0.96153846153846145</v>
      </c>
      <c r="E10" s="10"/>
      <c r="F10" s="5">
        <f t="shared" ref="F10:F41" si="0">B10*(1+B$3)^A10/(1+B$3+B$4)^A11</f>
        <v>0.90909090909090906</v>
      </c>
      <c r="G10" s="4">
        <f t="shared" ref="G10:G41" si="1">MAX(0.5,0.975^A10)</f>
        <v>1</v>
      </c>
      <c r="H10" s="5">
        <f t="shared" ref="H10:H41" si="2">B10*(1+B$5*B$3)^A10/(1+B$3+B$4)^A11</f>
        <v>0.90909090909090906</v>
      </c>
      <c r="I10" s="8"/>
      <c r="J10" s="8">
        <f>1/(1+C10)^(A10+0.5)</f>
        <v>0.98058067569092011</v>
      </c>
      <c r="K10">
        <f t="shared" ref="K10:K41" si="3">A10+0.5</f>
        <v>0.5</v>
      </c>
    </row>
    <row r="11" spans="1:18" x14ac:dyDescent="0.35">
      <c r="A11">
        <v>1</v>
      </c>
      <c r="B11" s="19">
        <v>0.99044218880087154</v>
      </c>
      <c r="C11" s="6">
        <f t="shared" ref="C11:C74" si="4">B$4</f>
        <v>0.04</v>
      </c>
      <c r="D11" s="2">
        <f t="shared" ref="D11:D74" si="5">1/(1+C11)^(A11+1)</f>
        <v>0.92455621301775137</v>
      </c>
      <c r="E11" s="5"/>
      <c r="F11" s="5">
        <f t="shared" si="0"/>
        <v>0.86766009928010224</v>
      </c>
      <c r="G11" s="4">
        <f t="shared" si="1"/>
        <v>0.97499999999999998</v>
      </c>
      <c r="H11" s="5">
        <f t="shared" si="2"/>
        <v>0.85047060674719432</v>
      </c>
      <c r="I11" s="8"/>
      <c r="J11" s="8">
        <f t="shared" ref="J11:J74" si="6">1/(1+C11)^(A11+0.5)</f>
        <v>0.94286603431819238</v>
      </c>
      <c r="K11">
        <f t="shared" si="3"/>
        <v>1.5</v>
      </c>
    </row>
    <row r="12" spans="1:18" x14ac:dyDescent="0.35">
      <c r="A12">
        <v>2</v>
      </c>
      <c r="B12" s="19">
        <v>0.98089286091242878</v>
      </c>
      <c r="C12" s="6">
        <f t="shared" si="4"/>
        <v>0.04</v>
      </c>
      <c r="D12" s="2">
        <f t="shared" si="5"/>
        <v>0.88899635867091487</v>
      </c>
      <c r="E12" s="5"/>
      <c r="F12" s="5">
        <f t="shared" si="0"/>
        <v>0.82804749701067226</v>
      </c>
      <c r="G12" s="4">
        <f t="shared" si="1"/>
        <v>0.95062499999999994</v>
      </c>
      <c r="H12" s="5">
        <f t="shared" si="2"/>
        <v>0.79556306694593937</v>
      </c>
      <c r="I12" s="8"/>
      <c r="J12" s="8">
        <f t="shared" si="6"/>
        <v>0.9066019560751849</v>
      </c>
      <c r="K12">
        <f t="shared" si="3"/>
        <v>2.5</v>
      </c>
    </row>
    <row r="13" spans="1:18" x14ac:dyDescent="0.35">
      <c r="A13">
        <v>3</v>
      </c>
      <c r="B13" s="19">
        <v>0.97134543714333288</v>
      </c>
      <c r="C13" s="6">
        <f t="shared" si="4"/>
        <v>0.04</v>
      </c>
      <c r="D13" s="2">
        <f t="shared" si="5"/>
        <v>0.85480419102972571</v>
      </c>
      <c r="E13" s="5"/>
      <c r="F13" s="5">
        <f t="shared" si="0"/>
        <v>0.79017004109330213</v>
      </c>
      <c r="G13" s="4">
        <f t="shared" si="1"/>
        <v>0.92685937499999993</v>
      </c>
      <c r="H13" s="5">
        <f t="shared" si="2"/>
        <v>0.74413135834900157</v>
      </c>
      <c r="I13" s="8"/>
      <c r="J13" s="8">
        <f t="shared" si="6"/>
        <v>0.87173265007229317</v>
      </c>
      <c r="K13">
        <f t="shared" si="3"/>
        <v>3.5</v>
      </c>
    </row>
    <row r="14" spans="1:18" x14ac:dyDescent="0.35">
      <c r="A14">
        <v>4</v>
      </c>
      <c r="B14" s="19">
        <v>0.96181372463977544</v>
      </c>
      <c r="C14" s="6">
        <f t="shared" si="4"/>
        <v>0.04</v>
      </c>
      <c r="D14" s="2">
        <f t="shared" si="5"/>
        <v>0.82192710675935154</v>
      </c>
      <c r="E14" s="5"/>
      <c r="F14" s="5">
        <f t="shared" si="0"/>
        <v>0.75396468644684034</v>
      </c>
      <c r="G14" s="4">
        <f t="shared" si="1"/>
        <v>0.90368789062499988</v>
      </c>
      <c r="H14" s="5">
        <f t="shared" si="2"/>
        <v>0.69596874167020051</v>
      </c>
      <c r="I14" s="8"/>
      <c r="J14" s="8">
        <f t="shared" si="6"/>
        <v>0.83820447122335884</v>
      </c>
      <c r="K14">
        <f t="shared" si="3"/>
        <v>4.5</v>
      </c>
    </row>
    <row r="15" spans="1:18" x14ac:dyDescent="0.35">
      <c r="A15">
        <v>5</v>
      </c>
      <c r="B15" s="19">
        <v>0.95221336457345362</v>
      </c>
      <c r="C15" s="6">
        <f t="shared" si="4"/>
        <v>0.04</v>
      </c>
      <c r="D15" s="2">
        <f t="shared" si="5"/>
        <v>0.79031452573014571</v>
      </c>
      <c r="E15" s="5"/>
      <c r="F15" s="5">
        <f t="shared" si="0"/>
        <v>0.71929573963569371</v>
      </c>
      <c r="G15" s="4">
        <f t="shared" si="1"/>
        <v>0.88109569335937488</v>
      </c>
      <c r="H15" s="5">
        <f t="shared" si="2"/>
        <v>0.65081252056578875</v>
      </c>
      <c r="I15" s="8"/>
      <c r="J15" s="8">
        <f t="shared" si="6"/>
        <v>0.80596583771476804</v>
      </c>
      <c r="K15">
        <f t="shared" si="3"/>
        <v>5.5</v>
      </c>
    </row>
    <row r="16" spans="1:18" x14ac:dyDescent="0.35">
      <c r="A16">
        <v>6</v>
      </c>
      <c r="B16" s="19">
        <v>0.94279612304085725</v>
      </c>
      <c r="C16" s="6">
        <f t="shared" si="4"/>
        <v>0.04</v>
      </c>
      <c r="D16" s="2">
        <f t="shared" si="5"/>
        <v>0.75991781320206331</v>
      </c>
      <c r="E16" s="5"/>
      <c r="F16" s="5">
        <f t="shared" si="0"/>
        <v>0.68628448916177476</v>
      </c>
      <c r="G16" s="4">
        <f t="shared" si="1"/>
        <v>0.85906830102539045</v>
      </c>
      <c r="H16" s="5">
        <f t="shared" si="2"/>
        <v>0.60864250336169357</v>
      </c>
      <c r="I16" s="8"/>
      <c r="J16" s="8">
        <f t="shared" si="6"/>
        <v>0.77496715164881547</v>
      </c>
      <c r="K16">
        <f t="shared" si="3"/>
        <v>6.5</v>
      </c>
    </row>
    <row r="17" spans="1:11" x14ac:dyDescent="0.35">
      <c r="A17">
        <v>7</v>
      </c>
      <c r="B17" s="19">
        <v>0.93335128739841622</v>
      </c>
      <c r="C17" s="6">
        <f t="shared" si="4"/>
        <v>0.04</v>
      </c>
      <c r="D17" s="2">
        <f t="shared" si="5"/>
        <v>0.73069020500198378</v>
      </c>
      <c r="E17" s="5"/>
      <c r="F17" s="5">
        <f t="shared" si="0"/>
        <v>0.65470356602617275</v>
      </c>
      <c r="G17" s="4">
        <f t="shared" si="1"/>
        <v>0.83759159349975565</v>
      </c>
      <c r="H17" s="5">
        <f t="shared" si="2"/>
        <v>0.56913131535254469</v>
      </c>
      <c r="I17" s="8"/>
      <c r="J17" s="8">
        <f t="shared" si="6"/>
        <v>0.74516072273924561</v>
      </c>
      <c r="K17">
        <f t="shared" si="3"/>
        <v>7.5</v>
      </c>
    </row>
    <row r="18" spans="1:11" x14ac:dyDescent="0.35">
      <c r="A18">
        <v>8</v>
      </c>
      <c r="B18" s="19">
        <v>0.92399455549301412</v>
      </c>
      <c r="C18" s="6">
        <f t="shared" si="4"/>
        <v>0.04</v>
      </c>
      <c r="D18" s="2">
        <f t="shared" si="5"/>
        <v>0.70258673557883045</v>
      </c>
      <c r="E18" s="5"/>
      <c r="F18" s="5">
        <f t="shared" si="0"/>
        <v>0.62457150715033449</v>
      </c>
      <c r="G18" s="4">
        <f t="shared" si="1"/>
        <v>0.81665180366226175</v>
      </c>
      <c r="H18" s="5">
        <f t="shared" si="2"/>
        <v>0.53218131981777128</v>
      </c>
      <c r="I18" s="8"/>
      <c r="J18" s="8">
        <f t="shared" si="6"/>
        <v>0.71650069494158231</v>
      </c>
      <c r="K18">
        <f t="shared" si="3"/>
        <v>8.5</v>
      </c>
    </row>
    <row r="19" spans="1:11" x14ac:dyDescent="0.35">
      <c r="A19">
        <v>9</v>
      </c>
      <c r="B19" s="19">
        <v>0.91447350299216967</v>
      </c>
      <c r="C19" s="6">
        <f t="shared" si="4"/>
        <v>0.04</v>
      </c>
      <c r="D19" s="2">
        <f t="shared" si="5"/>
        <v>0.67556416882579851</v>
      </c>
      <c r="E19" s="5"/>
      <c r="F19" s="5">
        <f t="shared" si="0"/>
        <v>0.59565811395599777</v>
      </c>
      <c r="G19" s="4">
        <f t="shared" si="1"/>
        <v>0.79623550857070524</v>
      </c>
      <c r="H19" s="5">
        <f t="shared" si="2"/>
        <v>0.49748982499107947</v>
      </c>
      <c r="I19" s="8"/>
      <c r="J19" s="8">
        <f t="shared" si="6"/>
        <v>0.68894297590536757</v>
      </c>
      <c r="K19">
        <f t="shared" si="3"/>
        <v>9.5</v>
      </c>
    </row>
    <row r="20" spans="1:11" x14ac:dyDescent="0.35">
      <c r="A20">
        <v>10</v>
      </c>
      <c r="B20" s="19">
        <v>0.90517915534128113</v>
      </c>
      <c r="C20" s="6">
        <f t="shared" si="4"/>
        <v>0.04</v>
      </c>
      <c r="D20" s="2">
        <f t="shared" si="5"/>
        <v>0.6495809315632679</v>
      </c>
      <c r="E20" s="5"/>
      <c r="F20" s="5">
        <f t="shared" si="0"/>
        <v>0.56816393168567447</v>
      </c>
      <c r="G20" s="4">
        <f t="shared" si="1"/>
        <v>0.77632962085643753</v>
      </c>
      <c r="H20" s="5">
        <f t="shared" si="2"/>
        <v>0.46512585697858211</v>
      </c>
      <c r="I20" s="8"/>
      <c r="J20" s="8">
        <f t="shared" si="6"/>
        <v>0.66244516913977647</v>
      </c>
      <c r="K20">
        <f t="shared" si="3"/>
        <v>10.5</v>
      </c>
    </row>
    <row r="21" spans="1:11" x14ac:dyDescent="0.35">
      <c r="A21">
        <v>11</v>
      </c>
      <c r="B21" s="19">
        <v>0.89596839420206176</v>
      </c>
      <c r="C21" s="6">
        <f t="shared" si="4"/>
        <v>0.04</v>
      </c>
      <c r="D21" s="2">
        <f t="shared" si="5"/>
        <v>0.62459704958006512</v>
      </c>
      <c r="E21" s="5"/>
      <c r="F21" s="5">
        <f t="shared" si="0"/>
        <v>0.54193223705327154</v>
      </c>
      <c r="G21" s="4">
        <f t="shared" si="1"/>
        <v>0.75692138033502654</v>
      </c>
      <c r="H21" s="5">
        <f t="shared" si="2"/>
        <v>0.43486203230291232</v>
      </c>
      <c r="I21" s="8"/>
      <c r="J21" s="8">
        <f t="shared" si="6"/>
        <v>0.63696650878824657</v>
      </c>
      <c r="K21">
        <f t="shared" si="3"/>
        <v>11.5</v>
      </c>
    </row>
    <row r="22" spans="1:11" x14ac:dyDescent="0.35">
      <c r="A22">
        <v>12</v>
      </c>
      <c r="B22" s="19">
        <v>0.88671058530331326</v>
      </c>
      <c r="C22" s="6">
        <f t="shared" si="4"/>
        <v>0.04</v>
      </c>
      <c r="D22" s="2">
        <f t="shared" si="5"/>
        <v>0.600574086134678</v>
      </c>
      <c r="E22" s="5"/>
      <c r="F22" s="5">
        <f t="shared" si="0"/>
        <v>0.51682958854674643</v>
      </c>
      <c r="G22" s="4">
        <f t="shared" si="1"/>
        <v>0.73799834582665091</v>
      </c>
      <c r="H22" s="5">
        <f t="shared" si="2"/>
        <v>0.40650281426571044</v>
      </c>
      <c r="I22" s="8"/>
      <c r="J22" s="8">
        <f t="shared" si="6"/>
        <v>0.61246779691177555</v>
      </c>
      <c r="K22">
        <f t="shared" si="3"/>
        <v>12.5</v>
      </c>
    </row>
    <row r="23" spans="1:11" x14ac:dyDescent="0.35">
      <c r="A23">
        <v>13</v>
      </c>
      <c r="B23" s="19">
        <v>0.87740795075249933</v>
      </c>
      <c r="C23" s="6">
        <f t="shared" si="4"/>
        <v>0.04</v>
      </c>
      <c r="D23" s="2">
        <f t="shared" si="5"/>
        <v>0.57747508282180582</v>
      </c>
      <c r="E23" s="5"/>
      <c r="F23" s="5">
        <f t="shared" si="0"/>
        <v>0.4928108055184432</v>
      </c>
      <c r="G23" s="4">
        <f t="shared" si="1"/>
        <v>0.71954838718098457</v>
      </c>
      <c r="H23" s="5">
        <f t="shared" si="2"/>
        <v>0.37993219047247578</v>
      </c>
      <c r="I23" s="8"/>
      <c r="J23" s="8">
        <f t="shared" si="6"/>
        <v>0.58891134318439953</v>
      </c>
      <c r="K23">
        <f t="shared" si="3"/>
        <v>13.5</v>
      </c>
    </row>
    <row r="24" spans="1:11" x14ac:dyDescent="0.35">
      <c r="A24">
        <v>14</v>
      </c>
      <c r="B24" s="19">
        <v>0.86794703325095968</v>
      </c>
      <c r="C24" s="6">
        <f t="shared" si="4"/>
        <v>0.04</v>
      </c>
      <c r="D24" s="2">
        <f t="shared" si="5"/>
        <v>0.55526450271327477</v>
      </c>
      <c r="E24" s="5"/>
      <c r="F24" s="5">
        <f t="shared" si="0"/>
        <v>0.46976976259873987</v>
      </c>
      <c r="G24" s="4">
        <f t="shared" si="1"/>
        <v>0.70155967750145998</v>
      </c>
      <c r="H24" s="5">
        <f t="shared" si="2"/>
        <v>0.35499367193189052</v>
      </c>
      <c r="I24" s="8"/>
      <c r="J24" s="8">
        <f t="shared" si="6"/>
        <v>0.56626090690807651</v>
      </c>
      <c r="K24">
        <f t="shared" si="3"/>
        <v>14.5</v>
      </c>
    </row>
    <row r="25" spans="1:11" x14ac:dyDescent="0.35">
      <c r="A25">
        <v>15</v>
      </c>
      <c r="B25" s="19">
        <v>0.85849106190703672</v>
      </c>
      <c r="C25" s="6">
        <f t="shared" si="4"/>
        <v>0.04</v>
      </c>
      <c r="D25" s="2">
        <f t="shared" si="5"/>
        <v>0.53390817568584104</v>
      </c>
      <c r="E25" s="5"/>
      <c r="F25" s="5">
        <f t="shared" si="0"/>
        <v>0.44775536096181451</v>
      </c>
      <c r="G25" s="4">
        <f t="shared" si="1"/>
        <v>0.68402068556392337</v>
      </c>
      <c r="H25" s="5">
        <f t="shared" si="2"/>
        <v>0.33165460264023877</v>
      </c>
      <c r="I25" s="8"/>
      <c r="J25" s="8">
        <f t="shared" si="6"/>
        <v>0.54448164125776588</v>
      </c>
      <c r="K25">
        <f t="shared" si="3"/>
        <v>15.5</v>
      </c>
    </row>
    <row r="26" spans="1:11" x14ac:dyDescent="0.35">
      <c r="A26">
        <v>16</v>
      </c>
      <c r="B26" s="19">
        <v>0.84890000229718865</v>
      </c>
      <c r="C26" s="6">
        <f t="shared" si="4"/>
        <v>0.04</v>
      </c>
      <c r="D26" s="2">
        <f t="shared" si="5"/>
        <v>0.51337324585177024</v>
      </c>
      <c r="E26" s="5"/>
      <c r="F26" s="5">
        <f t="shared" si="0"/>
        <v>0.42665292886737111</v>
      </c>
      <c r="G26" s="4">
        <f t="shared" si="1"/>
        <v>0.66692016842482538</v>
      </c>
      <c r="H26" s="5">
        <f t="shared" si="2"/>
        <v>0.3097630757963048</v>
      </c>
      <c r="I26" s="8"/>
      <c r="J26" s="8">
        <f t="shared" si="6"/>
        <v>0.52354003967092866</v>
      </c>
      <c r="K26">
        <f t="shared" si="3"/>
        <v>16.5</v>
      </c>
    </row>
    <row r="27" spans="1:11" x14ac:dyDescent="0.35">
      <c r="A27">
        <v>17</v>
      </c>
      <c r="B27" s="19">
        <v>0.83909992036080094</v>
      </c>
      <c r="C27" s="6">
        <f t="shared" si="4"/>
        <v>0.04</v>
      </c>
      <c r="D27" s="2">
        <f t="shared" si="5"/>
        <v>0.49362812101131748</v>
      </c>
      <c r="E27" s="5"/>
      <c r="F27" s="5">
        <f t="shared" si="0"/>
        <v>0.40639191244868506</v>
      </c>
      <c r="G27" s="4">
        <f t="shared" si="1"/>
        <v>0.6502471642142047</v>
      </c>
      <c r="H27" s="5">
        <f t="shared" si="2"/>
        <v>0.2892075693867141</v>
      </c>
      <c r="I27" s="8"/>
      <c r="J27" s="8">
        <f t="shared" si="6"/>
        <v>0.50340388429896976</v>
      </c>
      <c r="K27">
        <f t="shared" si="3"/>
        <v>17.5</v>
      </c>
    </row>
    <row r="28" spans="1:11" x14ac:dyDescent="0.35">
      <c r="A28">
        <v>18</v>
      </c>
      <c r="B28" s="19">
        <v>0.82909079807180885</v>
      </c>
      <c r="C28" s="6">
        <f t="shared" si="4"/>
        <v>0.04</v>
      </c>
      <c r="D28" s="2">
        <f t="shared" si="5"/>
        <v>0.47464242404934376</v>
      </c>
      <c r="E28" s="5"/>
      <c r="F28" s="5">
        <f t="shared" si="0"/>
        <v>0.38694269468447401</v>
      </c>
      <c r="G28" s="4">
        <f t="shared" si="1"/>
        <v>0.63399098510884955</v>
      </c>
      <c r="H28" s="5">
        <f t="shared" si="2"/>
        <v>0.26991121678231161</v>
      </c>
      <c r="I28" s="8"/>
      <c r="J28" s="8">
        <f t="shared" si="6"/>
        <v>0.48404219644131707</v>
      </c>
      <c r="K28">
        <f t="shared" si="3"/>
        <v>18.5</v>
      </c>
    </row>
    <row r="29" spans="1:11" x14ac:dyDescent="0.35">
      <c r="A29">
        <v>19</v>
      </c>
      <c r="B29" s="19">
        <v>0.81887328761275435</v>
      </c>
      <c r="C29" s="6">
        <f t="shared" si="4"/>
        <v>0.04</v>
      </c>
      <c r="D29" s="2">
        <f t="shared" si="5"/>
        <v>0.45638694620129205</v>
      </c>
      <c r="E29" s="5"/>
      <c r="F29" s="5">
        <f t="shared" si="0"/>
        <v>0.36827686806929549</v>
      </c>
      <c r="G29" s="4">
        <f t="shared" si="1"/>
        <v>0.61814121048112836</v>
      </c>
      <c r="H29" s="5">
        <f t="shared" si="2"/>
        <v>0.25180155321590342</v>
      </c>
      <c r="I29" s="8"/>
      <c r="J29" s="8">
        <f t="shared" si="6"/>
        <v>0.46542518888588186</v>
      </c>
      <c r="K29">
        <f t="shared" si="3"/>
        <v>19.5</v>
      </c>
    </row>
    <row r="30" spans="1:11" x14ac:dyDescent="0.35">
      <c r="A30">
        <v>20</v>
      </c>
      <c r="B30" s="19">
        <v>0.80844876482618699</v>
      </c>
      <c r="C30" s="6">
        <f t="shared" si="4"/>
        <v>0.04</v>
      </c>
      <c r="D30" s="2">
        <f t="shared" si="5"/>
        <v>0.43883360211662686</v>
      </c>
      <c r="E30" s="5"/>
      <c r="F30" s="5">
        <f t="shared" si="0"/>
        <v>0.35036718092913544</v>
      </c>
      <c r="G30" s="4">
        <f t="shared" si="1"/>
        <v>0.60268768021910013</v>
      </c>
      <c r="H30" s="5">
        <f t="shared" si="2"/>
        <v>0.23481025742732542</v>
      </c>
      <c r="I30" s="8"/>
      <c r="J30" s="8">
        <f t="shared" si="6"/>
        <v>0.44752422008257869</v>
      </c>
      <c r="K30">
        <f t="shared" si="3"/>
        <v>20.5</v>
      </c>
    </row>
    <row r="31" spans="1:11" x14ac:dyDescent="0.35">
      <c r="A31">
        <v>21</v>
      </c>
      <c r="B31" s="19">
        <v>0.79781720231896702</v>
      </c>
      <c r="C31" s="6">
        <f t="shared" si="4"/>
        <v>0.04</v>
      </c>
      <c r="D31" s="2">
        <f t="shared" si="5"/>
        <v>0.42195538665060278</v>
      </c>
      <c r="E31" s="5"/>
      <c r="F31" s="5">
        <f t="shared" si="0"/>
        <v>0.33318657432609738</v>
      </c>
      <c r="G31" s="4">
        <f t="shared" si="1"/>
        <v>0.58762048821362256</v>
      </c>
      <c r="H31" s="5">
        <f t="shared" si="2"/>
        <v>0.21887230995333104</v>
      </c>
      <c r="I31" s="8"/>
      <c r="J31" s="8">
        <f t="shared" si="6"/>
        <v>0.43031175007940259</v>
      </c>
      <c r="K31">
        <f t="shared" si="3"/>
        <v>21.5</v>
      </c>
    </row>
    <row r="32" spans="1:11" x14ac:dyDescent="0.35">
      <c r="A32">
        <v>22</v>
      </c>
      <c r="B32" s="19">
        <v>0.78697899806409377</v>
      </c>
      <c r="C32" s="6">
        <f t="shared" si="4"/>
        <v>0.04</v>
      </c>
      <c r="D32" s="2">
        <f t="shared" si="5"/>
        <v>0.40572633331788732</v>
      </c>
      <c r="E32" s="5"/>
      <c r="F32" s="5">
        <f t="shared" si="0"/>
        <v>0.31670901077404684</v>
      </c>
      <c r="G32" s="4">
        <f t="shared" si="1"/>
        <v>0.57292997600828199</v>
      </c>
      <c r="H32" s="5">
        <f t="shared" si="2"/>
        <v>0.20392638952576256</v>
      </c>
      <c r="I32" s="8"/>
      <c r="J32" s="8">
        <f t="shared" si="6"/>
        <v>0.41376129815327167</v>
      </c>
      <c r="K32">
        <f t="shared" si="3"/>
        <v>22.5</v>
      </c>
    </row>
    <row r="33" spans="1:11" x14ac:dyDescent="0.35">
      <c r="A33">
        <v>23</v>
      </c>
      <c r="B33" s="19">
        <v>0.77593685234898602</v>
      </c>
      <c r="C33" s="6">
        <f t="shared" si="4"/>
        <v>0.04</v>
      </c>
      <c r="D33" s="2">
        <f t="shared" si="5"/>
        <v>0.39012147434412242</v>
      </c>
      <c r="E33" s="5"/>
      <c r="F33" s="5">
        <f t="shared" si="0"/>
        <v>0.30091014921063131</v>
      </c>
      <c r="G33" s="4">
        <f t="shared" si="1"/>
        <v>0.55860672660807487</v>
      </c>
      <c r="H33" s="5">
        <f t="shared" si="2"/>
        <v>0.18991511409755549</v>
      </c>
      <c r="I33" s="8"/>
      <c r="J33" s="8">
        <f t="shared" si="6"/>
        <v>0.39784740207045349</v>
      </c>
      <c r="K33">
        <f t="shared" si="3"/>
        <v>23.5</v>
      </c>
    </row>
    <row r="34" spans="1:11" x14ac:dyDescent="0.35">
      <c r="A34">
        <v>24</v>
      </c>
      <c r="B34" s="19">
        <v>0.76469242591623376</v>
      </c>
      <c r="C34" s="6">
        <f t="shared" si="4"/>
        <v>0.04</v>
      </c>
      <c r="D34" s="2">
        <f t="shared" si="5"/>
        <v>0.37511680225396377</v>
      </c>
      <c r="E34" s="5"/>
      <c r="F34" s="5">
        <f t="shared" si="0"/>
        <v>0.28576591458824485</v>
      </c>
      <c r="G34" s="4">
        <f t="shared" si="1"/>
        <v>0.54464155844287299</v>
      </c>
      <c r="H34" s="5">
        <f t="shared" si="2"/>
        <v>0.17678393683245083</v>
      </c>
      <c r="I34" s="8"/>
      <c r="J34" s="8">
        <f t="shared" si="6"/>
        <v>0.38254557891389762</v>
      </c>
      <c r="K34">
        <f t="shared" si="3"/>
        <v>24.5</v>
      </c>
    </row>
    <row r="35" spans="1:11" x14ac:dyDescent="0.35">
      <c r="A35">
        <v>25</v>
      </c>
      <c r="B35" s="19">
        <v>0.75324602414857911</v>
      </c>
      <c r="C35" s="6">
        <f t="shared" si="4"/>
        <v>0.04</v>
      </c>
      <c r="D35" s="2">
        <f t="shared" si="5"/>
        <v>0.36068923293650368</v>
      </c>
      <c r="E35" s="5"/>
      <c r="F35" s="5">
        <f t="shared" si="0"/>
        <v>0.27125244751769528</v>
      </c>
      <c r="G35" s="4">
        <f t="shared" si="1"/>
        <v>0.53102551948180121</v>
      </c>
      <c r="H35" s="5">
        <f t="shared" si="2"/>
        <v>0.16448099436384089</v>
      </c>
      <c r="I35" s="8"/>
      <c r="J35" s="8">
        <f t="shared" si="6"/>
        <v>0.36783228741720919</v>
      </c>
      <c r="K35">
        <f t="shared" si="3"/>
        <v>25.5</v>
      </c>
    </row>
    <row r="36" spans="1:11" x14ac:dyDescent="0.35">
      <c r="A36">
        <v>26</v>
      </c>
      <c r="B36" s="19">
        <v>0.74159643720462221</v>
      </c>
      <c r="C36" s="6">
        <f t="shared" si="4"/>
        <v>0.04</v>
      </c>
      <c r="D36" s="2">
        <f t="shared" si="5"/>
        <v>0.3468165701312535</v>
      </c>
      <c r="E36" s="5"/>
      <c r="F36" s="5">
        <f t="shared" si="0"/>
        <v>0.25734612445323113</v>
      </c>
      <c r="G36" s="4">
        <f t="shared" si="1"/>
        <v>0.51774988149475609</v>
      </c>
      <c r="H36" s="5">
        <f t="shared" si="2"/>
        <v>0.15295700523522068</v>
      </c>
      <c r="I36" s="8"/>
      <c r="J36" s="8">
        <f t="shared" si="6"/>
        <v>0.35368489174731654</v>
      </c>
      <c r="K36">
        <f t="shared" si="3"/>
        <v>26.5</v>
      </c>
    </row>
    <row r="37" spans="1:11" x14ac:dyDescent="0.35">
      <c r="A37">
        <v>27</v>
      </c>
      <c r="B37" s="19">
        <v>0.72974218176226602</v>
      </c>
      <c r="C37" s="6">
        <f t="shared" si="4"/>
        <v>0.04</v>
      </c>
      <c r="D37" s="2">
        <f t="shared" si="5"/>
        <v>0.3334774712800514</v>
      </c>
      <c r="E37" s="5"/>
      <c r="F37" s="5">
        <f t="shared" si="0"/>
        <v>0.24402404875782918</v>
      </c>
      <c r="G37" s="4">
        <f t="shared" si="1"/>
        <v>0.5048061344573872</v>
      </c>
      <c r="H37" s="5">
        <f t="shared" si="2"/>
        <v>0.14216544552703544</v>
      </c>
      <c r="I37" s="8"/>
      <c r="J37" s="8">
        <f t="shared" si="6"/>
        <v>0.34008162668011205</v>
      </c>
      <c r="K37">
        <f t="shared" si="3"/>
        <v>27.5</v>
      </c>
    </row>
    <row r="38" spans="1:11" x14ac:dyDescent="0.35">
      <c r="A38">
        <v>28</v>
      </c>
      <c r="B38" s="19">
        <v>0.71768148042808599</v>
      </c>
      <c r="C38" s="6">
        <f t="shared" si="4"/>
        <v>0.04</v>
      </c>
      <c r="D38" s="2">
        <f t="shared" si="5"/>
        <v>0.32065141469235708</v>
      </c>
      <c r="E38" s="5"/>
      <c r="F38" s="5">
        <f t="shared" si="0"/>
        <v>0.23126403424815187</v>
      </c>
      <c r="G38" s="4">
        <f t="shared" si="1"/>
        <v>0.5</v>
      </c>
      <c r="H38" s="5">
        <f t="shared" si="2"/>
        <v>0.1320624048651988</v>
      </c>
      <c r="I38" s="8"/>
      <c r="J38" s="8">
        <f t="shared" si="6"/>
        <v>0.3270015641154923</v>
      </c>
      <c r="K38">
        <f t="shared" si="3"/>
        <v>28.5</v>
      </c>
    </row>
    <row r="39" spans="1:11" x14ac:dyDescent="0.35">
      <c r="A39">
        <v>29</v>
      </c>
      <c r="B39" s="19">
        <v>0.70541290138221657</v>
      </c>
      <c r="C39" s="6">
        <f t="shared" si="4"/>
        <v>0.04</v>
      </c>
      <c r="D39" s="2">
        <f t="shared" si="5"/>
        <v>0.30831866797342034</v>
      </c>
      <c r="E39" s="5"/>
      <c r="F39" s="5">
        <f t="shared" si="0"/>
        <v>0.21904479418446035</v>
      </c>
      <c r="G39" s="4">
        <f t="shared" si="1"/>
        <v>0.5</v>
      </c>
      <c r="H39" s="5">
        <f t="shared" si="2"/>
        <v>0.12260656428447581</v>
      </c>
      <c r="I39" s="8"/>
      <c r="J39" s="8">
        <f t="shared" si="6"/>
        <v>0.31442458088028108</v>
      </c>
      <c r="K39">
        <f t="shared" si="3"/>
        <v>29.5</v>
      </c>
    </row>
    <row r="40" spans="1:11" x14ac:dyDescent="0.35">
      <c r="A40">
        <v>30</v>
      </c>
      <c r="B40" s="19">
        <v>0.69293670040433397</v>
      </c>
      <c r="C40" s="6">
        <f t="shared" si="4"/>
        <v>0.04</v>
      </c>
      <c r="D40" s="2">
        <f t="shared" si="5"/>
        <v>0.29646025766675027</v>
      </c>
      <c r="E40" s="5"/>
      <c r="F40" s="5">
        <f t="shared" si="0"/>
        <v>0.2073462960784383</v>
      </c>
      <c r="G40" s="4">
        <f t="shared" si="1"/>
        <v>0.5</v>
      </c>
      <c r="H40" s="5">
        <f t="shared" si="2"/>
        <v>0.1137592579611655</v>
      </c>
      <c r="I40" s="8"/>
      <c r="J40" s="8">
        <f t="shared" si="6"/>
        <v>0.30233132776950106</v>
      </c>
      <c r="K40">
        <f t="shared" si="3"/>
        <v>30.5</v>
      </c>
    </row>
    <row r="41" spans="1:11" x14ac:dyDescent="0.35">
      <c r="A41">
        <v>31</v>
      </c>
      <c r="B41" s="19">
        <v>0.68025253834098953</v>
      </c>
      <c r="C41" s="6">
        <f t="shared" si="4"/>
        <v>0.04</v>
      </c>
      <c r="D41" s="2">
        <f t="shared" si="5"/>
        <v>0.28505794006418295</v>
      </c>
      <c r="E41" s="5"/>
      <c r="F41" s="5">
        <f t="shared" si="0"/>
        <v>0.19614898680709478</v>
      </c>
      <c r="G41" s="4">
        <f t="shared" si="1"/>
        <v>0.5</v>
      </c>
      <c r="H41" s="5">
        <f t="shared" si="2"/>
        <v>0.10548391016810493</v>
      </c>
      <c r="I41" s="8"/>
      <c r="J41" s="8">
        <f t="shared" si="6"/>
        <v>0.29070319977836634</v>
      </c>
      <c r="K41">
        <f t="shared" si="3"/>
        <v>31.5</v>
      </c>
    </row>
    <row r="42" spans="1:11" x14ac:dyDescent="0.35">
      <c r="A42">
        <v>32</v>
      </c>
      <c r="B42" s="19">
        <v>0.66736248223161621</v>
      </c>
      <c r="C42" s="6">
        <f t="shared" si="4"/>
        <v>0.04</v>
      </c>
      <c r="D42" s="2">
        <f t="shared" si="5"/>
        <v>0.27409417313863743</v>
      </c>
      <c r="E42" s="5"/>
      <c r="F42" s="5">
        <f t="shared" ref="F42:F73" si="7">B42*(1+B$3)^A42/(1+B$3+B$4)^A43</f>
        <v>0.18543464025950906</v>
      </c>
      <c r="G42" s="4">
        <f t="shared" ref="G42:G73" si="8">MAX(0.5,0.975^A42)</f>
        <v>0.5</v>
      </c>
      <c r="H42" s="5">
        <f t="shared" ref="H42:H73" si="9">B42*(1+B$5*B$3)^A42/(1+B$3+B$4)^A43</f>
        <v>9.7746383831013264E-2</v>
      </c>
      <c r="I42" s="8"/>
      <c r="J42" s="8">
        <f t="shared" si="6"/>
        <v>0.27952230747919848</v>
      </c>
      <c r="K42">
        <f t="shared" ref="K42:K73" si="10">A42+0.5</f>
        <v>32.5</v>
      </c>
    </row>
    <row r="43" spans="1:11" x14ac:dyDescent="0.35">
      <c r="A43">
        <v>33</v>
      </c>
      <c r="B43" s="19">
        <v>0.654272022563263</v>
      </c>
      <c r="C43" s="6">
        <f t="shared" si="4"/>
        <v>0.04</v>
      </c>
      <c r="D43" s="2">
        <f t="shared" si="5"/>
        <v>0.26355208955638215</v>
      </c>
      <c r="E43" s="5"/>
      <c r="F43" s="5">
        <f t="shared" si="7"/>
        <v>0.17518648872252096</v>
      </c>
      <c r="G43" s="4">
        <f t="shared" si="8"/>
        <v>0.5</v>
      </c>
      <c r="H43" s="5">
        <f t="shared" si="9"/>
        <v>9.0514909965645901E-2</v>
      </c>
      <c r="I43" s="8"/>
      <c r="J43" s="8">
        <f t="shared" si="6"/>
        <v>0.26877144949922926</v>
      </c>
      <c r="K43">
        <f t="shared" si="10"/>
        <v>33.5</v>
      </c>
    </row>
    <row r="44" spans="1:11" x14ac:dyDescent="0.35">
      <c r="A44">
        <v>34</v>
      </c>
      <c r="B44" s="19">
        <v>0.64098693307559007</v>
      </c>
      <c r="C44" s="6">
        <f t="shared" si="4"/>
        <v>0.04</v>
      </c>
      <c r="D44" s="2">
        <f t="shared" si="5"/>
        <v>0.25341547072729048</v>
      </c>
      <c r="E44" s="5"/>
      <c r="F44" s="5">
        <f t="shared" si="7"/>
        <v>0.16538823584215998</v>
      </c>
      <c r="G44" s="4">
        <f t="shared" si="8"/>
        <v>0.5</v>
      </c>
      <c r="H44" s="5">
        <f t="shared" si="9"/>
        <v>8.3759449176184428E-2</v>
      </c>
      <c r="I44" s="8"/>
      <c r="J44" s="8">
        <f t="shared" si="6"/>
        <v>0.25843408605695123</v>
      </c>
      <c r="K44">
        <f t="shared" si="10"/>
        <v>34.5</v>
      </c>
    </row>
    <row r="45" spans="1:11" x14ac:dyDescent="0.35">
      <c r="A45">
        <v>35</v>
      </c>
      <c r="B45" s="19">
        <v>0.62751375930304187</v>
      </c>
      <c r="C45" s="6">
        <f t="shared" si="4"/>
        <v>0.04</v>
      </c>
      <c r="D45" s="2">
        <f t="shared" si="5"/>
        <v>0.24366872185316396</v>
      </c>
      <c r="E45" s="5"/>
      <c r="F45" s="5">
        <f t="shared" si="7"/>
        <v>0.15602416659547691</v>
      </c>
      <c r="G45" s="4">
        <f t="shared" si="8"/>
        <v>0.5</v>
      </c>
      <c r="H45" s="5">
        <f t="shared" si="9"/>
        <v>7.7451663815909802E-2</v>
      </c>
      <c r="I45" s="8"/>
      <c r="J45" s="8">
        <f t="shared" si="6"/>
        <v>0.24849431351629925</v>
      </c>
      <c r="K45">
        <f t="shared" si="10"/>
        <v>35.5</v>
      </c>
    </row>
    <row r="46" spans="1:11" x14ac:dyDescent="0.35">
      <c r="A46">
        <v>36</v>
      </c>
      <c r="B46" s="19">
        <v>0.61386385225639917</v>
      </c>
      <c r="C46" s="6">
        <f t="shared" si="4"/>
        <v>0.04</v>
      </c>
      <c r="D46" s="2">
        <f t="shared" si="5"/>
        <v>0.23429684793573452</v>
      </c>
      <c r="E46" s="5"/>
      <c r="F46" s="5">
        <f t="shared" si="7"/>
        <v>0.14708008057535268</v>
      </c>
      <c r="G46" s="4">
        <f t="shared" si="8"/>
        <v>0.5</v>
      </c>
      <c r="H46" s="5">
        <f t="shared" si="9"/>
        <v>7.1565287719242601E-2</v>
      </c>
      <c r="I46" s="8"/>
      <c r="J46" s="8">
        <f t="shared" si="6"/>
        <v>0.23893683991951847</v>
      </c>
      <c r="K46">
        <f t="shared" si="10"/>
        <v>36.5</v>
      </c>
    </row>
    <row r="47" spans="1:11" x14ac:dyDescent="0.35">
      <c r="A47">
        <v>37</v>
      </c>
      <c r="B47" s="19">
        <v>0.60004934838919899</v>
      </c>
      <c r="C47" s="6">
        <f t="shared" si="4"/>
        <v>0.04</v>
      </c>
      <c r="D47" s="2">
        <f t="shared" si="5"/>
        <v>0.22528543070743706</v>
      </c>
      <c r="E47" s="5"/>
      <c r="F47" s="5">
        <f t="shared" si="7"/>
        <v>0.13854215771879069</v>
      </c>
      <c r="G47" s="4">
        <f t="shared" si="8"/>
        <v>0.5</v>
      </c>
      <c r="H47" s="5">
        <f t="shared" si="9"/>
        <v>6.6075459515361215E-2</v>
      </c>
      <c r="I47" s="8"/>
      <c r="J47" s="8">
        <f t="shared" si="6"/>
        <v>0.22974696146107546</v>
      </c>
      <c r="K47">
        <f t="shared" si="10"/>
        <v>37.5</v>
      </c>
    </row>
    <row r="48" spans="1:11" x14ac:dyDescent="0.35">
      <c r="A48">
        <v>38</v>
      </c>
      <c r="B48" s="19">
        <v>0.58608381195167525</v>
      </c>
      <c r="C48" s="6">
        <f t="shared" si="4"/>
        <v>0.04</v>
      </c>
      <c r="D48" s="2">
        <f t="shared" si="5"/>
        <v>0.21662060644945874</v>
      </c>
      <c r="E48" s="5"/>
      <c r="F48" s="5">
        <f t="shared" si="7"/>
        <v>0.13039708559364557</v>
      </c>
      <c r="G48" s="4">
        <f t="shared" si="8"/>
        <v>0.5</v>
      </c>
      <c r="H48" s="5">
        <f t="shared" si="9"/>
        <v>6.0958716187431032E-2</v>
      </c>
      <c r="I48" s="8"/>
      <c r="J48" s="8">
        <f t="shared" si="6"/>
        <v>0.22091053986641868</v>
      </c>
      <c r="K48">
        <f t="shared" si="10"/>
        <v>38.5</v>
      </c>
    </row>
    <row r="49" spans="1:11" x14ac:dyDescent="0.35">
      <c r="A49">
        <v>39</v>
      </c>
      <c r="B49" s="19">
        <v>0.57198305483433942</v>
      </c>
      <c r="C49" s="6">
        <f t="shared" si="4"/>
        <v>0.04</v>
      </c>
      <c r="D49" s="2">
        <f t="shared" si="5"/>
        <v>0.20828904466294101</v>
      </c>
      <c r="E49" s="5"/>
      <c r="F49" s="5">
        <f t="shared" si="7"/>
        <v>0.12263219502473717</v>
      </c>
      <c r="G49" s="4">
        <f t="shared" si="8"/>
        <v>0.5</v>
      </c>
      <c r="H49" s="5">
        <f t="shared" si="9"/>
        <v>5.6192986116799085E-2</v>
      </c>
      <c r="I49" s="8"/>
      <c r="J49" s="8">
        <f t="shared" si="6"/>
        <v>0.2124139806407872</v>
      </c>
      <c r="K49">
        <f t="shared" si="10"/>
        <v>39.5</v>
      </c>
    </row>
    <row r="50" spans="1:11" x14ac:dyDescent="0.35">
      <c r="A50">
        <v>40</v>
      </c>
      <c r="B50" s="19">
        <v>0.55776231646714935</v>
      </c>
      <c r="C50" s="6">
        <f t="shared" si="4"/>
        <v>0.04</v>
      </c>
      <c r="D50" s="2">
        <f t="shared" si="5"/>
        <v>0.20027792756052021</v>
      </c>
      <c r="E50" s="5"/>
      <c r="F50" s="5">
        <f t="shared" si="7"/>
        <v>0.11523480950557241</v>
      </c>
      <c r="G50" s="4">
        <f t="shared" si="8"/>
        <v>0.5</v>
      </c>
      <c r="H50" s="5">
        <f t="shared" si="9"/>
        <v>5.1757224599577975E-2</v>
      </c>
      <c r="I50" s="8"/>
      <c r="J50" s="8">
        <f t="shared" si="6"/>
        <v>0.20424421215460306</v>
      </c>
      <c r="K50">
        <f t="shared" si="10"/>
        <v>40.5</v>
      </c>
    </row>
    <row r="51" spans="1:11" x14ac:dyDescent="0.35">
      <c r="A51">
        <v>41</v>
      </c>
      <c r="B51" s="19">
        <v>0.54343835883274216</v>
      </c>
      <c r="C51" s="6">
        <f t="shared" si="4"/>
        <v>0.04</v>
      </c>
      <c r="D51" s="2">
        <f t="shared" si="5"/>
        <v>0.19257493034665407</v>
      </c>
      <c r="E51" s="5"/>
      <c r="F51" s="5">
        <f t="shared" si="7"/>
        <v>0.10819270754488823</v>
      </c>
      <c r="G51" s="4">
        <f t="shared" si="8"/>
        <v>0.5</v>
      </c>
      <c r="H51" s="5">
        <f t="shared" si="9"/>
        <v>4.7631577299491711E-2</v>
      </c>
      <c r="I51" s="8"/>
      <c r="J51" s="8">
        <f t="shared" si="6"/>
        <v>0.19638866553327217</v>
      </c>
      <c r="K51">
        <f t="shared" si="10"/>
        <v>41.5</v>
      </c>
    </row>
    <row r="52" spans="1:11" x14ac:dyDescent="0.35">
      <c r="A52">
        <v>42</v>
      </c>
      <c r="B52" s="19">
        <v>0.52902356069279022</v>
      </c>
      <c r="C52" s="6">
        <f t="shared" si="4"/>
        <v>0.04</v>
      </c>
      <c r="D52" s="2">
        <f t="shared" si="5"/>
        <v>0.18516820225639813</v>
      </c>
      <c r="E52" s="5"/>
      <c r="F52" s="5">
        <f t="shared" si="7"/>
        <v>0.10149295413256035</v>
      </c>
      <c r="G52" s="4">
        <f t="shared" si="8"/>
        <v>0.5</v>
      </c>
      <c r="H52" s="5">
        <f t="shared" si="9"/>
        <v>4.3796817125307315E-2</v>
      </c>
      <c r="I52" s="8"/>
      <c r="J52" s="8">
        <f t="shared" si="6"/>
        <v>0.18883525532045398</v>
      </c>
      <c r="K52">
        <f t="shared" si="10"/>
        <v>42.5</v>
      </c>
    </row>
    <row r="53" spans="1:11" x14ac:dyDescent="0.35">
      <c r="A53">
        <v>43</v>
      </c>
      <c r="B53" s="19">
        <v>0.51452712878248785</v>
      </c>
      <c r="C53" s="6">
        <f t="shared" si="4"/>
        <v>0.04</v>
      </c>
      <c r="D53" s="2">
        <f t="shared" si="5"/>
        <v>0.17804634832345972</v>
      </c>
      <c r="E53" s="5"/>
      <c r="F53" s="5">
        <f t="shared" si="7"/>
        <v>9.5122298876749098E-2</v>
      </c>
      <c r="G53" s="4">
        <f t="shared" si="8"/>
        <v>0.5</v>
      </c>
      <c r="H53" s="5">
        <f t="shared" si="9"/>
        <v>4.0234506254024832E-2</v>
      </c>
      <c r="I53" s="8"/>
      <c r="J53" s="8">
        <f t="shared" si="6"/>
        <v>0.18157236088505194</v>
      </c>
      <c r="K53">
        <f t="shared" si="10"/>
        <v>43.5</v>
      </c>
    </row>
    <row r="54" spans="1:11" x14ac:dyDescent="0.35">
      <c r="A54">
        <v>44</v>
      </c>
      <c r="B54" s="19">
        <v>0.49995909416266276</v>
      </c>
      <c r="C54" s="6">
        <f t="shared" si="4"/>
        <v>0.04</v>
      </c>
      <c r="D54" s="2">
        <f t="shared" si="5"/>
        <v>0.17119841184948048</v>
      </c>
      <c r="E54" s="5"/>
      <c r="F54" s="5">
        <f t="shared" si="7"/>
        <v>8.9068002379795772E-2</v>
      </c>
      <c r="G54" s="4">
        <f t="shared" si="8"/>
        <v>0.5</v>
      </c>
      <c r="H54" s="5">
        <f t="shared" si="9"/>
        <v>3.6927315157109876E-2</v>
      </c>
      <c r="I54" s="8"/>
      <c r="J54" s="8">
        <f t="shared" si="6"/>
        <v>0.17458880854331918</v>
      </c>
      <c r="K54">
        <f t="shared" si="10"/>
        <v>44.5</v>
      </c>
    </row>
    <row r="55" spans="1:11" x14ac:dyDescent="0.35">
      <c r="A55">
        <v>45</v>
      </c>
      <c r="B55" s="19">
        <v>0.48532677637273125</v>
      </c>
      <c r="C55" s="6">
        <f t="shared" si="4"/>
        <v>0.04</v>
      </c>
      <c r="D55" s="2">
        <f t="shared" si="5"/>
        <v>0.1646138575475774</v>
      </c>
      <c r="E55" s="5"/>
      <c r="F55" s="5">
        <f t="shared" si="7"/>
        <v>8.3317201158522744E-2</v>
      </c>
      <c r="G55" s="4">
        <f t="shared" si="8"/>
        <v>0.5</v>
      </c>
      <c r="H55" s="5">
        <f t="shared" si="9"/>
        <v>3.3858707498447729E-2</v>
      </c>
      <c r="I55" s="8"/>
      <c r="J55" s="8">
        <f t="shared" si="6"/>
        <v>0.16787385436857613</v>
      </c>
      <c r="K55">
        <f t="shared" si="10"/>
        <v>45.5</v>
      </c>
    </row>
    <row r="56" spans="1:11" x14ac:dyDescent="0.35">
      <c r="A56">
        <v>46</v>
      </c>
      <c r="B56" s="19">
        <v>0.470632246611425</v>
      </c>
      <c r="C56" s="6">
        <f t="shared" si="4"/>
        <v>0.04</v>
      </c>
      <c r="D56" s="2">
        <f t="shared" si="5"/>
        <v>0.15828255533420904</v>
      </c>
      <c r="E56" s="5"/>
      <c r="F56" s="5">
        <f t="shared" si="7"/>
        <v>7.7856572444607058E-2</v>
      </c>
      <c r="G56" s="4">
        <f t="shared" si="8"/>
        <v>0.5</v>
      </c>
      <c r="H56" s="5">
        <f t="shared" si="9"/>
        <v>3.1012777682419904E-2</v>
      </c>
      <c r="I56" s="8"/>
      <c r="J56" s="8">
        <f t="shared" si="6"/>
        <v>0.16141716766209241</v>
      </c>
      <c r="K56">
        <f t="shared" si="10"/>
        <v>46.5</v>
      </c>
    </row>
    <row r="57" spans="1:11" x14ac:dyDescent="0.35">
      <c r="A57">
        <v>47</v>
      </c>
      <c r="B57" s="19">
        <v>0.45587402471167593</v>
      </c>
      <c r="C57" s="6">
        <f t="shared" si="4"/>
        <v>0.04</v>
      </c>
      <c r="D57" s="2">
        <f t="shared" si="5"/>
        <v>0.15219476474443175</v>
      </c>
      <c r="E57" s="5"/>
      <c r="F57" s="5">
        <f t="shared" si="7"/>
        <v>7.2672755432712136E-2</v>
      </c>
      <c r="G57" s="4">
        <f t="shared" si="8"/>
        <v>0.5</v>
      </c>
      <c r="H57" s="5">
        <f t="shared" si="9"/>
        <v>2.8374400523281031E-2</v>
      </c>
      <c r="I57" s="8"/>
      <c r="J57" s="8">
        <f t="shared" si="6"/>
        <v>0.15520881505970421</v>
      </c>
      <c r="K57">
        <f t="shared" si="10"/>
        <v>47.5</v>
      </c>
    </row>
    <row r="58" spans="1:11" x14ac:dyDescent="0.35">
      <c r="A58">
        <v>48</v>
      </c>
      <c r="B58" s="19">
        <v>0.44104871288538389</v>
      </c>
      <c r="C58" s="6">
        <f t="shared" si="4"/>
        <v>0.04</v>
      </c>
      <c r="D58" s="2">
        <f t="shared" si="5"/>
        <v>0.14634111994656898</v>
      </c>
      <c r="E58" s="5"/>
      <c r="F58" s="5">
        <f t="shared" si="7"/>
        <v>6.7752686285419403E-2</v>
      </c>
      <c r="G58" s="4">
        <f t="shared" si="8"/>
        <v>0.5</v>
      </c>
      <c r="H58" s="5">
        <f t="shared" si="9"/>
        <v>2.5929328449233364E-2</v>
      </c>
      <c r="I58" s="8"/>
      <c r="J58" s="8">
        <f t="shared" si="6"/>
        <v>0.1492392452497156</v>
      </c>
      <c r="K58">
        <f t="shared" si="10"/>
        <v>48.5</v>
      </c>
    </row>
    <row r="59" spans="1:11" x14ac:dyDescent="0.35">
      <c r="A59">
        <v>49</v>
      </c>
      <c r="B59" s="19">
        <v>0.42615192868039881</v>
      </c>
      <c r="C59" s="6">
        <f t="shared" si="4"/>
        <v>0.04</v>
      </c>
      <c r="D59" s="2">
        <f t="shared" si="5"/>
        <v>0.14071261533323939</v>
      </c>
      <c r="E59" s="5"/>
      <c r="F59" s="5">
        <f t="shared" si="7"/>
        <v>6.3083764004238263E-2</v>
      </c>
      <c r="G59" s="4">
        <f t="shared" si="8"/>
        <v>0.5</v>
      </c>
      <c r="H59" s="5">
        <f t="shared" si="9"/>
        <v>2.3664211091771921E-2</v>
      </c>
      <c r="I59" s="8"/>
      <c r="J59" s="8">
        <f t="shared" si="6"/>
        <v>0.14349927427857267</v>
      </c>
      <c r="K59">
        <f t="shared" si="10"/>
        <v>49.5</v>
      </c>
    </row>
    <row r="60" spans="1:11" x14ac:dyDescent="0.35">
      <c r="A60">
        <v>50</v>
      </c>
      <c r="B60" s="19">
        <v>0.41117686229532352</v>
      </c>
      <c r="C60" s="6">
        <f t="shared" si="4"/>
        <v>0.04</v>
      </c>
      <c r="D60" s="2">
        <f t="shared" si="5"/>
        <v>0.13530059166657632</v>
      </c>
      <c r="E60" s="5"/>
      <c r="F60" s="5">
        <f t="shared" si="7"/>
        <v>5.8653642565464639E-2</v>
      </c>
      <c r="G60" s="4">
        <f t="shared" si="8"/>
        <v>0.5</v>
      </c>
      <c r="H60" s="5">
        <f t="shared" si="9"/>
        <v>2.1566471851877239E-2</v>
      </c>
      <c r="I60" s="8"/>
      <c r="J60" s="8">
        <f t="shared" si="6"/>
        <v>0.13798007142170451</v>
      </c>
      <c r="K60">
        <f t="shared" si="10"/>
        <v>50.5</v>
      </c>
    </row>
    <row r="61" spans="1:11" x14ac:dyDescent="0.35">
      <c r="A61">
        <v>51</v>
      </c>
      <c r="B61" s="19">
        <v>0.39611959515819312</v>
      </c>
      <c r="C61" s="6">
        <f t="shared" si="4"/>
        <v>0.04</v>
      </c>
      <c r="D61" s="2">
        <f t="shared" si="5"/>
        <v>0.13009672275632339</v>
      </c>
      <c r="E61" s="5"/>
      <c r="F61" s="5">
        <f t="shared" si="7"/>
        <v>5.4450995831728237E-2</v>
      </c>
      <c r="G61" s="4">
        <f t="shared" si="8"/>
        <v>0.5</v>
      </c>
      <c r="H61" s="5">
        <f t="shared" si="9"/>
        <v>1.9624546238208047E-2</v>
      </c>
      <c r="I61" s="8"/>
      <c r="J61" s="8">
        <f t="shared" si="6"/>
        <v>0.13267314559779278</v>
      </c>
      <c r="K61">
        <f t="shared" si="10"/>
        <v>51.5</v>
      </c>
    </row>
    <row r="62" spans="1:11" x14ac:dyDescent="0.35">
      <c r="A62">
        <v>52</v>
      </c>
      <c r="B62" s="19">
        <v>0.38097762034309213</v>
      </c>
      <c r="C62" s="6">
        <f t="shared" si="4"/>
        <v>0.04</v>
      </c>
      <c r="D62" s="2">
        <f t="shared" si="5"/>
        <v>0.12509300265031092</v>
      </c>
      <c r="E62" s="5"/>
      <c r="F62" s="5">
        <f t="shared" si="7"/>
        <v>5.046521701365303E-2</v>
      </c>
      <c r="G62" s="4">
        <f t="shared" si="8"/>
        <v>0.5</v>
      </c>
      <c r="H62" s="5">
        <f t="shared" si="9"/>
        <v>1.7827712606393098E-2</v>
      </c>
      <c r="I62" s="8"/>
      <c r="J62" s="8">
        <f t="shared" si="6"/>
        <v>0.12757033230556999</v>
      </c>
      <c r="K62">
        <f t="shared" si="10"/>
        <v>52.5</v>
      </c>
    </row>
    <row r="63" spans="1:11" x14ac:dyDescent="0.35">
      <c r="A63">
        <v>53</v>
      </c>
      <c r="B63" s="19">
        <v>0.36575108473237589</v>
      </c>
      <c r="C63" s="6">
        <f t="shared" si="4"/>
        <v>0.04</v>
      </c>
      <c r="D63" s="2">
        <f t="shared" si="5"/>
        <v>0.12028173331760666</v>
      </c>
      <c r="E63" s="5"/>
      <c r="F63" s="5">
        <f t="shared" si="7"/>
        <v>4.668651788813187E-2</v>
      </c>
      <c r="G63" s="4">
        <f t="shared" si="8"/>
        <v>0.5</v>
      </c>
      <c r="H63" s="5">
        <f t="shared" si="9"/>
        <v>1.6166077065637694E-2</v>
      </c>
      <c r="I63" s="8"/>
      <c r="J63" s="8">
        <f t="shared" si="6"/>
        <v>0.12266378106304804</v>
      </c>
      <c r="K63">
        <f t="shared" si="10"/>
        <v>53.5</v>
      </c>
    </row>
    <row r="64" spans="1:11" x14ac:dyDescent="0.35">
      <c r="A64">
        <v>54</v>
      </c>
      <c r="B64" s="19">
        <v>0.35044422488328469</v>
      </c>
      <c r="C64" s="6">
        <f t="shared" si="4"/>
        <v>0.04</v>
      </c>
      <c r="D64" s="2">
        <f t="shared" si="5"/>
        <v>0.11565551280539103</v>
      </c>
      <c r="E64" s="5"/>
      <c r="F64" s="5">
        <f t="shared" si="7"/>
        <v>4.310602218079089E-2</v>
      </c>
      <c r="G64" s="4">
        <f t="shared" si="8"/>
        <v>0.5</v>
      </c>
      <c r="H64" s="5">
        <f t="shared" si="9"/>
        <v>1.4630554688202384E-2</v>
      </c>
      <c r="I64" s="8"/>
      <c r="J64" s="8">
        <f t="shared" si="6"/>
        <v>0.11794594332985389</v>
      </c>
      <c r="K64">
        <f t="shared" si="10"/>
        <v>54.5</v>
      </c>
    </row>
    <row r="65" spans="1:11" x14ac:dyDescent="0.35">
      <c r="A65">
        <v>55</v>
      </c>
      <c r="B65" s="19">
        <v>0.33506233563269228</v>
      </c>
      <c r="C65" s="6">
        <f t="shared" si="4"/>
        <v>0.04</v>
      </c>
      <c r="D65" s="2">
        <f t="shared" si="5"/>
        <v>0.11120722385133754</v>
      </c>
      <c r="E65" s="5"/>
      <c r="F65" s="5">
        <f t="shared" si="7"/>
        <v>3.9715298607161151E-2</v>
      </c>
      <c r="G65" s="4">
        <f t="shared" si="8"/>
        <v>0.5</v>
      </c>
      <c r="H65" s="5">
        <f t="shared" si="9"/>
        <v>1.3212663006681842E-2</v>
      </c>
      <c r="I65" s="8"/>
      <c r="J65" s="8">
        <f t="shared" si="6"/>
        <v>0.11340956089409025</v>
      </c>
      <c r="K65">
        <f t="shared" si="10"/>
        <v>55.5</v>
      </c>
    </row>
    <row r="66" spans="1:11" x14ac:dyDescent="0.35">
      <c r="A66">
        <v>56</v>
      </c>
      <c r="B66" s="19">
        <v>0.31961679596217341</v>
      </c>
      <c r="C66" s="6">
        <f t="shared" si="4"/>
        <v>0.04</v>
      </c>
      <c r="D66" s="2">
        <f t="shared" si="5"/>
        <v>0.10693002293397837</v>
      </c>
      <c r="E66" s="5"/>
      <c r="F66" s="5">
        <f t="shared" si="7"/>
        <v>3.650690320757647E-2</v>
      </c>
      <c r="G66" s="4">
        <f t="shared" si="8"/>
        <v>0.5</v>
      </c>
      <c r="H66" s="5">
        <f t="shared" si="9"/>
        <v>1.1904665657009261E-2</v>
      </c>
      <c r="I66" s="8"/>
      <c r="J66" s="8">
        <f t="shared" si="6"/>
        <v>0.10904765470585603</v>
      </c>
      <c r="K66">
        <f t="shared" si="10"/>
        <v>56.5</v>
      </c>
    </row>
    <row r="67" spans="1:11" x14ac:dyDescent="0.35">
      <c r="A67">
        <v>57</v>
      </c>
      <c r="B67" s="19">
        <v>0.30412550254452486</v>
      </c>
      <c r="C67" s="6">
        <f t="shared" si="4"/>
        <v>0.04</v>
      </c>
      <c r="D67" s="2">
        <f t="shared" si="5"/>
        <v>0.10281732974420998</v>
      </c>
      <c r="E67" s="5"/>
      <c r="F67" s="5">
        <f t="shared" si="7"/>
        <v>3.3474293563386374E-2</v>
      </c>
      <c r="G67" s="4">
        <f t="shared" si="8"/>
        <v>0.5</v>
      </c>
      <c r="H67" s="5">
        <f t="shared" si="9"/>
        <v>1.0699495764594023E-2</v>
      </c>
      <c r="I67" s="8"/>
      <c r="J67" s="8">
        <f t="shared" si="6"/>
        <v>0.10485351414024617</v>
      </c>
      <c r="K67">
        <f t="shared" si="10"/>
        <v>57.5</v>
      </c>
    </row>
    <row r="68" spans="1:11" x14ac:dyDescent="0.35">
      <c r="A68">
        <v>58</v>
      </c>
      <c r="B68" s="19">
        <v>0.28861018690470086</v>
      </c>
      <c r="C68" s="6">
        <f t="shared" si="4"/>
        <v>0.04</v>
      </c>
      <c r="D68" s="2">
        <f t="shared" si="5"/>
        <v>9.8862817061740368E-2</v>
      </c>
      <c r="E68" s="5"/>
      <c r="F68" s="5">
        <f t="shared" si="7"/>
        <v>3.0611415841818323E-2</v>
      </c>
      <c r="G68" s="4">
        <f t="shared" si="8"/>
        <v>0.5</v>
      </c>
      <c r="H68" s="5">
        <f t="shared" si="9"/>
        <v>9.5905825988569227E-3</v>
      </c>
      <c r="I68" s="8"/>
      <c r="J68" s="8">
        <f t="shared" si="6"/>
        <v>0.10082068667331362</v>
      </c>
      <c r="K68">
        <f t="shared" si="10"/>
        <v>58.5</v>
      </c>
    </row>
    <row r="69" spans="1:11" x14ac:dyDescent="0.35">
      <c r="A69">
        <v>59</v>
      </c>
      <c r="B69" s="19">
        <v>0.27309854921885107</v>
      </c>
      <c r="C69" s="6">
        <f t="shared" si="4"/>
        <v>0.04</v>
      </c>
      <c r="D69" s="2">
        <f t="shared" si="5"/>
        <v>9.506040102090417E-2</v>
      </c>
      <c r="E69" s="5"/>
      <c r="F69" s="5">
        <f t="shared" si="7"/>
        <v>2.7912859796776695E-2</v>
      </c>
      <c r="G69" s="4">
        <f t="shared" si="8"/>
        <v>0.5</v>
      </c>
      <c r="H69" s="5">
        <f t="shared" si="9"/>
        <v>8.5718702657527623E-3</v>
      </c>
      <c r="I69" s="8"/>
      <c r="J69" s="8">
        <f t="shared" si="6"/>
        <v>9.6942967955109274E-2</v>
      </c>
      <c r="K69">
        <f t="shared" si="10"/>
        <v>59.5</v>
      </c>
    </row>
    <row r="70" spans="1:11" x14ac:dyDescent="0.35">
      <c r="A70">
        <v>60</v>
      </c>
      <c r="B70" s="19">
        <v>0.25762343665024279</v>
      </c>
      <c r="C70" s="6">
        <f t="shared" si="4"/>
        <v>0.04</v>
      </c>
      <c r="D70" s="2">
        <f t="shared" si="5"/>
        <v>9.1404231750869397E-2</v>
      </c>
      <c r="E70" s="5"/>
      <c r="F70" s="5">
        <f t="shared" si="7"/>
        <v>2.5373681876309735E-2</v>
      </c>
      <c r="G70" s="4">
        <f t="shared" si="8"/>
        <v>0.5</v>
      </c>
      <c r="H70" s="5">
        <f t="shared" si="9"/>
        <v>7.6377322243198539E-3</v>
      </c>
      <c r="I70" s="8"/>
      <c r="J70" s="8">
        <f t="shared" si="6"/>
        <v>9.3214392264528129E-2</v>
      </c>
      <c r="K70">
        <f t="shared" si="10"/>
        <v>60.5</v>
      </c>
    </row>
    <row r="71" spans="1:11" x14ac:dyDescent="0.35">
      <c r="A71">
        <v>61</v>
      </c>
      <c r="B71" s="19">
        <v>0.24221989493096649</v>
      </c>
      <c r="C71" s="6">
        <f t="shared" si="4"/>
        <v>0.04</v>
      </c>
      <c r="D71" s="2">
        <f t="shared" si="5"/>
        <v>8.7888684375835968E-2</v>
      </c>
      <c r="E71" s="5"/>
      <c r="F71" s="5">
        <f t="shared" si="7"/>
        <v>2.2989054653092724E-2</v>
      </c>
      <c r="G71" s="4">
        <f t="shared" si="8"/>
        <v>0.5</v>
      </c>
      <c r="H71" s="5">
        <f t="shared" si="9"/>
        <v>6.7828424980453991E-3</v>
      </c>
      <c r="I71" s="8"/>
      <c r="J71" s="8">
        <f t="shared" si="6"/>
        <v>8.9629223331277055E-2</v>
      </c>
      <c r="K71">
        <f t="shared" si="10"/>
        <v>61.5</v>
      </c>
    </row>
    <row r="72" spans="1:11" x14ac:dyDescent="0.35">
      <c r="A72">
        <v>62</v>
      </c>
      <c r="B72" s="19">
        <v>0.22692617281548597</v>
      </c>
      <c r="C72" s="6">
        <f t="shared" si="4"/>
        <v>0.04</v>
      </c>
      <c r="D72" s="2">
        <f t="shared" si="5"/>
        <v>8.4508350361380741E-2</v>
      </c>
      <c r="E72" s="5"/>
      <c r="F72" s="5">
        <f t="shared" si="7"/>
        <v>2.0754346833906794E-2</v>
      </c>
      <c r="G72" s="4">
        <f t="shared" si="8"/>
        <v>0.5</v>
      </c>
      <c r="H72" s="5">
        <f t="shared" si="9"/>
        <v>6.0021849320549851E-3</v>
      </c>
      <c r="I72" s="8"/>
      <c r="J72" s="8">
        <f t="shared" si="6"/>
        <v>8.6181945510843308E-2</v>
      </c>
      <c r="K72">
        <f t="shared" si="10"/>
        <v>62.5</v>
      </c>
    </row>
    <row r="73" spans="1:11" x14ac:dyDescent="0.35">
      <c r="A73">
        <v>63</v>
      </c>
      <c r="B73" s="19">
        <v>0.21177757531530725</v>
      </c>
      <c r="C73" s="6">
        <f t="shared" si="4"/>
        <v>0.04</v>
      </c>
      <c r="D73" s="2">
        <f t="shared" si="5"/>
        <v>8.1258029193635312E-2</v>
      </c>
      <c r="E73" s="5"/>
      <c r="F73" s="5">
        <f t="shared" si="7"/>
        <v>1.8664554711249347E-2</v>
      </c>
      <c r="G73" s="4">
        <f t="shared" si="8"/>
        <v>0.5</v>
      </c>
      <c r="H73" s="5">
        <f t="shared" si="9"/>
        <v>5.2908764187181634E-3</v>
      </c>
      <c r="I73" s="8"/>
      <c r="J73" s="8">
        <f t="shared" si="6"/>
        <v>8.2867255298887818E-2</v>
      </c>
      <c r="K73">
        <f t="shared" si="10"/>
        <v>63.5</v>
      </c>
    </row>
    <row r="74" spans="1:11" x14ac:dyDescent="0.35">
      <c r="A74">
        <v>64</v>
      </c>
      <c r="B74" s="19">
        <v>0.19680821607874152</v>
      </c>
      <c r="C74" s="6">
        <f t="shared" si="4"/>
        <v>0.04</v>
      </c>
      <c r="D74" s="2">
        <f t="shared" si="5"/>
        <v>7.8132720378495488E-2</v>
      </c>
      <c r="E74" s="5"/>
      <c r="F74" s="5">
        <f t="shared" ref="F74:F90" si="11">B74*(1+B$3)^A74/(1+B$3+B$4)^A75</f>
        <v>1.6714526051148981E-2</v>
      </c>
      <c r="G74" s="4">
        <f t="shared" ref="G74:G90" si="12">MAX(0.5,0.975^A74)</f>
        <v>0.5</v>
      </c>
      <c r="H74" s="5">
        <f t="shared" ref="H74:H90" si="13">B74*(1+B$5*B$3)^A74/(1+B$3+B$4)^A75</f>
        <v>4.644230146048217E-3</v>
      </c>
      <c r="I74" s="8"/>
      <c r="J74" s="8">
        <f t="shared" si="6"/>
        <v>7.9680053172007492E-2</v>
      </c>
      <c r="K74">
        <f t="shared" ref="K74:K91" si="14">A74+0.5</f>
        <v>64.5</v>
      </c>
    </row>
    <row r="75" spans="1:11" x14ac:dyDescent="0.35">
      <c r="A75">
        <v>65</v>
      </c>
      <c r="B75" s="19">
        <v>0.18205469948520484</v>
      </c>
      <c r="C75" s="6">
        <f t="shared" ref="C75:C90" si="15">B$4</f>
        <v>0.04</v>
      </c>
      <c r="D75" s="2">
        <f t="shared" ref="D75:D90" si="16">1/(1+C75)^(A75+1)</f>
        <v>7.5127615748553353E-2</v>
      </c>
      <c r="E75" s="5"/>
      <c r="F75" s="5">
        <f t="shared" si="11"/>
        <v>1.4899301751183985E-2</v>
      </c>
      <c r="G75" s="4">
        <f t="shared" si="12"/>
        <v>0.5</v>
      </c>
      <c r="H75" s="5">
        <f t="shared" si="13"/>
        <v>4.0578432330147822E-3</v>
      </c>
      <c r="I75" s="8"/>
      <c r="J75" s="8">
        <f t="shared" ref="J75:J90" si="17">1/(1+C75)^(A75+0.5)</f>
        <v>7.66154357423149E-2</v>
      </c>
      <c r="K75">
        <f t="shared" si="14"/>
        <v>65.5</v>
      </c>
    </row>
    <row r="76" spans="1:11" x14ac:dyDescent="0.35">
      <c r="A76">
        <v>66</v>
      </c>
      <c r="B76" s="19">
        <v>0.16755524019139548</v>
      </c>
      <c r="C76" s="6">
        <f t="shared" si="15"/>
        <v>0.04</v>
      </c>
      <c r="D76" s="2">
        <f t="shared" si="16"/>
        <v>7.2238092065916693E-2</v>
      </c>
      <c r="E76" s="5"/>
      <c r="F76" s="5">
        <f t="shared" si="11"/>
        <v>1.3214027812433714E-2</v>
      </c>
      <c r="G76" s="4">
        <f t="shared" si="12"/>
        <v>0.5</v>
      </c>
      <c r="H76" s="5">
        <f t="shared" si="13"/>
        <v>3.5275586881280165E-3</v>
      </c>
      <c r="I76" s="8"/>
      <c r="J76" s="8">
        <f t="shared" si="17"/>
        <v>7.3668688213764308E-2</v>
      </c>
      <c r="K76">
        <f t="shared" si="14"/>
        <v>66.5</v>
      </c>
    </row>
    <row r="77" spans="1:11" x14ac:dyDescent="0.35">
      <c r="A77">
        <v>67</v>
      </c>
      <c r="B77" s="19">
        <v>0.15334844121253222</v>
      </c>
      <c r="C77" s="6">
        <f t="shared" si="15"/>
        <v>0.04</v>
      </c>
      <c r="D77" s="2">
        <f t="shared" si="16"/>
        <v>6.9459703909535264E-2</v>
      </c>
      <c r="E77" s="5"/>
      <c r="F77" s="5">
        <f t="shared" si="11"/>
        <v>1.1653858690275722E-2</v>
      </c>
      <c r="G77" s="4">
        <f t="shared" si="12"/>
        <v>0.5</v>
      </c>
      <c r="H77" s="5">
        <f t="shared" si="13"/>
        <v>3.0494285449678945E-3</v>
      </c>
      <c r="I77" s="8"/>
      <c r="J77" s="8">
        <f t="shared" si="17"/>
        <v>7.0835277128619534E-2</v>
      </c>
      <c r="K77">
        <f t="shared" si="14"/>
        <v>67.5</v>
      </c>
    </row>
    <row r="78" spans="1:11" x14ac:dyDescent="0.35">
      <c r="A78">
        <v>68</v>
      </c>
      <c r="B78" s="19">
        <v>0.13947546998430108</v>
      </c>
      <c r="C78" s="6">
        <f t="shared" si="15"/>
        <v>0.04</v>
      </c>
      <c r="D78" s="2">
        <f t="shared" si="16"/>
        <v>6.6788176836091603E-2</v>
      </c>
      <c r="E78" s="5"/>
      <c r="F78" s="5">
        <f t="shared" si="11"/>
        <v>1.0214130342700641E-2</v>
      </c>
      <c r="G78" s="4">
        <f t="shared" si="12"/>
        <v>0.5</v>
      </c>
      <c r="H78" s="5">
        <f t="shared" si="13"/>
        <v>2.6197496528404143E-3</v>
      </c>
      <c r="I78" s="8"/>
      <c r="J78" s="8">
        <f t="shared" si="17"/>
        <v>6.8110843392903381E-2</v>
      </c>
      <c r="K78">
        <f t="shared" si="14"/>
        <v>68.5</v>
      </c>
    </row>
    <row r="79" spans="1:11" x14ac:dyDescent="0.35">
      <c r="A79">
        <v>69</v>
      </c>
      <c r="B79" s="19">
        <v>0.12597890542236029</v>
      </c>
      <c r="C79" s="6">
        <f t="shared" si="15"/>
        <v>0.04</v>
      </c>
      <c r="D79" s="2">
        <f t="shared" si="16"/>
        <v>6.4219400803934235E-2</v>
      </c>
      <c r="E79" s="5"/>
      <c r="F79" s="5">
        <f t="shared" si="11"/>
        <v>8.8902622622337914E-3</v>
      </c>
      <c r="G79" s="4">
        <f t="shared" si="12"/>
        <v>0.5</v>
      </c>
      <c r="H79" s="5">
        <f t="shared" si="13"/>
        <v>2.2350263672634742E-3</v>
      </c>
      <c r="I79" s="8"/>
      <c r="J79" s="8">
        <f t="shared" si="17"/>
        <v>6.5491195570099414E-2</v>
      </c>
      <c r="K79">
        <f t="shared" si="14"/>
        <v>69.5</v>
      </c>
    </row>
    <row r="80" spans="1:11" x14ac:dyDescent="0.35">
      <c r="A80">
        <v>70</v>
      </c>
      <c r="B80" s="19">
        <v>0.11290655146939568</v>
      </c>
      <c r="C80" s="6">
        <f t="shared" si="15"/>
        <v>0.04</v>
      </c>
      <c r="D80" s="2">
        <f t="shared" si="16"/>
        <v>6.1749423849936765E-2</v>
      </c>
      <c r="E80" s="5"/>
      <c r="F80" s="5">
        <f t="shared" si="11"/>
        <v>7.6780169255781837E-3</v>
      </c>
      <c r="G80" s="4">
        <f t="shared" si="12"/>
        <v>0.5</v>
      </c>
      <c r="H80" s="5">
        <f t="shared" si="13"/>
        <v>1.8920248040742635E-3</v>
      </c>
      <c r="I80" s="8"/>
      <c r="J80" s="8">
        <f t="shared" si="17"/>
        <v>6.297230343278791E-2</v>
      </c>
      <c r="K80">
        <f t="shared" si="14"/>
        <v>70.5</v>
      </c>
    </row>
    <row r="81" spans="1:11" x14ac:dyDescent="0.35">
      <c r="A81">
        <v>71</v>
      </c>
      <c r="B81" s="19">
        <v>0.10031221492965986</v>
      </c>
      <c r="C81" s="6">
        <f t="shared" si="15"/>
        <v>0.04</v>
      </c>
      <c r="D81" s="2">
        <f t="shared" si="16"/>
        <v>5.937444600955457E-2</v>
      </c>
      <c r="E81" s="5"/>
      <c r="F81" s="5">
        <f t="shared" si="11"/>
        <v>6.5735038601835612E-3</v>
      </c>
      <c r="G81" s="4">
        <f t="shared" si="12"/>
        <v>0.5</v>
      </c>
      <c r="H81" s="5">
        <f t="shared" si="13"/>
        <v>1.5877582026531016E-3</v>
      </c>
      <c r="I81" s="8"/>
      <c r="J81" s="8">
        <f t="shared" si="17"/>
        <v>6.0550291762296052E-2</v>
      </c>
      <c r="K81">
        <f t="shared" si="14"/>
        <v>71.5</v>
      </c>
    </row>
    <row r="82" spans="1:11" x14ac:dyDescent="0.35">
      <c r="A82">
        <v>72</v>
      </c>
      <c r="B82" s="19">
        <v>8.8253509991134349E-2</v>
      </c>
      <c r="C82" s="6">
        <f t="shared" si="15"/>
        <v>0.04</v>
      </c>
      <c r="D82" s="2">
        <f t="shared" si="16"/>
        <v>5.7090813470725546E-2</v>
      </c>
      <c r="E82" s="5"/>
      <c r="F82" s="5">
        <f t="shared" si="11"/>
        <v>5.5729900740291291E-3</v>
      </c>
      <c r="G82" s="4">
        <f t="shared" si="12"/>
        <v>0.5</v>
      </c>
      <c r="H82" s="5">
        <f t="shared" si="13"/>
        <v>1.3194270838673148E-3</v>
      </c>
      <c r="I82" s="8"/>
      <c r="J82" s="8">
        <f t="shared" si="17"/>
        <v>5.8221434386823138E-2</v>
      </c>
      <c r="K82">
        <f t="shared" si="14"/>
        <v>72.5</v>
      </c>
    </row>
    <row r="83" spans="1:11" x14ac:dyDescent="0.35">
      <c r="A83">
        <v>73</v>
      </c>
      <c r="B83" s="19">
        <v>7.6790049345915962E-2</v>
      </c>
      <c r="C83" s="6">
        <f t="shared" si="15"/>
        <v>0.04</v>
      </c>
      <c r="D83" s="2">
        <f t="shared" si="16"/>
        <v>5.4895012952620711E-2</v>
      </c>
      <c r="E83" s="5"/>
      <c r="F83" s="5">
        <f t="shared" si="11"/>
        <v>4.6727700462194993E-3</v>
      </c>
      <c r="G83" s="4">
        <f t="shared" si="12"/>
        <v>0.5</v>
      </c>
      <c r="H83" s="5">
        <f t="shared" si="13"/>
        <v>1.0843792950284621E-3</v>
      </c>
      <c r="I83" s="8"/>
      <c r="J83" s="8">
        <f t="shared" si="17"/>
        <v>5.5982148448868389E-2</v>
      </c>
      <c r="K83">
        <f t="shared" si="14"/>
        <v>73.5</v>
      </c>
    </row>
    <row r="84" spans="1:11" x14ac:dyDescent="0.35">
      <c r="A84">
        <v>74</v>
      </c>
      <c r="B84" s="19">
        <v>6.5987683734676811E-2</v>
      </c>
      <c r="C84" s="6">
        <f t="shared" si="15"/>
        <v>0.04</v>
      </c>
      <c r="D84" s="2">
        <f t="shared" si="16"/>
        <v>5.2783666300596846E-2</v>
      </c>
      <c r="E84" s="5"/>
      <c r="F84" s="5">
        <f t="shared" si="11"/>
        <v>3.8694169252551469E-3</v>
      </c>
      <c r="G84" s="4">
        <f t="shared" si="12"/>
        <v>0.5</v>
      </c>
      <c r="H84" s="5">
        <f t="shared" si="13"/>
        <v>8.8016078838363924E-4</v>
      </c>
      <c r="I84" s="8"/>
      <c r="J84" s="8">
        <f t="shared" si="17"/>
        <v>5.3828988893142686E-2</v>
      </c>
      <c r="K84">
        <f t="shared" si="14"/>
        <v>74.5</v>
      </c>
    </row>
    <row r="85" spans="1:11" x14ac:dyDescent="0.35">
      <c r="A85">
        <v>75</v>
      </c>
      <c r="B85" s="19">
        <v>5.5909724018626226E-2</v>
      </c>
      <c r="C85" s="6">
        <f t="shared" si="15"/>
        <v>0.04</v>
      </c>
      <c r="D85" s="2">
        <f t="shared" si="16"/>
        <v>5.0753525289035421E-2</v>
      </c>
      <c r="E85" s="5"/>
      <c r="F85" s="5">
        <f t="shared" si="11"/>
        <v>3.1592440143871853E-3</v>
      </c>
      <c r="G85" s="4">
        <f t="shared" si="12"/>
        <v>0.5</v>
      </c>
      <c r="H85" s="5">
        <f t="shared" si="13"/>
        <v>7.0438377423960336E-4</v>
      </c>
      <c r="I85" s="8"/>
      <c r="J85" s="8">
        <f t="shared" si="17"/>
        <v>5.1758643166483341E-2</v>
      </c>
      <c r="K85">
        <f t="shared" si="14"/>
        <v>75.5</v>
      </c>
    </row>
    <row r="86" spans="1:11" x14ac:dyDescent="0.35">
      <c r="A86">
        <v>76</v>
      </c>
      <c r="B86" s="19">
        <v>4.6610930087390125E-2</v>
      </c>
      <c r="C86" s="6">
        <f t="shared" si="15"/>
        <v>0.04</v>
      </c>
      <c r="D86" s="2">
        <f t="shared" si="16"/>
        <v>4.8801466624072518E-2</v>
      </c>
      <c r="E86" s="5"/>
      <c r="F86" s="5">
        <f t="shared" si="11"/>
        <v>2.5380301213080558E-3</v>
      </c>
      <c r="G86" s="4">
        <f t="shared" si="12"/>
        <v>0.5</v>
      </c>
      <c r="H86" s="5">
        <f t="shared" si="13"/>
        <v>5.5466738057595108E-4</v>
      </c>
      <c r="I86" s="8"/>
      <c r="J86" s="8">
        <f t="shared" si="17"/>
        <v>4.9767926121618608E-2</v>
      </c>
      <c r="K86">
        <f t="shared" si="14"/>
        <v>76.5</v>
      </c>
    </row>
    <row r="87" spans="1:11" x14ac:dyDescent="0.35">
      <c r="A87">
        <v>77</v>
      </c>
      <c r="B87" s="19">
        <v>3.8150118439918612E-2</v>
      </c>
      <c r="C87" s="6">
        <f t="shared" si="15"/>
        <v>0.04</v>
      </c>
      <c r="D87" s="2">
        <f t="shared" si="16"/>
        <v>4.6924487138531264E-2</v>
      </c>
      <c r="E87" s="5"/>
      <c r="F87" s="5">
        <f t="shared" si="11"/>
        <v>2.0017879638467195E-3</v>
      </c>
      <c r="G87" s="4">
        <f t="shared" si="12"/>
        <v>0.5</v>
      </c>
      <c r="H87" s="5">
        <f t="shared" si="13"/>
        <v>4.288087218012926E-4</v>
      </c>
      <c r="I87" s="8"/>
      <c r="J87" s="8">
        <f t="shared" si="17"/>
        <v>4.7853775116940951E-2</v>
      </c>
      <c r="K87">
        <f t="shared" si="14"/>
        <v>77.5</v>
      </c>
    </row>
    <row r="88" spans="1:11" x14ac:dyDescent="0.35">
      <c r="A88">
        <v>78</v>
      </c>
      <c r="B88" s="19">
        <v>3.0579976344727009E-2</v>
      </c>
      <c r="C88" s="6">
        <f t="shared" si="15"/>
        <v>0.04</v>
      </c>
      <c r="D88" s="2">
        <f t="shared" si="16"/>
        <v>4.5119699171664682E-2</v>
      </c>
      <c r="E88" s="5"/>
      <c r="F88" s="5">
        <f t="shared" si="11"/>
        <v>1.5462243500138841E-3</v>
      </c>
      <c r="G88" s="4">
        <f t="shared" si="12"/>
        <v>0.5</v>
      </c>
      <c r="H88" s="5">
        <f t="shared" si="13"/>
        <v>3.2465920966089578E-4</v>
      </c>
      <c r="I88" s="8"/>
      <c r="J88" s="8">
        <f t="shared" si="17"/>
        <v>4.6013245304750927E-2</v>
      </c>
      <c r="K88">
        <f t="shared" si="14"/>
        <v>78.5</v>
      </c>
    </row>
    <row r="89" spans="1:11" x14ac:dyDescent="0.35">
      <c r="A89">
        <v>79</v>
      </c>
      <c r="B89" s="19">
        <v>2.3940054284330606E-2</v>
      </c>
      <c r="C89" s="6">
        <f t="shared" si="15"/>
        <v>0.04</v>
      </c>
      <c r="D89" s="2">
        <f t="shared" si="16"/>
        <v>4.3384326126600647E-2</v>
      </c>
      <c r="E89" s="5"/>
      <c r="F89" s="5">
        <f t="shared" si="11"/>
        <v>1.1664702693406654E-3</v>
      </c>
      <c r="G89" s="4">
        <f t="shared" si="12"/>
        <v>0.5</v>
      </c>
      <c r="H89" s="5">
        <f t="shared" si="13"/>
        <v>2.4007037740167257E-4</v>
      </c>
      <c r="I89" s="8"/>
      <c r="J89" s="8">
        <f t="shared" si="17"/>
        <v>4.424350510072203E-2</v>
      </c>
      <c r="K89">
        <f t="shared" si="14"/>
        <v>79.5</v>
      </c>
    </row>
    <row r="90" spans="1:11" x14ac:dyDescent="0.35">
      <c r="A90">
        <v>80</v>
      </c>
      <c r="B90" s="19">
        <v>1.8249801863718294E-2</v>
      </c>
      <c r="C90" s="6">
        <f t="shared" si="15"/>
        <v>0.04</v>
      </c>
      <c r="D90" s="2">
        <f t="shared" si="16"/>
        <v>4.171569819865447E-2</v>
      </c>
      <c r="E90" s="5"/>
      <c r="F90" s="5">
        <f t="shared" si="11"/>
        <v>8.5687974506154236E-4</v>
      </c>
      <c r="G90" s="4">
        <f t="shared" si="12"/>
        <v>0.5</v>
      </c>
      <c r="H90" s="5">
        <f t="shared" si="13"/>
        <v>1.7285998082318033E-4</v>
      </c>
      <c r="J90" s="8">
        <f t="shared" si="17"/>
        <v>4.2541831827617345E-2</v>
      </c>
      <c r="K90">
        <f t="shared" si="14"/>
        <v>80.5</v>
      </c>
    </row>
    <row r="91" spans="1:11" x14ac:dyDescent="0.35">
      <c r="A91">
        <v>81</v>
      </c>
      <c r="C91" s="2"/>
      <c r="D91" s="2"/>
      <c r="G91" s="4"/>
      <c r="I91" s="3"/>
      <c r="J91" s="3"/>
      <c r="K91">
        <f t="shared" si="14"/>
        <v>81.5</v>
      </c>
    </row>
    <row r="92" spans="1:11" x14ac:dyDescent="0.35">
      <c r="C92" s="2"/>
      <c r="D92" s="2"/>
    </row>
    <row r="93" spans="1:11" x14ac:dyDescent="0.35">
      <c r="C93" s="2"/>
      <c r="D93" s="2"/>
    </row>
    <row r="94" spans="1:11" x14ac:dyDescent="0.35">
      <c r="C94" s="2"/>
      <c r="D94" s="2"/>
    </row>
    <row r="95" spans="1:11" x14ac:dyDescent="0.35">
      <c r="C95" s="2"/>
      <c r="D95" s="2"/>
    </row>
    <row r="96" spans="1:11" x14ac:dyDescent="0.35">
      <c r="C96" s="2"/>
      <c r="D96" s="2"/>
    </row>
    <row r="97" spans="3:4" x14ac:dyDescent="0.35">
      <c r="C97" s="2"/>
      <c r="D97" s="2"/>
    </row>
    <row r="98" spans="3:4" x14ac:dyDescent="0.35">
      <c r="C98" s="2"/>
      <c r="D98" s="2"/>
    </row>
    <row r="99" spans="3:4" x14ac:dyDescent="0.35">
      <c r="C99" s="2"/>
      <c r="D9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FF83-7326-4DF3-A5C2-2F7F18C77766}">
  <dimension ref="A1:R109"/>
  <sheetViews>
    <sheetView tabSelected="1" workbookViewId="0">
      <selection activeCell="H4" sqref="H4"/>
    </sheetView>
  </sheetViews>
  <sheetFormatPr defaultRowHeight="14.5" x14ac:dyDescent="0.35"/>
  <cols>
    <col min="1" max="1" width="11" customWidth="1"/>
    <col min="2" max="2" width="10.1796875" style="26" customWidth="1"/>
    <col min="3" max="3" width="8.90625" style="22"/>
    <col min="6" max="6" width="13" style="26" customWidth="1"/>
    <col min="7" max="7" width="11.6328125" customWidth="1"/>
    <col min="8" max="8" width="16.36328125" style="26" bestFit="1" customWidth="1"/>
    <col min="9" max="9" width="9.1796875" bestFit="1" customWidth="1"/>
    <col min="10" max="10" width="15.90625" customWidth="1"/>
    <col min="12" max="13" width="8.90625" style="1"/>
    <col min="14" max="14" width="10.36328125" style="1" bestFit="1" customWidth="1"/>
    <col min="15" max="15" width="12.36328125" style="1" bestFit="1" customWidth="1"/>
    <col min="16" max="16" width="10.08984375" style="1" customWidth="1"/>
    <col min="17" max="17" width="11.81640625" customWidth="1"/>
  </cols>
  <sheetData>
    <row r="1" spans="1:18" x14ac:dyDescent="0.35">
      <c r="B1" s="25" t="s">
        <v>20</v>
      </c>
      <c r="C1" s="21"/>
    </row>
    <row r="2" spans="1:18" x14ac:dyDescent="0.35">
      <c r="Q2" s="7"/>
      <c r="R2" s="7"/>
    </row>
    <row r="3" spans="1:18" x14ac:dyDescent="0.35">
      <c r="A3" t="s">
        <v>10</v>
      </c>
      <c r="B3" s="25">
        <v>0.06</v>
      </c>
      <c r="Q3" s="7"/>
      <c r="R3" s="7"/>
    </row>
    <row r="4" spans="1:18" x14ac:dyDescent="0.35">
      <c r="A4" t="s">
        <v>6</v>
      </c>
      <c r="B4" s="27" t="s">
        <v>21</v>
      </c>
      <c r="Q4" s="7"/>
      <c r="R4" s="7"/>
    </row>
    <row r="5" spans="1:18" x14ac:dyDescent="0.35">
      <c r="A5" t="s">
        <v>19</v>
      </c>
      <c r="B5" s="25">
        <v>0.65899183314506171</v>
      </c>
      <c r="Q5" s="10"/>
      <c r="R5" s="10"/>
    </row>
    <row r="7" spans="1:18" x14ac:dyDescent="0.35">
      <c r="J7" t="s">
        <v>15</v>
      </c>
      <c r="K7" t="s">
        <v>17</v>
      </c>
    </row>
    <row r="8" spans="1:18" x14ac:dyDescent="0.35">
      <c r="F8" s="3" t="s">
        <v>24</v>
      </c>
      <c r="G8" t="s">
        <v>25</v>
      </c>
      <c r="H8" t="s">
        <v>26</v>
      </c>
      <c r="J8" t="s">
        <v>16</v>
      </c>
      <c r="K8" t="s">
        <v>18</v>
      </c>
    </row>
    <row r="9" spans="1:18" ht="29.4" customHeight="1" x14ac:dyDescent="0.35">
      <c r="A9" t="s">
        <v>8</v>
      </c>
      <c r="B9" s="26" t="s">
        <v>7</v>
      </c>
      <c r="C9" s="23" t="s">
        <v>22</v>
      </c>
      <c r="D9" t="s">
        <v>5</v>
      </c>
      <c r="O9" s="12"/>
      <c r="P9" s="12"/>
      <c r="Q9" s="12"/>
      <c r="R9" s="1"/>
    </row>
    <row r="10" spans="1:18" x14ac:dyDescent="0.35">
      <c r="A10">
        <v>0</v>
      </c>
      <c r="B10" s="28">
        <v>1</v>
      </c>
      <c r="C10" s="21">
        <v>3.3570000000000003E-2</v>
      </c>
      <c r="D10" s="2">
        <f>1/(1+C10)^(A10+1)</f>
        <v>0.96752034211519289</v>
      </c>
      <c r="E10" s="33"/>
      <c r="F10" s="15">
        <f>B10*(1+B$3)^A10/(1+B$3+C10)^A11</f>
        <v>0.91443620435820283</v>
      </c>
      <c r="G10" s="4">
        <v>1</v>
      </c>
      <c r="H10" s="15">
        <f t="shared" ref="H10:H41" si="0">B10*(1+B$5*B$3)^A10/(1+B$3+C10)^A11</f>
        <v>0.91443620435820283</v>
      </c>
      <c r="I10" s="8"/>
      <c r="J10" s="8">
        <f>1/(1+C10)^(A10+0.5)</f>
        <v>0.98362611906922892</v>
      </c>
      <c r="K10">
        <f t="shared" ref="K10:K41" si="1">A10+0.5</f>
        <v>0.5</v>
      </c>
      <c r="O10" s="24"/>
      <c r="Q10" s="12"/>
    </row>
    <row r="11" spans="1:18" x14ac:dyDescent="0.35">
      <c r="A11">
        <v>1</v>
      </c>
      <c r="B11" s="28">
        <v>0.99044218880087154</v>
      </c>
      <c r="C11" s="21">
        <v>2.69E-2</v>
      </c>
      <c r="D11" s="2">
        <f t="shared" ref="D11:D74" si="2">1/(1+C11)^(A11+1)</f>
        <v>0.9482955056833674</v>
      </c>
      <c r="E11" s="33"/>
      <c r="F11" s="15">
        <f t="shared" ref="F11:F74" si="3">B11*(1+B$3)^A11/(1+B$3+C11)^A12</f>
        <v>0.88870130725002694</v>
      </c>
      <c r="G11" s="4">
        <f>MAX(0.5,0.975^A11)</f>
        <v>0.97499999999999998</v>
      </c>
      <c r="H11" s="15">
        <f t="shared" si="0"/>
        <v>0.87154728440095597</v>
      </c>
      <c r="I11" s="8"/>
      <c r="J11" s="8">
        <f t="shared" ref="J11:J74" si="4">1/(1+C11)^(A11+0.5)</f>
        <v>0.96096544035014297</v>
      </c>
      <c r="K11">
        <f t="shared" si="1"/>
        <v>1.5</v>
      </c>
      <c r="O11" s="24"/>
      <c r="Q11" s="12"/>
    </row>
    <row r="12" spans="1:18" x14ac:dyDescent="0.35">
      <c r="A12">
        <v>2</v>
      </c>
      <c r="B12" s="28">
        <v>0.98089286091242878</v>
      </c>
      <c r="C12" s="21">
        <v>2.4389999999999998E-2</v>
      </c>
      <c r="D12" s="2">
        <f t="shared" si="2"/>
        <v>0.93025927585181378</v>
      </c>
      <c r="E12" s="33"/>
      <c r="F12" s="15">
        <f t="shared" si="3"/>
        <v>0.86432443773874712</v>
      </c>
      <c r="G12" s="4">
        <f t="shared" ref="G12:G75" si="5">MAX(0.5,0.975^A12)</f>
        <v>0.95062499999999994</v>
      </c>
      <c r="H12" s="15">
        <f t="shared" si="0"/>
        <v>0.83127948431588639</v>
      </c>
      <c r="I12" s="8"/>
      <c r="J12" s="8">
        <f t="shared" si="4"/>
        <v>0.94153544548288848</v>
      </c>
      <c r="K12">
        <f t="shared" si="1"/>
        <v>2.5</v>
      </c>
      <c r="O12" s="24"/>
      <c r="Q12" s="12"/>
    </row>
    <row r="13" spans="1:18" x14ac:dyDescent="0.35">
      <c r="A13">
        <v>3</v>
      </c>
      <c r="B13" s="28">
        <v>0.97134543714333288</v>
      </c>
      <c r="C13" s="21">
        <v>2.35E-2</v>
      </c>
      <c r="D13" s="2">
        <f t="shared" si="2"/>
        <v>0.91127322913606645</v>
      </c>
      <c r="E13" s="33"/>
      <c r="F13" s="15">
        <f t="shared" si="3"/>
        <v>0.83941289708624289</v>
      </c>
      <c r="G13" s="4">
        <f t="shared" si="5"/>
        <v>0.92685937499999993</v>
      </c>
      <c r="H13" s="15">
        <f t="shared" si="0"/>
        <v>0.79173718512475277</v>
      </c>
      <c r="I13" s="8"/>
      <c r="J13" s="8">
        <f t="shared" si="4"/>
        <v>0.92191851171693351</v>
      </c>
      <c r="K13">
        <f t="shared" si="1"/>
        <v>3.5</v>
      </c>
      <c r="O13" s="24"/>
      <c r="Q13" s="12"/>
    </row>
    <row r="14" spans="1:18" x14ac:dyDescent="0.35">
      <c r="A14">
        <v>4</v>
      </c>
      <c r="B14" s="28">
        <v>0.96181372463977544</v>
      </c>
      <c r="C14" s="21">
        <v>2.3230000000000001E-2</v>
      </c>
      <c r="D14" s="2">
        <f t="shared" si="2"/>
        <v>0.89152530871603453</v>
      </c>
      <c r="E14" s="33"/>
      <c r="F14" s="15">
        <f t="shared" si="3"/>
        <v>0.81416238675768438</v>
      </c>
      <c r="G14" s="4">
        <f t="shared" si="5"/>
        <v>0.90368789062499988</v>
      </c>
      <c r="H14" s="15">
        <f t="shared" si="0"/>
        <v>0.75309813969297312</v>
      </c>
      <c r="I14" s="8"/>
      <c r="J14" s="8">
        <f t="shared" si="4"/>
        <v>0.90182092664097546</v>
      </c>
      <c r="K14">
        <f t="shared" si="1"/>
        <v>4.5</v>
      </c>
      <c r="O14" s="24"/>
      <c r="Q14" s="12"/>
    </row>
    <row r="15" spans="1:18" x14ac:dyDescent="0.35">
      <c r="A15">
        <v>5</v>
      </c>
      <c r="B15" s="28">
        <v>0.95221336457345362</v>
      </c>
      <c r="C15" s="21">
        <v>2.3210000000000001E-2</v>
      </c>
      <c r="D15" s="2">
        <f t="shared" si="2"/>
        <v>0.87138753761231913</v>
      </c>
      <c r="E15" s="33"/>
      <c r="F15" s="15">
        <f t="shared" si="3"/>
        <v>0.78883765760340341</v>
      </c>
      <c r="G15" s="4">
        <f t="shared" si="5"/>
        <v>0.88109569335937488</v>
      </c>
      <c r="H15" s="15">
        <f t="shared" si="0"/>
        <v>0.71558842989180982</v>
      </c>
      <c r="I15" s="8"/>
      <c r="J15" s="8">
        <f t="shared" si="4"/>
        <v>0.88144198371353322</v>
      </c>
      <c r="K15">
        <f t="shared" si="1"/>
        <v>5.5</v>
      </c>
      <c r="O15" s="24"/>
      <c r="Q15" s="12"/>
    </row>
    <row r="16" spans="1:18" x14ac:dyDescent="0.35">
      <c r="A16">
        <v>6</v>
      </c>
      <c r="B16" s="28">
        <v>0.94279612304085725</v>
      </c>
      <c r="C16" s="21">
        <v>2.3310000000000001E-2</v>
      </c>
      <c r="D16" s="2">
        <f t="shared" si="2"/>
        <v>0.85103901995256348</v>
      </c>
      <c r="E16" s="33"/>
      <c r="F16" s="15">
        <f t="shared" si="3"/>
        <v>0.76380714154053375</v>
      </c>
      <c r="G16" s="4">
        <f t="shared" si="5"/>
        <v>0.85906830102539045</v>
      </c>
      <c r="H16" s="15">
        <f t="shared" si="0"/>
        <v>0.67950792292854367</v>
      </c>
      <c r="I16" s="8"/>
      <c r="J16" s="8">
        <f t="shared" si="4"/>
        <v>0.86090074160153929</v>
      </c>
      <c r="K16">
        <f t="shared" si="1"/>
        <v>6.5</v>
      </c>
      <c r="O16" s="24"/>
      <c r="Q16" s="12"/>
    </row>
    <row r="17" spans="1:17" x14ac:dyDescent="0.35">
      <c r="A17">
        <v>7</v>
      </c>
      <c r="B17" s="28">
        <v>0.93335128739841622</v>
      </c>
      <c r="C17" s="21">
        <v>2.349E-2</v>
      </c>
      <c r="D17" s="2">
        <f t="shared" si="2"/>
        <v>0.83048380916383024</v>
      </c>
      <c r="E17" s="33"/>
      <c r="F17" s="15">
        <f t="shared" si="3"/>
        <v>0.73890214729296544</v>
      </c>
      <c r="G17" s="4">
        <f t="shared" si="5"/>
        <v>0.83759159349975565</v>
      </c>
      <c r="H17" s="15">
        <f t="shared" si="0"/>
        <v>0.64466319149066464</v>
      </c>
      <c r="I17" s="8"/>
      <c r="J17" s="8">
        <f t="shared" si="4"/>
        <v>0.84018122399030604</v>
      </c>
      <c r="K17">
        <f t="shared" si="1"/>
        <v>7.5</v>
      </c>
      <c r="O17" s="24"/>
      <c r="Q17" s="12"/>
    </row>
    <row r="18" spans="1:17" x14ac:dyDescent="0.35">
      <c r="A18">
        <v>8</v>
      </c>
      <c r="B18" s="28">
        <v>0.92399455549301412</v>
      </c>
      <c r="C18" s="21">
        <v>2.3699999999999999E-2</v>
      </c>
      <c r="D18" s="2">
        <f t="shared" si="2"/>
        <v>0.80992661475143957</v>
      </c>
      <c r="E18" s="33"/>
      <c r="F18" s="15">
        <f t="shared" si="3"/>
        <v>0.71438886059692208</v>
      </c>
      <c r="G18" s="4">
        <f t="shared" si="5"/>
        <v>0.81665180366226175</v>
      </c>
      <c r="H18" s="15">
        <f t="shared" si="0"/>
        <v>0.61124561180092962</v>
      </c>
      <c r="I18" s="8"/>
      <c r="J18" s="8">
        <f t="shared" si="4"/>
        <v>0.81946804321897004</v>
      </c>
      <c r="K18">
        <f t="shared" si="1"/>
        <v>8.5</v>
      </c>
      <c r="O18" s="24"/>
      <c r="Q18" s="12"/>
    </row>
    <row r="19" spans="1:17" x14ac:dyDescent="0.35">
      <c r="A19">
        <v>9</v>
      </c>
      <c r="B19" s="28">
        <v>0.91447350299216967</v>
      </c>
      <c r="C19" s="21">
        <v>2.393E-2</v>
      </c>
      <c r="D19" s="2">
        <f t="shared" si="2"/>
        <v>0.78940036841015715</v>
      </c>
      <c r="E19" s="33"/>
      <c r="F19" s="15">
        <f t="shared" si="3"/>
        <v>0.69009924000909839</v>
      </c>
      <c r="G19" s="4">
        <f t="shared" si="5"/>
        <v>0.79623550857070524</v>
      </c>
      <c r="H19" s="15">
        <f t="shared" si="0"/>
        <v>0.57906559794683532</v>
      </c>
      <c r="I19" s="8"/>
      <c r="J19" s="8">
        <f t="shared" si="4"/>
        <v>0.79878970420235329</v>
      </c>
      <c r="K19">
        <f t="shared" si="1"/>
        <v>9.5</v>
      </c>
      <c r="O19" s="24"/>
      <c r="Q19" s="12"/>
    </row>
    <row r="20" spans="1:17" x14ac:dyDescent="0.35">
      <c r="A20">
        <v>10</v>
      </c>
      <c r="B20" s="28">
        <v>0.90517915534128113</v>
      </c>
      <c r="C20" s="21">
        <v>2.4230000000000002E-2</v>
      </c>
      <c r="D20" s="2">
        <f t="shared" si="2"/>
        <v>0.76847117988300762</v>
      </c>
      <c r="E20" s="33"/>
      <c r="F20" s="15">
        <f t="shared" si="3"/>
        <v>0.66597446774722779</v>
      </c>
      <c r="G20" s="4">
        <f t="shared" si="5"/>
        <v>0.77632962085643753</v>
      </c>
      <c r="H20" s="15">
        <f t="shared" si="0"/>
        <v>0.54803580053496337</v>
      </c>
      <c r="I20" s="8"/>
      <c r="J20" s="8">
        <f t="shared" si="4"/>
        <v>0.77772548578771195</v>
      </c>
      <c r="K20">
        <f t="shared" si="1"/>
        <v>10.5</v>
      </c>
      <c r="O20" s="24"/>
      <c r="Q20" s="12"/>
    </row>
    <row r="21" spans="1:17" x14ac:dyDescent="0.35">
      <c r="A21">
        <v>11</v>
      </c>
      <c r="B21" s="28">
        <v>0.89596839420206176</v>
      </c>
      <c r="C21" s="21">
        <v>2.4389999999999998E-2</v>
      </c>
      <c r="D21" s="2">
        <f t="shared" si="2"/>
        <v>0.74888656030224809</v>
      </c>
      <c r="E21" s="33"/>
      <c r="F21" s="15">
        <f t="shared" si="3"/>
        <v>0.64332608380032863</v>
      </c>
      <c r="G21" s="4">
        <f t="shared" si="5"/>
        <v>0.75692138033502654</v>
      </c>
      <c r="H21" s="15">
        <f t="shared" si="0"/>
        <v>0.51917963133099454</v>
      </c>
      <c r="I21" s="8"/>
      <c r="J21" s="8">
        <f t="shared" si="4"/>
        <v>0.7579642143580676</v>
      </c>
      <c r="K21">
        <f t="shared" si="1"/>
        <v>11.5</v>
      </c>
      <c r="O21" s="24"/>
      <c r="Q21" s="12"/>
    </row>
    <row r="22" spans="1:17" x14ac:dyDescent="0.35">
      <c r="A22">
        <v>12</v>
      </c>
      <c r="B22" s="28">
        <v>0.88671058530331326</v>
      </c>
      <c r="C22" s="21">
        <v>2.4549999999999999E-2</v>
      </c>
      <c r="D22" s="2">
        <f t="shared" si="2"/>
        <v>0.72957333128207646</v>
      </c>
      <c r="E22" s="33"/>
      <c r="F22" s="15">
        <f t="shared" si="3"/>
        <v>0.62116611009339651</v>
      </c>
      <c r="G22" s="4">
        <f t="shared" si="5"/>
        <v>0.73799834582665091</v>
      </c>
      <c r="H22" s="15">
        <f t="shared" si="0"/>
        <v>0.49161980890371554</v>
      </c>
      <c r="I22" s="8"/>
      <c r="J22" s="8">
        <f t="shared" si="4"/>
        <v>0.73847454397589329</v>
      </c>
      <c r="K22">
        <f t="shared" si="1"/>
        <v>12.5</v>
      </c>
      <c r="O22" s="24"/>
      <c r="Q22" s="12"/>
    </row>
    <row r="23" spans="1:17" x14ac:dyDescent="0.35">
      <c r="A23">
        <v>13</v>
      </c>
      <c r="B23" s="28">
        <v>0.87740795075249933</v>
      </c>
      <c r="C23" s="21">
        <v>2.4670000000000001E-2</v>
      </c>
      <c r="D23" s="2">
        <f t="shared" si="2"/>
        <v>0.7109248624408433</v>
      </c>
      <c r="E23" s="33"/>
      <c r="F23" s="15">
        <f t="shared" si="3"/>
        <v>0.59980628833641469</v>
      </c>
      <c r="G23" s="4">
        <f t="shared" si="5"/>
        <v>0.71954838718098457</v>
      </c>
      <c r="H23" s="15">
        <f t="shared" si="0"/>
        <v>0.46555154260201825</v>
      </c>
      <c r="I23" s="8"/>
      <c r="J23" s="8">
        <f t="shared" si="4"/>
        <v>0.71964069323839142</v>
      </c>
      <c r="K23">
        <f t="shared" si="1"/>
        <v>13.5</v>
      </c>
      <c r="O23" s="24"/>
      <c r="Q23" s="12"/>
    </row>
    <row r="24" spans="1:17" x14ac:dyDescent="0.35">
      <c r="A24">
        <v>14</v>
      </c>
      <c r="B24" s="28">
        <v>0.86794703325095968</v>
      </c>
      <c r="C24" s="21">
        <v>2.47E-2</v>
      </c>
      <c r="D24" s="2">
        <f t="shared" si="2"/>
        <v>0.69350397853368695</v>
      </c>
      <c r="E24" s="33"/>
      <c r="F24" s="15">
        <f t="shared" si="3"/>
        <v>0.57960314638266897</v>
      </c>
      <c r="G24" s="4">
        <f t="shared" si="5"/>
        <v>0.70155967750145998</v>
      </c>
      <c r="H24" s="15">
        <f t="shared" si="0"/>
        <v>0.44118691650901931</v>
      </c>
      <c r="I24" s="8"/>
      <c r="J24" s="8">
        <f t="shared" si="4"/>
        <v>0.7020165084366824</v>
      </c>
      <c r="K24">
        <f t="shared" si="1"/>
        <v>14.5</v>
      </c>
      <c r="O24" s="24"/>
      <c r="Q24" s="12"/>
    </row>
    <row r="25" spans="1:17" x14ac:dyDescent="0.35">
      <c r="A25">
        <v>15</v>
      </c>
      <c r="B25" s="28">
        <v>0.85849106190703672</v>
      </c>
      <c r="C25" s="21">
        <v>2.46E-2</v>
      </c>
      <c r="D25" s="2">
        <f t="shared" si="2"/>
        <v>0.67784496636512226</v>
      </c>
      <c r="E25" s="33"/>
      <c r="F25" s="15">
        <f t="shared" si="3"/>
        <v>0.56106109540328419</v>
      </c>
      <c r="G25" s="4">
        <f t="shared" si="5"/>
        <v>0.68402068556392337</v>
      </c>
      <c r="H25" s="15">
        <f t="shared" si="0"/>
        <v>0.41882942039762261</v>
      </c>
      <c r="I25" s="8"/>
      <c r="J25" s="8">
        <f t="shared" si="4"/>
        <v>0.68613180502570137</v>
      </c>
      <c r="K25">
        <f t="shared" si="1"/>
        <v>15.5</v>
      </c>
      <c r="O25" s="24"/>
      <c r="Q25" s="12"/>
    </row>
    <row r="26" spans="1:17" x14ac:dyDescent="0.35">
      <c r="A26">
        <v>16</v>
      </c>
      <c r="B26" s="28">
        <v>0.84890000229718865</v>
      </c>
      <c r="C26" s="21">
        <v>2.445E-2</v>
      </c>
      <c r="D26" s="2">
        <f t="shared" si="2"/>
        <v>0.66321900796429667</v>
      </c>
      <c r="E26" s="33"/>
      <c r="F26" s="15">
        <f t="shared" si="3"/>
        <v>0.54348594387073057</v>
      </c>
      <c r="G26" s="4">
        <f t="shared" si="5"/>
        <v>0.66692016842482538</v>
      </c>
      <c r="H26" s="15">
        <f t="shared" si="0"/>
        <v>0.39787850459781732</v>
      </c>
      <c r="I26" s="8"/>
      <c r="J26" s="8">
        <f t="shared" si="4"/>
        <v>0.6712778978481162</v>
      </c>
      <c r="K26">
        <f t="shared" si="1"/>
        <v>16.5</v>
      </c>
      <c r="O26" s="24"/>
      <c r="Q26" s="12"/>
    </row>
    <row r="27" spans="1:17" x14ac:dyDescent="0.35">
      <c r="A27">
        <v>17</v>
      </c>
      <c r="B27" s="28">
        <v>0.83909992036080094</v>
      </c>
      <c r="C27" s="21">
        <v>2.4279999999999999E-2</v>
      </c>
      <c r="D27" s="2">
        <f t="shared" si="2"/>
        <v>0.64932710114374537</v>
      </c>
      <c r="E27" s="33"/>
      <c r="F27" s="15">
        <f t="shared" si="3"/>
        <v>0.52658361487533756</v>
      </c>
      <c r="G27" s="4">
        <f t="shared" si="5"/>
        <v>0.6502471642142047</v>
      </c>
      <c r="H27" s="15">
        <f t="shared" si="0"/>
        <v>0.37806340121193066</v>
      </c>
      <c r="I27" s="8"/>
      <c r="J27" s="8">
        <f t="shared" si="4"/>
        <v>0.65716265558387554</v>
      </c>
      <c r="K27">
        <f t="shared" si="1"/>
        <v>17.5</v>
      </c>
      <c r="O27" s="24"/>
      <c r="Q27" s="12"/>
    </row>
    <row r="28" spans="1:17" x14ac:dyDescent="0.35">
      <c r="A28">
        <v>18</v>
      </c>
      <c r="B28" s="28">
        <v>0.82909079807180885</v>
      </c>
      <c r="C28" s="21">
        <v>2.4140000000000002E-2</v>
      </c>
      <c r="D28" s="2">
        <f t="shared" si="2"/>
        <v>0.63558370336043946</v>
      </c>
      <c r="E28" s="33"/>
      <c r="F28" s="15">
        <f t="shared" si="3"/>
        <v>0.50990077561577418</v>
      </c>
      <c r="G28" s="4">
        <f t="shared" si="5"/>
        <v>0.63399098510884955</v>
      </c>
      <c r="H28" s="15">
        <f t="shared" si="0"/>
        <v>0.35901955410916897</v>
      </c>
      <c r="I28" s="8"/>
      <c r="J28" s="8">
        <f t="shared" si="4"/>
        <v>0.643209451705263</v>
      </c>
      <c r="K28">
        <f t="shared" si="1"/>
        <v>18.5</v>
      </c>
      <c r="O28" s="24"/>
      <c r="Q28" s="12"/>
    </row>
    <row r="29" spans="1:17" x14ac:dyDescent="0.35">
      <c r="A29">
        <v>19</v>
      </c>
      <c r="B29" s="28">
        <v>0.81887328761275435</v>
      </c>
      <c r="C29" s="21">
        <v>2.4060000000000002E-2</v>
      </c>
      <c r="D29" s="2">
        <f t="shared" si="2"/>
        <v>0.62157271665609515</v>
      </c>
      <c r="E29" s="33"/>
      <c r="F29" s="15">
        <f t="shared" si="3"/>
        <v>0.49313036418162165</v>
      </c>
      <c r="G29" s="4">
        <f t="shared" si="5"/>
        <v>0.61814121048112836</v>
      </c>
      <c r="H29" s="15">
        <f t="shared" si="0"/>
        <v>0.34050956072903976</v>
      </c>
      <c r="I29" s="8"/>
      <c r="J29" s="8">
        <f t="shared" si="4"/>
        <v>0.62900579223084541</v>
      </c>
      <c r="K29">
        <f t="shared" si="1"/>
        <v>19.5</v>
      </c>
      <c r="O29" s="24"/>
      <c r="Q29" s="12"/>
    </row>
    <row r="30" spans="1:17" x14ac:dyDescent="0.35">
      <c r="A30">
        <v>20</v>
      </c>
      <c r="B30" s="28">
        <v>0.80844876482618699</v>
      </c>
      <c r="C30" s="21">
        <v>2.4039999999999999E-2</v>
      </c>
      <c r="D30" s="2">
        <f t="shared" si="2"/>
        <v>0.60721803256449403</v>
      </c>
      <c r="E30" s="33"/>
      <c r="F30" s="15">
        <f t="shared" si="3"/>
        <v>0.47623175310461296</v>
      </c>
      <c r="G30" s="4">
        <f t="shared" si="5"/>
        <v>0.60268768021910013</v>
      </c>
      <c r="H30" s="15">
        <f t="shared" si="0"/>
        <v>0.32249356235657173</v>
      </c>
      <c r="I30" s="8"/>
      <c r="J30" s="8">
        <f t="shared" si="4"/>
        <v>0.61447344723655339</v>
      </c>
      <c r="K30">
        <f t="shared" si="1"/>
        <v>20.5</v>
      </c>
      <c r="O30" s="24"/>
      <c r="Q30" s="12"/>
    </row>
    <row r="31" spans="1:17" x14ac:dyDescent="0.35">
      <c r="A31">
        <v>21</v>
      </c>
      <c r="B31" s="28">
        <v>0.79781720231896702</v>
      </c>
      <c r="C31" s="21">
        <v>2.409E-2</v>
      </c>
      <c r="D31" s="2">
        <f t="shared" si="2"/>
        <v>0.59232660750473398</v>
      </c>
      <c r="E31" s="33"/>
      <c r="F31" s="15">
        <f t="shared" si="3"/>
        <v>0.45908079255497769</v>
      </c>
      <c r="G31" s="4">
        <f t="shared" si="5"/>
        <v>0.58762048821362256</v>
      </c>
      <c r="H31" s="15">
        <f t="shared" si="0"/>
        <v>0.30487861191387344</v>
      </c>
      <c r="I31" s="8"/>
      <c r="J31" s="8">
        <f t="shared" si="4"/>
        <v>0.5994187234062327</v>
      </c>
      <c r="K31">
        <f t="shared" si="1"/>
        <v>21.5</v>
      </c>
      <c r="O31" s="24"/>
      <c r="Q31" s="12"/>
    </row>
    <row r="32" spans="1:17" x14ac:dyDescent="0.35">
      <c r="A32">
        <v>22</v>
      </c>
      <c r="B32" s="28">
        <v>0.78697899806409377</v>
      </c>
      <c r="C32" s="21">
        <v>2.4170000000000001E-2</v>
      </c>
      <c r="D32" s="2">
        <f t="shared" si="2"/>
        <v>0.57735488205158803</v>
      </c>
      <c r="E32" s="33"/>
      <c r="F32" s="15">
        <f t="shared" si="3"/>
        <v>0.44203057020986075</v>
      </c>
      <c r="G32" s="4">
        <f t="shared" si="5"/>
        <v>0.57292997600828199</v>
      </c>
      <c r="H32" s="15">
        <f t="shared" si="0"/>
        <v>0.2878891360128602</v>
      </c>
      <c r="I32" s="8"/>
      <c r="J32" s="8">
        <f t="shared" si="4"/>
        <v>0.58429055720323364</v>
      </c>
      <c r="K32">
        <f t="shared" si="1"/>
        <v>22.5</v>
      </c>
      <c r="O32" s="24"/>
      <c r="Q32" s="12"/>
    </row>
    <row r="33" spans="1:17" x14ac:dyDescent="0.35">
      <c r="A33">
        <v>23</v>
      </c>
      <c r="B33" s="28">
        <v>0.77593685234898602</v>
      </c>
      <c r="C33" s="21">
        <v>2.4289999999999999E-2</v>
      </c>
      <c r="D33" s="2">
        <f t="shared" si="2"/>
        <v>0.5621466323027976</v>
      </c>
      <c r="E33" s="33"/>
      <c r="F33" s="15">
        <f t="shared" si="3"/>
        <v>0.42498188732546993</v>
      </c>
      <c r="G33" s="4">
        <f t="shared" si="5"/>
        <v>0.55860672660807487</v>
      </c>
      <c r="H33" s="15">
        <f t="shared" si="0"/>
        <v>0.27144292509897278</v>
      </c>
      <c r="I33" s="8"/>
      <c r="J33" s="8">
        <f t="shared" si="4"/>
        <v>0.56893294054827082</v>
      </c>
      <c r="K33">
        <f t="shared" si="1"/>
        <v>23.5</v>
      </c>
      <c r="O33" s="24"/>
      <c r="Q33" s="12"/>
    </row>
    <row r="34" spans="1:17" x14ac:dyDescent="0.35">
      <c r="A34">
        <v>24</v>
      </c>
      <c r="B34" s="28">
        <v>0.76469242591623376</v>
      </c>
      <c r="C34" s="21">
        <v>2.444E-2</v>
      </c>
      <c r="D34" s="2">
        <f t="shared" si="2"/>
        <v>0.54681045952577212</v>
      </c>
      <c r="E34" s="33"/>
      <c r="F34" s="15">
        <f t="shared" si="3"/>
        <v>0.40802741767742057</v>
      </c>
      <c r="G34" s="4">
        <f t="shared" si="5"/>
        <v>0.54464155844287299</v>
      </c>
      <c r="H34" s="15">
        <f t="shared" si="0"/>
        <v>0.25558336727804798</v>
      </c>
      <c r="I34" s="8"/>
      <c r="J34" s="8">
        <f t="shared" si="4"/>
        <v>0.55345214759083972</v>
      </c>
      <c r="K34">
        <f t="shared" si="1"/>
        <v>24.5</v>
      </c>
      <c r="O34" s="24"/>
      <c r="Q34" s="12"/>
    </row>
    <row r="35" spans="1:17" x14ac:dyDescent="0.35">
      <c r="A35">
        <v>25</v>
      </c>
      <c r="B35" s="28">
        <v>0.75324602414857911</v>
      </c>
      <c r="C35" s="21">
        <v>2.46E-2</v>
      </c>
      <c r="D35" s="2">
        <f t="shared" si="2"/>
        <v>0.5316023106288541</v>
      </c>
      <c r="E35" s="33"/>
      <c r="F35" s="15">
        <f t="shared" si="3"/>
        <v>0.3913576946180975</v>
      </c>
      <c r="G35" s="4">
        <f t="shared" si="5"/>
        <v>0.53102551948180121</v>
      </c>
      <c r="H35" s="15">
        <f t="shared" si="0"/>
        <v>0.24040984747761887</v>
      </c>
      <c r="I35" s="8"/>
      <c r="J35" s="8">
        <f t="shared" si="4"/>
        <v>0.53810129313719313</v>
      </c>
      <c r="K35">
        <f t="shared" si="1"/>
        <v>25.5</v>
      </c>
      <c r="O35" s="24"/>
      <c r="Q35" s="12"/>
    </row>
    <row r="36" spans="1:17" x14ac:dyDescent="0.35">
      <c r="A36">
        <v>26</v>
      </c>
      <c r="B36" s="28">
        <v>0.74159643720462221</v>
      </c>
      <c r="C36" s="21">
        <v>2.478E-2</v>
      </c>
      <c r="D36" s="2">
        <f t="shared" si="2"/>
        <v>0.51638390097765319</v>
      </c>
      <c r="E36" s="33"/>
      <c r="F36" s="15">
        <f t="shared" si="3"/>
        <v>0.37488240193683992</v>
      </c>
      <c r="G36" s="4">
        <f t="shared" si="5"/>
        <v>0.51774988149475609</v>
      </c>
      <c r="H36" s="15">
        <f t="shared" si="0"/>
        <v>0.22584400396310106</v>
      </c>
      <c r="I36" s="8"/>
      <c r="J36" s="8">
        <f t="shared" si="4"/>
        <v>0.52274274553103017</v>
      </c>
      <c r="K36">
        <f t="shared" si="1"/>
        <v>26.5</v>
      </c>
      <c r="O36" s="24"/>
      <c r="Q36" s="12"/>
    </row>
    <row r="37" spans="1:17" x14ac:dyDescent="0.35">
      <c r="A37">
        <v>27</v>
      </c>
      <c r="B37" s="28">
        <v>0.72974218176226602</v>
      </c>
      <c r="C37" s="21">
        <v>2.496E-2</v>
      </c>
      <c r="D37" s="2">
        <f t="shared" si="2"/>
        <v>0.50142539403378417</v>
      </c>
      <c r="E37" s="33"/>
      <c r="F37" s="15">
        <f t="shared" si="3"/>
        <v>0.35879258244666645</v>
      </c>
      <c r="G37" s="4">
        <f t="shared" si="5"/>
        <v>0.5048061344573872</v>
      </c>
      <c r="H37" s="15">
        <f t="shared" si="0"/>
        <v>0.21197864021614782</v>
      </c>
      <c r="I37" s="8"/>
      <c r="J37" s="8">
        <f t="shared" si="4"/>
        <v>0.50764461420313733</v>
      </c>
      <c r="K37">
        <f t="shared" si="1"/>
        <v>27.5</v>
      </c>
      <c r="O37" s="24"/>
      <c r="Q37" s="12"/>
    </row>
    <row r="38" spans="1:17" x14ac:dyDescent="0.35">
      <c r="A38">
        <v>28</v>
      </c>
      <c r="B38" s="28">
        <v>0.71768148042808599</v>
      </c>
      <c r="C38" s="21">
        <v>2.5149999999999999E-2</v>
      </c>
      <c r="D38" s="2">
        <f t="shared" si="2"/>
        <v>0.48659196706527597</v>
      </c>
      <c r="E38" s="33"/>
      <c r="F38" s="15">
        <f t="shared" si="3"/>
        <v>0.34299871995736675</v>
      </c>
      <c r="G38" s="4">
        <f t="shared" si="5"/>
        <v>0.5</v>
      </c>
      <c r="H38" s="15">
        <f t="shared" si="0"/>
        <v>0.19873587911378221</v>
      </c>
      <c r="I38" s="8"/>
      <c r="J38" s="8">
        <f t="shared" si="4"/>
        <v>0.49267286482424377</v>
      </c>
      <c r="K38">
        <f t="shared" si="1"/>
        <v>28.5</v>
      </c>
      <c r="O38" s="24"/>
      <c r="Q38" s="12"/>
    </row>
    <row r="39" spans="1:17" x14ac:dyDescent="0.35">
      <c r="A39">
        <v>29</v>
      </c>
      <c r="B39" s="28">
        <v>0.70541290138221657</v>
      </c>
      <c r="C39" s="21">
        <v>2.5340000000000001E-2</v>
      </c>
      <c r="D39" s="2">
        <f t="shared" si="2"/>
        <v>0.47202281998375917</v>
      </c>
      <c r="E39" s="33"/>
      <c r="F39" s="15">
        <f t="shared" si="3"/>
        <v>0.32759647239702466</v>
      </c>
      <c r="G39" s="4">
        <f t="shared" si="5"/>
        <v>0.5</v>
      </c>
      <c r="H39" s="15">
        <f t="shared" si="0"/>
        <v>0.18614789632518153</v>
      </c>
      <c r="I39" s="8"/>
      <c r="J39" s="8">
        <f t="shared" si="4"/>
        <v>0.47796593501476181</v>
      </c>
      <c r="K39">
        <f t="shared" si="1"/>
        <v>29.5</v>
      </c>
      <c r="O39" s="24"/>
      <c r="Q39" s="12"/>
    </row>
    <row r="40" spans="1:17" x14ac:dyDescent="0.35">
      <c r="A40">
        <v>30</v>
      </c>
      <c r="B40" s="28">
        <v>0.69293670040433397</v>
      </c>
      <c r="C40" s="21">
        <v>2.5530000000000001E-2</v>
      </c>
      <c r="D40" s="2">
        <f t="shared" si="2"/>
        <v>0.45772069558054601</v>
      </c>
      <c r="E40" s="33"/>
      <c r="F40" s="15">
        <f t="shared" si="3"/>
        <v>0.3125883473381908</v>
      </c>
      <c r="G40" s="4">
        <f t="shared" si="5"/>
        <v>0.5</v>
      </c>
      <c r="H40" s="15">
        <f t="shared" si="0"/>
        <v>0.17419145043696271</v>
      </c>
      <c r="I40" s="8"/>
      <c r="J40" s="8">
        <f t="shared" si="4"/>
        <v>0.46352667712489115</v>
      </c>
      <c r="K40">
        <f t="shared" si="1"/>
        <v>30.5</v>
      </c>
      <c r="O40" s="24"/>
      <c r="Q40" s="12"/>
    </row>
    <row r="41" spans="1:17" x14ac:dyDescent="0.35">
      <c r="A41">
        <v>31</v>
      </c>
      <c r="B41" s="28">
        <v>0.68025253834098953</v>
      </c>
      <c r="C41" s="21">
        <v>2.572E-2</v>
      </c>
      <c r="D41" s="2">
        <f t="shared" si="2"/>
        <v>0.44368795812727452</v>
      </c>
      <c r="E41" s="33"/>
      <c r="F41" s="15">
        <f t="shared" si="3"/>
        <v>0.29797592563719716</v>
      </c>
      <c r="G41" s="4">
        <f t="shared" si="5"/>
        <v>0.5</v>
      </c>
      <c r="H41" s="15">
        <f t="shared" si="0"/>
        <v>0.16284347582029401</v>
      </c>
      <c r="I41" s="8"/>
      <c r="J41" s="8">
        <f t="shared" si="4"/>
        <v>0.44935756116353914</v>
      </c>
      <c r="K41">
        <f t="shared" si="1"/>
        <v>31.5</v>
      </c>
      <c r="O41" s="24"/>
      <c r="Q41" s="12"/>
    </row>
    <row r="42" spans="1:17" x14ac:dyDescent="0.35">
      <c r="A42">
        <v>32</v>
      </c>
      <c r="B42" s="28">
        <v>0.66736248223161621</v>
      </c>
      <c r="C42" s="21">
        <v>2.5909999999999999E-2</v>
      </c>
      <c r="D42" s="2">
        <f t="shared" si="2"/>
        <v>0.42992660156839696</v>
      </c>
      <c r="E42" s="33"/>
      <c r="F42" s="15">
        <f t="shared" si="3"/>
        <v>0.28376119448796633</v>
      </c>
      <c r="G42" s="4">
        <f t="shared" si="5"/>
        <v>0.5</v>
      </c>
      <c r="H42" s="15">
        <f t="shared" ref="H42:H73" si="6">B42*(1+B$5*B$3)^A42/(1+B$3+C42)^A43</f>
        <v>0.1520818282428919</v>
      </c>
      <c r="I42" s="8"/>
      <c r="J42" s="8">
        <f t="shared" si="4"/>
        <v>0.4354606829184976</v>
      </c>
      <c r="K42">
        <f t="shared" ref="K42:K73" si="7">A42+0.5</f>
        <v>32.5</v>
      </c>
      <c r="O42" s="24"/>
      <c r="Q42" s="12"/>
    </row>
    <row r="43" spans="1:17" x14ac:dyDescent="0.35">
      <c r="A43">
        <v>33</v>
      </c>
      <c r="B43" s="28">
        <v>0.654272022563263</v>
      </c>
      <c r="C43" s="21">
        <v>2.6100000000000002E-2</v>
      </c>
      <c r="D43" s="2">
        <f t="shared" si="2"/>
        <v>0.41643825813951874</v>
      </c>
      <c r="E43" s="33"/>
      <c r="F43" s="15">
        <f t="shared" si="3"/>
        <v>0.26994683369848838</v>
      </c>
      <c r="G43" s="4">
        <f t="shared" si="5"/>
        <v>0.5</v>
      </c>
      <c r="H43" s="15">
        <f t="shared" si="6"/>
        <v>0.14188539513629816</v>
      </c>
      <c r="I43" s="8"/>
      <c r="J43" s="8">
        <f t="shared" si="4"/>
        <v>0.4218377725126804</v>
      </c>
      <c r="K43">
        <f t="shared" si="7"/>
        <v>33.5</v>
      </c>
      <c r="O43" s="24"/>
      <c r="Q43" s="12"/>
    </row>
    <row r="44" spans="1:17" x14ac:dyDescent="0.35">
      <c r="A44">
        <v>34</v>
      </c>
      <c r="B44" s="28">
        <v>0.64098693307559007</v>
      </c>
      <c r="C44" s="21">
        <v>2.6280000000000001E-2</v>
      </c>
      <c r="D44" s="2">
        <f t="shared" si="2"/>
        <v>0.40336174474961251</v>
      </c>
      <c r="E44" s="33"/>
      <c r="F44" s="15">
        <f t="shared" si="3"/>
        <v>0.25661744032371253</v>
      </c>
      <c r="G44" s="4">
        <f t="shared" si="5"/>
        <v>0.5</v>
      </c>
      <c r="H44" s="15">
        <f t="shared" si="6"/>
        <v>0.13227591058679222</v>
      </c>
      <c r="I44" s="8"/>
      <c r="J44" s="8">
        <f t="shared" si="4"/>
        <v>0.40862754611988827</v>
      </c>
      <c r="K44">
        <f t="shared" si="7"/>
        <v>34.5</v>
      </c>
      <c r="O44" s="24"/>
      <c r="Q44" s="12"/>
    </row>
    <row r="45" spans="1:17" x14ac:dyDescent="0.35">
      <c r="A45">
        <v>35</v>
      </c>
      <c r="B45" s="28">
        <v>0.62751375930304187</v>
      </c>
      <c r="C45" s="21">
        <v>2.6460000000000001E-2</v>
      </c>
      <c r="D45" s="2">
        <f t="shared" si="2"/>
        <v>0.39055924061060099</v>
      </c>
      <c r="E45" s="33"/>
      <c r="F45" s="15">
        <f t="shared" si="3"/>
        <v>0.24368782919004886</v>
      </c>
      <c r="G45" s="4">
        <f t="shared" si="5"/>
        <v>0.5</v>
      </c>
      <c r="H45" s="15">
        <f t="shared" si="6"/>
        <v>0.12318662743968151</v>
      </c>
      <c r="I45" s="8"/>
      <c r="J45" s="8">
        <f t="shared" si="4"/>
        <v>0.39569260386922794</v>
      </c>
      <c r="K45">
        <f t="shared" si="7"/>
        <v>35.5</v>
      </c>
      <c r="O45" s="24"/>
      <c r="Q45" s="12"/>
    </row>
    <row r="46" spans="1:17" x14ac:dyDescent="0.35">
      <c r="A46">
        <v>36</v>
      </c>
      <c r="B46" s="28">
        <v>0.61386385225639917</v>
      </c>
      <c r="C46" s="21">
        <v>2.6630000000000001E-2</v>
      </c>
      <c r="D46" s="2">
        <f t="shared" si="2"/>
        <v>0.37816716125471067</v>
      </c>
      <c r="E46" s="33"/>
      <c r="F46" s="15">
        <f t="shared" si="3"/>
        <v>0.23123876607073107</v>
      </c>
      <c r="G46" s="4">
        <f t="shared" si="5"/>
        <v>0.5</v>
      </c>
      <c r="H46" s="15">
        <f t="shared" si="6"/>
        <v>0.11463718272719119</v>
      </c>
      <c r="I46" s="8"/>
      <c r="J46" s="8">
        <f t="shared" si="4"/>
        <v>0.38316937358399361</v>
      </c>
      <c r="K46">
        <f t="shared" si="7"/>
        <v>36.5</v>
      </c>
      <c r="O46" s="24"/>
      <c r="Q46" s="12"/>
    </row>
    <row r="47" spans="1:17" x14ac:dyDescent="0.35">
      <c r="A47">
        <v>37</v>
      </c>
      <c r="B47" s="28">
        <v>0.60004934838919899</v>
      </c>
      <c r="C47" s="21">
        <v>2.6800000000000001E-2</v>
      </c>
      <c r="D47" s="2">
        <f t="shared" si="2"/>
        <v>0.36604739458443014</v>
      </c>
      <c r="E47" s="33"/>
      <c r="F47" s="15">
        <f t="shared" si="3"/>
        <v>0.21918864551499556</v>
      </c>
      <c r="G47" s="4">
        <f t="shared" si="5"/>
        <v>0.5</v>
      </c>
      <c r="H47" s="15">
        <f t="shared" si="6"/>
        <v>0.10656584898352961</v>
      </c>
      <c r="I47" s="8"/>
      <c r="J47" s="8">
        <f t="shared" si="4"/>
        <v>0.37091999907021606</v>
      </c>
      <c r="K47">
        <f t="shared" si="7"/>
        <v>37.5</v>
      </c>
      <c r="O47" s="24"/>
      <c r="Q47" s="12"/>
    </row>
    <row r="48" spans="1:17" x14ac:dyDescent="0.35">
      <c r="A48">
        <v>38</v>
      </c>
      <c r="B48" s="28">
        <v>0.58608381195167525</v>
      </c>
      <c r="C48" s="21">
        <v>2.6970000000000001E-2</v>
      </c>
      <c r="D48" s="2">
        <f t="shared" si="2"/>
        <v>0.35419911587149605</v>
      </c>
      <c r="E48" s="33"/>
      <c r="F48" s="15">
        <f t="shared" si="3"/>
        <v>0.20753810601264366</v>
      </c>
      <c r="G48" s="4">
        <f t="shared" si="5"/>
        <v>0.5</v>
      </c>
      <c r="H48" s="15">
        <f t="shared" si="6"/>
        <v>9.895391480008181E-2</v>
      </c>
      <c r="I48" s="8"/>
      <c r="J48" s="8">
        <f t="shared" si="4"/>
        <v>0.35894371333568542</v>
      </c>
      <c r="K48">
        <f t="shared" si="7"/>
        <v>38.5</v>
      </c>
      <c r="O48" s="24"/>
      <c r="Q48" s="12"/>
    </row>
    <row r="49" spans="1:17" x14ac:dyDescent="0.35">
      <c r="A49">
        <v>39</v>
      </c>
      <c r="B49" s="28">
        <v>0.57198305483433942</v>
      </c>
      <c r="C49" s="21">
        <v>2.7130000000000001E-2</v>
      </c>
      <c r="D49" s="2">
        <f t="shared" si="2"/>
        <v>0.342754713522885</v>
      </c>
      <c r="E49" s="33"/>
      <c r="F49" s="15">
        <f t="shared" si="3"/>
        <v>0.19635984801695863</v>
      </c>
      <c r="G49" s="4">
        <f t="shared" si="5"/>
        <v>0.5</v>
      </c>
      <c r="H49" s="15">
        <f t="shared" si="6"/>
        <v>9.1816969340031016E-2</v>
      </c>
      <c r="I49" s="8"/>
      <c r="J49" s="8">
        <f t="shared" si="4"/>
        <v>0.34737306685128427</v>
      </c>
      <c r="K49">
        <f t="shared" si="7"/>
        <v>39.5</v>
      </c>
      <c r="O49" s="24"/>
      <c r="Q49" s="12"/>
    </row>
    <row r="50" spans="1:17" x14ac:dyDescent="0.35">
      <c r="A50">
        <v>40</v>
      </c>
      <c r="B50" s="28">
        <v>0.55776231646714935</v>
      </c>
      <c r="C50" s="21">
        <v>2.7279999999999999E-2</v>
      </c>
      <c r="D50" s="2">
        <f t="shared" si="2"/>
        <v>0.33170945320423906</v>
      </c>
      <c r="E50" s="33"/>
      <c r="F50" s="15">
        <f t="shared" si="3"/>
        <v>0.18564634431959093</v>
      </c>
      <c r="G50" s="4">
        <f t="shared" si="5"/>
        <v>0.5</v>
      </c>
      <c r="H50" s="15">
        <f t="shared" si="6"/>
        <v>8.5131797450008553E-2</v>
      </c>
      <c r="I50" s="8"/>
      <c r="J50" s="8">
        <f t="shared" si="4"/>
        <v>0.33620352679076493</v>
      </c>
      <c r="K50">
        <f t="shared" si="7"/>
        <v>40.5</v>
      </c>
      <c r="O50" s="24"/>
      <c r="Q50" s="12"/>
    </row>
    <row r="51" spans="1:17" x14ac:dyDescent="0.35">
      <c r="A51">
        <v>41</v>
      </c>
      <c r="B51" s="28">
        <v>0.54343835883274216</v>
      </c>
      <c r="C51" s="21">
        <v>2.743E-2</v>
      </c>
      <c r="D51" s="2">
        <f t="shared" si="2"/>
        <v>0.32092667171655942</v>
      </c>
      <c r="E51" s="33"/>
      <c r="F51" s="15">
        <f t="shared" si="3"/>
        <v>0.17532172700660975</v>
      </c>
      <c r="G51" s="4">
        <f t="shared" si="5"/>
        <v>0.5</v>
      </c>
      <c r="H51" s="15">
        <f t="shared" si="6"/>
        <v>7.8845384688015149E-2</v>
      </c>
      <c r="I51" s="8"/>
      <c r="J51" s="8">
        <f t="shared" si="4"/>
        <v>0.32529840467037308</v>
      </c>
      <c r="K51">
        <f t="shared" si="7"/>
        <v>41.5</v>
      </c>
      <c r="O51" s="24"/>
      <c r="Q51" s="12"/>
    </row>
    <row r="52" spans="1:17" x14ac:dyDescent="0.35">
      <c r="A52">
        <v>42</v>
      </c>
      <c r="B52" s="28">
        <v>0.52902356069279022</v>
      </c>
      <c r="C52" s="21">
        <v>2.758E-2</v>
      </c>
      <c r="D52" s="2">
        <f t="shared" si="2"/>
        <v>0.31040403256640242</v>
      </c>
      <c r="E52" s="33"/>
      <c r="F52" s="15">
        <f t="shared" si="3"/>
        <v>0.16538237168737269</v>
      </c>
      <c r="G52" s="4">
        <f t="shared" si="5"/>
        <v>0.5</v>
      </c>
      <c r="H52" s="15">
        <f t="shared" si="6"/>
        <v>7.2939853576828265E-2</v>
      </c>
      <c r="I52" s="8"/>
      <c r="J52" s="8">
        <f t="shared" si="4"/>
        <v>0.31465539043687124</v>
      </c>
      <c r="K52">
        <f t="shared" si="7"/>
        <v>42.5</v>
      </c>
      <c r="O52" s="24"/>
      <c r="Q52" s="12"/>
    </row>
    <row r="53" spans="1:17" x14ac:dyDescent="0.35">
      <c r="A53">
        <v>43</v>
      </c>
      <c r="B53" s="28">
        <v>0.51452712878248785</v>
      </c>
      <c r="C53" s="21">
        <v>2.7720000000000002E-2</v>
      </c>
      <c r="D53" s="2">
        <f t="shared" si="2"/>
        <v>0.3002675761846928</v>
      </c>
      <c r="E53" s="33"/>
      <c r="F53" s="15">
        <f t="shared" si="3"/>
        <v>0.15588612726958503</v>
      </c>
      <c r="G53" s="4">
        <f t="shared" si="5"/>
        <v>0.5</v>
      </c>
      <c r="H53" s="15">
        <f t="shared" si="6"/>
        <v>6.7424583806969751E-2</v>
      </c>
      <c r="I53" s="8"/>
      <c r="J53" s="8">
        <f t="shared" si="4"/>
        <v>0.30440083708755356</v>
      </c>
      <c r="K53">
        <f t="shared" si="7"/>
        <v>43.5</v>
      </c>
      <c r="O53" s="24"/>
      <c r="Q53" s="12"/>
    </row>
    <row r="54" spans="1:17" x14ac:dyDescent="0.35">
      <c r="A54">
        <v>44</v>
      </c>
      <c r="B54" s="28">
        <v>0.49995909416266276</v>
      </c>
      <c r="C54" s="21">
        <v>2.7859999999999999E-2</v>
      </c>
      <c r="D54" s="2">
        <f t="shared" si="2"/>
        <v>0.29038324485601358</v>
      </c>
      <c r="E54" s="33"/>
      <c r="F54" s="15">
        <f t="shared" si="3"/>
        <v>0.14675982030790338</v>
      </c>
      <c r="G54" s="4">
        <f t="shared" si="5"/>
        <v>0.5</v>
      </c>
      <c r="H54" s="15">
        <f t="shared" si="6"/>
        <v>6.2251971917377497E-2</v>
      </c>
      <c r="I54" s="8"/>
      <c r="J54" s="8">
        <f t="shared" si="4"/>
        <v>0.29440049551940289</v>
      </c>
      <c r="K54">
        <f t="shared" si="7"/>
        <v>44.5</v>
      </c>
      <c r="O54" s="24"/>
      <c r="Q54" s="12"/>
    </row>
    <row r="55" spans="1:17" x14ac:dyDescent="0.35">
      <c r="A55">
        <v>45</v>
      </c>
      <c r="B55" s="28">
        <v>0.48532677637273125</v>
      </c>
      <c r="C55" s="21">
        <v>2.7990000000000001E-2</v>
      </c>
      <c r="D55" s="2">
        <f t="shared" si="2"/>
        <v>0.28087369055071937</v>
      </c>
      <c r="E55" s="33"/>
      <c r="F55" s="15">
        <f t="shared" si="3"/>
        <v>0.13805515282443712</v>
      </c>
      <c r="G55" s="4">
        <f t="shared" si="5"/>
        <v>0.5</v>
      </c>
      <c r="H55" s="15">
        <f t="shared" si="6"/>
        <v>5.742932312495902E-2</v>
      </c>
      <c r="I55" s="8"/>
      <c r="J55" s="8">
        <f t="shared" si="4"/>
        <v>0.28477739022699999</v>
      </c>
      <c r="K55">
        <f t="shared" si="7"/>
        <v>45.5</v>
      </c>
      <c r="O55" s="24"/>
      <c r="Q55" s="12"/>
    </row>
    <row r="56" spans="1:17" x14ac:dyDescent="0.35">
      <c r="A56">
        <v>46</v>
      </c>
      <c r="B56" s="28">
        <v>0.470632246611425</v>
      </c>
      <c r="C56" s="21">
        <v>2.8119999999999999E-2</v>
      </c>
      <c r="D56" s="2">
        <f t="shared" si="2"/>
        <v>0.27160705398272023</v>
      </c>
      <c r="E56" s="33"/>
      <c r="F56" s="15">
        <f t="shared" si="3"/>
        <v>0.12970066985013223</v>
      </c>
      <c r="G56" s="4">
        <f t="shared" si="5"/>
        <v>0.5</v>
      </c>
      <c r="H56" s="15">
        <f t="shared" si="6"/>
        <v>5.2912518172580858E-2</v>
      </c>
      <c r="I56" s="8"/>
      <c r="J56" s="8">
        <f t="shared" si="4"/>
        <v>0.27539937398228392</v>
      </c>
      <c r="K56">
        <f t="shared" si="7"/>
        <v>46.5</v>
      </c>
      <c r="O56" s="24"/>
      <c r="Q56" s="12"/>
    </row>
    <row r="57" spans="1:17" x14ac:dyDescent="0.35">
      <c r="A57">
        <v>47</v>
      </c>
      <c r="B57" s="28">
        <v>0.45587402471167593</v>
      </c>
      <c r="C57" s="21">
        <v>2.8240000000000001E-2</v>
      </c>
      <c r="D57" s="2">
        <f t="shared" si="2"/>
        <v>0.26270253426418988</v>
      </c>
      <c r="E57" s="33"/>
      <c r="F57" s="15">
        <f t="shared" si="3"/>
        <v>0.1217406544815019</v>
      </c>
      <c r="G57" s="4">
        <f t="shared" si="5"/>
        <v>0.5</v>
      </c>
      <c r="H57" s="15">
        <f t="shared" si="6"/>
        <v>4.8706506292483805E-2</v>
      </c>
      <c r="I57" s="8"/>
      <c r="J57" s="8">
        <f t="shared" si="4"/>
        <v>0.26638606934341974</v>
      </c>
      <c r="K57">
        <f t="shared" si="7"/>
        <v>47.5</v>
      </c>
      <c r="O57" s="24"/>
      <c r="Q57" s="12"/>
    </row>
    <row r="58" spans="1:17" x14ac:dyDescent="0.35">
      <c r="A58">
        <v>48</v>
      </c>
      <c r="B58" s="28">
        <v>0.44104871288538389</v>
      </c>
      <c r="C58" s="21">
        <v>2.836E-2</v>
      </c>
      <c r="D58" s="2">
        <f t="shared" si="2"/>
        <v>0.25403081160134972</v>
      </c>
      <c r="E58" s="33"/>
      <c r="F58" s="15">
        <f t="shared" si="3"/>
        <v>0.11410694156271449</v>
      </c>
      <c r="G58" s="4">
        <f t="shared" si="5"/>
        <v>0.5</v>
      </c>
      <c r="H58" s="15">
        <f t="shared" si="6"/>
        <v>4.4771180596217444E-2</v>
      </c>
      <c r="I58" s="8"/>
      <c r="J58" s="8">
        <f t="shared" si="4"/>
        <v>0.25760778507026411</v>
      </c>
      <c r="K58">
        <f t="shared" si="7"/>
        <v>48.5</v>
      </c>
      <c r="O58" s="24"/>
      <c r="Q58" s="12"/>
    </row>
    <row r="59" spans="1:17" x14ac:dyDescent="0.35">
      <c r="A59">
        <v>49</v>
      </c>
      <c r="B59" s="28">
        <v>0.42615192868039881</v>
      </c>
      <c r="C59" s="21">
        <v>2.8469999999999999E-2</v>
      </c>
      <c r="D59" s="2">
        <f t="shared" si="2"/>
        <v>0.24570760448243356</v>
      </c>
      <c r="E59" s="33"/>
      <c r="F59" s="15">
        <f t="shared" si="3"/>
        <v>0.10683871901339867</v>
      </c>
      <c r="G59" s="4">
        <f t="shared" si="5"/>
        <v>0.5</v>
      </c>
      <c r="H59" s="15">
        <f t="shared" si="6"/>
        <v>4.1110266197015917E-2</v>
      </c>
      <c r="I59" s="8"/>
      <c r="J59" s="8">
        <f t="shared" si="4"/>
        <v>0.24918070591511171</v>
      </c>
      <c r="K59">
        <f t="shared" si="7"/>
        <v>49.5</v>
      </c>
      <c r="O59" s="24"/>
      <c r="Q59" s="12"/>
    </row>
    <row r="60" spans="1:17" x14ac:dyDescent="0.35">
      <c r="A60">
        <v>50</v>
      </c>
      <c r="B60" s="28">
        <v>0.41117686229532352</v>
      </c>
      <c r="C60" s="21">
        <v>2.8590000000000001E-2</v>
      </c>
      <c r="D60" s="2">
        <f t="shared" si="2"/>
        <v>0.23748862525397332</v>
      </c>
      <c r="E60" s="33"/>
      <c r="F60" s="15">
        <f t="shared" si="3"/>
        <v>9.9825286792309398E-2</v>
      </c>
      <c r="G60" s="4">
        <f t="shared" si="5"/>
        <v>0.5</v>
      </c>
      <c r="H60" s="15">
        <f t="shared" si="6"/>
        <v>3.7670147291165752E-2</v>
      </c>
      <c r="I60" s="8"/>
      <c r="J60" s="8">
        <f t="shared" si="4"/>
        <v>0.24085960089713335</v>
      </c>
      <c r="K60">
        <f t="shared" si="7"/>
        <v>50.5</v>
      </c>
      <c r="O60" s="24"/>
      <c r="Q60" s="12"/>
    </row>
    <row r="61" spans="1:17" x14ac:dyDescent="0.35">
      <c r="A61">
        <v>51</v>
      </c>
      <c r="B61" s="28">
        <v>0.39611959515819312</v>
      </c>
      <c r="C61" s="21">
        <v>2.869E-2</v>
      </c>
      <c r="D61" s="2">
        <f t="shared" si="2"/>
        <v>0.22972330839611865</v>
      </c>
      <c r="E61" s="33"/>
      <c r="F61" s="15">
        <f t="shared" si="3"/>
        <v>9.3197722152239829E-2</v>
      </c>
      <c r="G61" s="4">
        <f t="shared" si="5"/>
        <v>0.5</v>
      </c>
      <c r="H61" s="15">
        <f t="shared" si="6"/>
        <v>3.4490316894665224E-2</v>
      </c>
      <c r="I61" s="8"/>
      <c r="J61" s="8">
        <f t="shared" si="4"/>
        <v>0.23299538623573912</v>
      </c>
      <c r="K61">
        <f t="shared" si="7"/>
        <v>51.5</v>
      </c>
      <c r="O61" s="24"/>
      <c r="Q61" s="12"/>
    </row>
    <row r="62" spans="1:17" x14ac:dyDescent="0.35">
      <c r="A62">
        <v>52</v>
      </c>
      <c r="B62" s="28">
        <v>0.38097762034309213</v>
      </c>
      <c r="C62" s="21">
        <v>2.8799999999999999E-2</v>
      </c>
      <c r="D62" s="2">
        <f t="shared" si="2"/>
        <v>0.22205438523757992</v>
      </c>
      <c r="E62" s="33"/>
      <c r="F62" s="15">
        <f t="shared" si="3"/>
        <v>8.6806952967457759E-2</v>
      </c>
      <c r="G62" s="4">
        <f t="shared" si="5"/>
        <v>0.5</v>
      </c>
      <c r="H62" s="15">
        <f t="shared" si="6"/>
        <v>3.1505148718089952E-2</v>
      </c>
      <c r="I62" s="8"/>
      <c r="J62" s="8">
        <f t="shared" si="4"/>
        <v>0.22522927146206562</v>
      </c>
      <c r="K62">
        <f t="shared" si="7"/>
        <v>52.5</v>
      </c>
      <c r="O62" s="24"/>
      <c r="Q62" s="12"/>
    </row>
    <row r="63" spans="1:17" x14ac:dyDescent="0.35">
      <c r="A63">
        <v>53</v>
      </c>
      <c r="B63" s="28">
        <v>0.36575108473237589</v>
      </c>
      <c r="C63" s="21">
        <v>2.8899999999999999E-2</v>
      </c>
      <c r="D63" s="2">
        <f t="shared" si="2"/>
        <v>0.21470836756256304</v>
      </c>
      <c r="E63" s="33"/>
      <c r="F63" s="15">
        <f t="shared" si="3"/>
        <v>8.0731793425702983E-2</v>
      </c>
      <c r="G63" s="4">
        <f t="shared" si="5"/>
        <v>0.5</v>
      </c>
      <c r="H63" s="15">
        <f t="shared" si="6"/>
        <v>2.8734705941840407E-2</v>
      </c>
      <c r="I63" s="8"/>
      <c r="J63" s="8">
        <f t="shared" si="4"/>
        <v>0.21778880582576005</v>
      </c>
      <c r="K63">
        <f t="shared" si="7"/>
        <v>53.5</v>
      </c>
      <c r="O63" s="24"/>
      <c r="Q63" s="12"/>
    </row>
    <row r="64" spans="1:17" x14ac:dyDescent="0.35">
      <c r="A64">
        <v>54</v>
      </c>
      <c r="B64" s="28">
        <v>0.35044422488328469</v>
      </c>
      <c r="C64" s="21">
        <v>2.9000000000000001E-2</v>
      </c>
      <c r="D64" s="2">
        <f t="shared" si="2"/>
        <v>0.20756512630284871</v>
      </c>
      <c r="E64" s="33"/>
      <c r="F64" s="15">
        <f t="shared" si="3"/>
        <v>7.4920772240986214E-2</v>
      </c>
      <c r="G64" s="4">
        <f t="shared" si="5"/>
        <v>0.5</v>
      </c>
      <c r="H64" s="15">
        <f t="shared" si="6"/>
        <v>2.6151676605020553E-2</v>
      </c>
      <c r="I64" s="8"/>
      <c r="J64" s="8">
        <f t="shared" si="4"/>
        <v>0.21055331112374875</v>
      </c>
      <c r="K64">
        <f t="shared" si="7"/>
        <v>54.5</v>
      </c>
      <c r="O64" s="24"/>
      <c r="Q64" s="12"/>
    </row>
    <row r="65" spans="1:17" x14ac:dyDescent="0.35">
      <c r="A65">
        <v>55</v>
      </c>
      <c r="B65" s="28">
        <v>0.33506233563269228</v>
      </c>
      <c r="C65" s="21">
        <v>2.9090000000000001E-2</v>
      </c>
      <c r="D65" s="2">
        <f t="shared" si="2"/>
        <v>0.20072984519959305</v>
      </c>
      <c r="E65" s="33"/>
      <c r="F65" s="15">
        <f t="shared" si="3"/>
        <v>6.9402810836727349E-2</v>
      </c>
      <c r="G65" s="4">
        <f t="shared" si="5"/>
        <v>0.5</v>
      </c>
      <c r="H65" s="15">
        <f t="shared" si="6"/>
        <v>2.3757978599244965E-2</v>
      </c>
      <c r="I65" s="8"/>
      <c r="J65" s="8">
        <f t="shared" si="4"/>
        <v>0.2036285312231122</v>
      </c>
      <c r="K65">
        <f t="shared" si="7"/>
        <v>55.5</v>
      </c>
      <c r="O65" s="24"/>
      <c r="Q65" s="12"/>
    </row>
    <row r="66" spans="1:17" x14ac:dyDescent="0.35">
      <c r="A66">
        <v>56</v>
      </c>
      <c r="B66" s="28">
        <v>0.31961679596217341</v>
      </c>
      <c r="C66" s="21">
        <v>2.9180000000000001E-2</v>
      </c>
      <c r="D66" s="2">
        <f t="shared" si="2"/>
        <v>0.19408578749953878</v>
      </c>
      <c r="E66" s="33"/>
      <c r="F66" s="15">
        <f t="shared" si="3"/>
        <v>6.413240704387306E-2</v>
      </c>
      <c r="G66" s="4">
        <f t="shared" si="5"/>
        <v>0.5</v>
      </c>
      <c r="H66" s="15">
        <f t="shared" si="6"/>
        <v>2.1530053167110669E-2</v>
      </c>
      <c r="I66" s="8"/>
      <c r="J66" s="8">
        <f t="shared" si="4"/>
        <v>0.19689713780654564</v>
      </c>
      <c r="K66">
        <f t="shared" si="7"/>
        <v>56.5</v>
      </c>
      <c r="O66" s="24"/>
      <c r="Q66" s="12"/>
    </row>
    <row r="67" spans="1:17" x14ac:dyDescent="0.35">
      <c r="A67">
        <v>57</v>
      </c>
      <c r="B67" s="28">
        <v>0.30412550254452486</v>
      </c>
      <c r="C67" s="21">
        <v>2.9270000000000001E-2</v>
      </c>
      <c r="D67" s="2">
        <f t="shared" si="2"/>
        <v>0.18762890808057284</v>
      </c>
      <c r="E67" s="33"/>
      <c r="F67" s="15">
        <f t="shared" si="3"/>
        <v>5.910519867160436E-2</v>
      </c>
      <c r="G67" s="4">
        <f t="shared" si="5"/>
        <v>0.5</v>
      </c>
      <c r="H67" s="15">
        <f t="shared" si="6"/>
        <v>1.9459352195729567E-2</v>
      </c>
      <c r="I67" s="8"/>
      <c r="J67" s="8">
        <f t="shared" si="4"/>
        <v>0.19035505246437642</v>
      </c>
      <c r="K67">
        <f t="shared" si="7"/>
        <v>57.5</v>
      </c>
      <c r="O67" s="24"/>
      <c r="Q67" s="12"/>
    </row>
    <row r="68" spans="1:17" x14ac:dyDescent="0.35">
      <c r="A68">
        <v>58</v>
      </c>
      <c r="B68" s="28">
        <v>0.28861018690470086</v>
      </c>
      <c r="C68" s="21">
        <v>2.9360000000000001E-2</v>
      </c>
      <c r="D68" s="2">
        <f t="shared" si="2"/>
        <v>0.1813551992832701</v>
      </c>
      <c r="E68" s="33"/>
      <c r="F68" s="15">
        <f t="shared" si="3"/>
        <v>5.4317253058185279E-2</v>
      </c>
      <c r="G68" s="4">
        <f t="shared" si="5"/>
        <v>0.5</v>
      </c>
      <c r="H68" s="15">
        <f t="shared" si="6"/>
        <v>1.7537820898774644E-2</v>
      </c>
      <c r="I68" s="8"/>
      <c r="J68" s="8">
        <f t="shared" si="4"/>
        <v>0.1839982340756843</v>
      </c>
      <c r="K68">
        <f t="shared" si="7"/>
        <v>58.5</v>
      </c>
      <c r="O68" s="24"/>
      <c r="Q68" s="12"/>
    </row>
    <row r="69" spans="1:17" x14ac:dyDescent="0.35">
      <c r="A69">
        <v>59</v>
      </c>
      <c r="B69" s="28">
        <v>0.27309854921885107</v>
      </c>
      <c r="C69" s="21">
        <v>2.9440000000000001E-2</v>
      </c>
      <c r="D69" s="2">
        <f t="shared" si="2"/>
        <v>0.17536287086152846</v>
      </c>
      <c r="E69" s="33"/>
      <c r="F69" s="15">
        <f t="shared" si="3"/>
        <v>4.9792786809554464E-2</v>
      </c>
      <c r="G69" s="4">
        <f t="shared" si="5"/>
        <v>0.5</v>
      </c>
      <c r="H69" s="15">
        <f t="shared" si="6"/>
        <v>1.5766649046145942E-2</v>
      </c>
      <c r="I69" s="8"/>
      <c r="J69" s="8">
        <f t="shared" si="4"/>
        <v>0.17792548826594251</v>
      </c>
      <c r="K69">
        <f t="shared" si="7"/>
        <v>59.5</v>
      </c>
      <c r="O69" s="24"/>
      <c r="Q69" s="12"/>
    </row>
    <row r="70" spans="1:17" x14ac:dyDescent="0.35">
      <c r="A70">
        <v>60</v>
      </c>
      <c r="B70" s="28">
        <v>0.25762343665024279</v>
      </c>
      <c r="C70" s="21">
        <v>2.9520000000000001E-2</v>
      </c>
      <c r="D70" s="2">
        <f t="shared" si="2"/>
        <v>0.16954224903121712</v>
      </c>
      <c r="E70" s="33"/>
      <c r="F70" s="15">
        <f t="shared" si="3"/>
        <v>4.5497723390109948E-2</v>
      </c>
      <c r="G70" s="4">
        <f t="shared" si="5"/>
        <v>0.5</v>
      </c>
      <c r="H70" s="15">
        <f t="shared" si="6"/>
        <v>1.4128555700042719E-2</v>
      </c>
      <c r="I70" s="8"/>
      <c r="J70" s="8">
        <f t="shared" si="4"/>
        <v>0.17202649225378319</v>
      </c>
      <c r="K70">
        <f t="shared" si="7"/>
        <v>60.5</v>
      </c>
      <c r="O70" s="24"/>
      <c r="Q70" s="12"/>
    </row>
    <row r="71" spans="1:17" x14ac:dyDescent="0.35">
      <c r="A71">
        <v>61</v>
      </c>
      <c r="B71" s="28">
        <v>0.24221989493096649</v>
      </c>
      <c r="C71" s="21">
        <v>2.9600000000000001E-2</v>
      </c>
      <c r="D71" s="2">
        <f t="shared" si="2"/>
        <v>0.16388941250785505</v>
      </c>
      <c r="E71" s="33"/>
      <c r="F71" s="15">
        <f t="shared" si="3"/>
        <v>4.1429312772231275E-2</v>
      </c>
      <c r="G71" s="4">
        <f t="shared" si="5"/>
        <v>0.5</v>
      </c>
      <c r="H71" s="15">
        <f t="shared" si="6"/>
        <v>1.2616850772628353E-2</v>
      </c>
      <c r="I71" s="8"/>
      <c r="J71" s="8">
        <f t="shared" si="4"/>
        <v>0.16629728747734338</v>
      </c>
      <c r="K71">
        <f t="shared" si="7"/>
        <v>61.5</v>
      </c>
      <c r="O71" s="24"/>
      <c r="Q71" s="12"/>
    </row>
    <row r="72" spans="1:17" x14ac:dyDescent="0.35">
      <c r="A72">
        <v>62</v>
      </c>
      <c r="B72" s="28">
        <v>0.22692617281548597</v>
      </c>
      <c r="C72" s="21">
        <v>2.9680000000000002E-2</v>
      </c>
      <c r="D72" s="2">
        <f t="shared" si="2"/>
        <v>0.1584004934145101</v>
      </c>
      <c r="E72" s="33"/>
      <c r="F72" s="15">
        <f t="shared" si="3"/>
        <v>3.7584822180683181E-2</v>
      </c>
      <c r="G72" s="4">
        <f t="shared" si="5"/>
        <v>0.5</v>
      </c>
      <c r="H72" s="15">
        <f t="shared" si="6"/>
        <v>1.1225116887724422E-2</v>
      </c>
      <c r="I72" s="8"/>
      <c r="J72" s="8">
        <f t="shared" si="4"/>
        <v>0.16073396894918859</v>
      </c>
      <c r="K72">
        <f t="shared" si="7"/>
        <v>62.5</v>
      </c>
      <c r="O72" s="24"/>
      <c r="Q72" s="12"/>
    </row>
    <row r="73" spans="1:17" x14ac:dyDescent="0.35">
      <c r="A73">
        <v>63</v>
      </c>
      <c r="B73" s="28">
        <v>0.21177757531530725</v>
      </c>
      <c r="C73" s="21">
        <v>2.9749999999999999E-2</v>
      </c>
      <c r="D73" s="2">
        <f t="shared" si="2"/>
        <v>0.15316684257487165</v>
      </c>
      <c r="E73" s="33"/>
      <c r="F73" s="15">
        <f t="shared" si="3"/>
        <v>3.3980464499684247E-2</v>
      </c>
      <c r="G73" s="4">
        <f t="shared" si="5"/>
        <v>0.5</v>
      </c>
      <c r="H73" s="15">
        <f t="shared" si="6"/>
        <v>9.9527436542355512E-3</v>
      </c>
      <c r="I73" s="8"/>
      <c r="J73" s="8">
        <f t="shared" si="4"/>
        <v>0.15542850154933072</v>
      </c>
      <c r="K73">
        <f t="shared" si="7"/>
        <v>63.5</v>
      </c>
      <c r="O73" s="24"/>
      <c r="Q73" s="12"/>
    </row>
    <row r="74" spans="1:17" x14ac:dyDescent="0.35">
      <c r="A74">
        <v>64</v>
      </c>
      <c r="B74" s="28">
        <v>0.19680821607874152</v>
      </c>
      <c r="C74" s="21">
        <v>2.9829999999999999E-2</v>
      </c>
      <c r="D74" s="2">
        <f t="shared" si="2"/>
        <v>0.14799258542837021</v>
      </c>
      <c r="E74" s="33"/>
      <c r="F74" s="15">
        <f t="shared" si="3"/>
        <v>3.0570271028299224E-2</v>
      </c>
      <c r="G74" s="4">
        <f t="shared" si="5"/>
        <v>0.5</v>
      </c>
      <c r="H74" s="15">
        <f t="shared" ref="H74:H90" si="8">B74*(1+B$5*B$3)^A74/(1+B$3+C74)^A75</f>
        <v>8.7810799494883809E-3</v>
      </c>
      <c r="I74" s="8"/>
      <c r="J74" s="8">
        <f t="shared" si="4"/>
        <v>0.15018367486221226</v>
      </c>
      <c r="K74">
        <f t="shared" ref="K74:K90" si="9">A74+0.5</f>
        <v>64.5</v>
      </c>
      <c r="O74" s="24"/>
      <c r="Q74" s="12"/>
    </row>
    <row r="75" spans="1:17" x14ac:dyDescent="0.35">
      <c r="A75">
        <v>65</v>
      </c>
      <c r="B75" s="28">
        <v>0.18205469948520484</v>
      </c>
      <c r="C75" s="21">
        <v>2.9899999999999999E-2</v>
      </c>
      <c r="D75" s="2">
        <f t="shared" ref="D75:D90" si="10">1/(1+C75)^(A75+1)</f>
        <v>0.14306261608017171</v>
      </c>
      <c r="E75" s="33"/>
      <c r="F75" s="15">
        <f t="shared" ref="F75:F90" si="11">B75*(1+B$3)^A75/(1+B$3+C75)^A76</f>
        <v>2.7388236279398834E-2</v>
      </c>
      <c r="G75" s="4">
        <f t="shared" si="5"/>
        <v>0.5</v>
      </c>
      <c r="H75" s="15">
        <f t="shared" si="8"/>
        <v>7.7152116262133776E-3</v>
      </c>
      <c r="I75" s="8"/>
      <c r="J75" s="8">
        <f t="shared" ref="J75:J90" si="12">1/(1+C75)^(A75+0.5)</f>
        <v>0.14518564940131579</v>
      </c>
      <c r="K75">
        <f t="shared" si="9"/>
        <v>65.5</v>
      </c>
      <c r="O75" s="24"/>
      <c r="Q75" s="12"/>
    </row>
    <row r="76" spans="1:17" x14ac:dyDescent="0.35">
      <c r="A76">
        <v>66</v>
      </c>
      <c r="B76" s="28">
        <v>0.16755524019139548</v>
      </c>
      <c r="C76" s="21">
        <v>2.9960000000000001E-2</v>
      </c>
      <c r="D76" s="2">
        <f t="shared" si="10"/>
        <v>0.13836809941661324</v>
      </c>
      <c r="E76" s="33"/>
      <c r="F76" s="15">
        <f t="shared" si="11"/>
        <v>2.4425169507587073E-2</v>
      </c>
      <c r="G76" s="4">
        <f t="shared" ref="G76:G90" si="13">MAX(0.5,0.975^A76)</f>
        <v>0.5</v>
      </c>
      <c r="H76" s="15">
        <f t="shared" si="8"/>
        <v>6.7477113864560659E-3</v>
      </c>
      <c r="I76" s="8"/>
      <c r="J76" s="8">
        <f t="shared" si="12"/>
        <v>0.14042555691544617</v>
      </c>
      <c r="K76">
        <f t="shared" si="9"/>
        <v>66.5</v>
      </c>
      <c r="O76" s="24"/>
      <c r="Q76" s="12"/>
    </row>
    <row r="77" spans="1:17" x14ac:dyDescent="0.35">
      <c r="A77">
        <v>67</v>
      </c>
      <c r="B77" s="28">
        <v>0.15334844121253222</v>
      </c>
      <c r="C77" s="21">
        <v>3.0030000000000001E-2</v>
      </c>
      <c r="D77" s="2">
        <f t="shared" si="10"/>
        <v>0.1337237590990584</v>
      </c>
      <c r="E77" s="33"/>
      <c r="F77" s="15">
        <f t="shared" si="11"/>
        <v>2.1645004561706559E-2</v>
      </c>
      <c r="G77" s="4">
        <f t="shared" si="13"/>
        <v>0.5</v>
      </c>
      <c r="H77" s="15">
        <f t="shared" si="8"/>
        <v>5.8642399063386806E-3</v>
      </c>
      <c r="I77" s="8"/>
      <c r="J77" s="8">
        <f t="shared" si="12"/>
        <v>0.13571676949191944</v>
      </c>
      <c r="K77">
        <f t="shared" si="9"/>
        <v>67.5</v>
      </c>
      <c r="O77" s="24"/>
      <c r="Q77" s="12"/>
    </row>
    <row r="78" spans="1:17" x14ac:dyDescent="0.35">
      <c r="A78">
        <v>68</v>
      </c>
      <c r="B78" s="28">
        <v>0.13947546998430108</v>
      </c>
      <c r="C78" s="21">
        <v>3.0089999999999999E-2</v>
      </c>
      <c r="D78" s="2">
        <f t="shared" si="10"/>
        <v>0.12930436727399489</v>
      </c>
      <c r="E78" s="33"/>
      <c r="F78" s="15">
        <f t="shared" si="11"/>
        <v>1.907190753527371E-2</v>
      </c>
      <c r="G78" s="4">
        <f t="shared" si="13"/>
        <v>0.5</v>
      </c>
      <c r="H78" s="15">
        <f t="shared" si="8"/>
        <v>5.0673781548268779E-3</v>
      </c>
      <c r="I78" s="8"/>
      <c r="J78" s="8">
        <f t="shared" si="12"/>
        <v>0.13123533344247504</v>
      </c>
      <c r="K78">
        <f t="shared" si="9"/>
        <v>68.5</v>
      </c>
      <c r="O78" s="24"/>
      <c r="Q78" s="12"/>
    </row>
    <row r="79" spans="1:17" x14ac:dyDescent="0.35">
      <c r="A79">
        <v>69</v>
      </c>
      <c r="B79" s="28">
        <v>0.12597890542236029</v>
      </c>
      <c r="C79" s="21">
        <v>3.0159999999999999E-2</v>
      </c>
      <c r="D79" s="2">
        <f t="shared" si="10"/>
        <v>0.12493157409056301</v>
      </c>
      <c r="E79" s="33"/>
      <c r="F79" s="15">
        <f t="shared" si="11"/>
        <v>1.6675755932326768E-2</v>
      </c>
      <c r="G79" s="4">
        <f t="shared" si="13"/>
        <v>0.5</v>
      </c>
      <c r="H79" s="15">
        <f t="shared" si="8"/>
        <v>4.3452007670491443E-3</v>
      </c>
      <c r="I79" s="8"/>
      <c r="J79" s="8">
        <f t="shared" si="12"/>
        <v>0.12680154736674581</v>
      </c>
      <c r="K79">
        <f t="shared" si="9"/>
        <v>69.5</v>
      </c>
      <c r="O79" s="24"/>
      <c r="Q79" s="12"/>
    </row>
    <row r="80" spans="1:17" x14ac:dyDescent="0.35">
      <c r="A80">
        <v>70</v>
      </c>
      <c r="B80" s="28">
        <v>0.11290655146939568</v>
      </c>
      <c r="C80" s="21">
        <v>3.022E-2</v>
      </c>
      <c r="D80" s="2">
        <f t="shared" si="10"/>
        <v>0.12077350000628347</v>
      </c>
      <c r="E80" s="33"/>
      <c r="F80" s="15">
        <f t="shared" si="11"/>
        <v>1.4475228435910301E-2</v>
      </c>
      <c r="G80" s="4">
        <f t="shared" si="13"/>
        <v>0.5</v>
      </c>
      <c r="H80" s="15">
        <f t="shared" si="8"/>
        <v>3.6990046609991843E-3</v>
      </c>
      <c r="I80" s="8"/>
      <c r="J80" s="8">
        <f t="shared" si="12"/>
        <v>0.12258480503434233</v>
      </c>
      <c r="K80">
        <f t="shared" si="9"/>
        <v>70.5</v>
      </c>
      <c r="O80" s="24"/>
      <c r="Q80" s="12"/>
    </row>
    <row r="81" spans="1:17" x14ac:dyDescent="0.35">
      <c r="A81">
        <v>71</v>
      </c>
      <c r="B81" s="28">
        <v>0.10031221492965986</v>
      </c>
      <c r="C81" s="21">
        <v>3.0280000000000001E-2</v>
      </c>
      <c r="D81" s="2">
        <f t="shared" si="10"/>
        <v>0.11674024774378469</v>
      </c>
      <c r="E81" s="33"/>
      <c r="F81" s="15">
        <f t="shared" si="11"/>
        <v>1.2454634233616556E-2</v>
      </c>
      <c r="G81" s="4">
        <f t="shared" si="13"/>
        <v>0.5</v>
      </c>
      <c r="H81" s="15">
        <f t="shared" si="8"/>
        <v>3.1212285100520308E-3</v>
      </c>
      <c r="I81" s="8"/>
      <c r="J81" s="8">
        <f t="shared" si="12"/>
        <v>0.1184945143308449</v>
      </c>
      <c r="K81">
        <f t="shared" si="9"/>
        <v>71.5</v>
      </c>
      <c r="O81" s="24"/>
      <c r="Q81" s="12"/>
    </row>
    <row r="82" spans="1:17" x14ac:dyDescent="0.35">
      <c r="A82">
        <v>72</v>
      </c>
      <c r="B82" s="28">
        <v>8.8253509991134349E-2</v>
      </c>
      <c r="C82" s="21">
        <v>3.0329999999999999E-2</v>
      </c>
      <c r="D82" s="2">
        <f t="shared" si="10"/>
        <v>0.11290854014181508</v>
      </c>
      <c r="E82" s="33"/>
      <c r="F82" s="15">
        <f t="shared" si="11"/>
        <v>1.0617519874520802E-2</v>
      </c>
      <c r="G82" s="4">
        <f t="shared" si="13"/>
        <v>0.5</v>
      </c>
      <c r="H82" s="15">
        <f t="shared" si="8"/>
        <v>2.6094729849655504E-3</v>
      </c>
      <c r="I82" s="8"/>
      <c r="J82" s="8">
        <f t="shared" si="12"/>
        <v>0.11460800819204896</v>
      </c>
      <c r="K82">
        <f t="shared" si="9"/>
        <v>72.5</v>
      </c>
      <c r="O82" s="24"/>
      <c r="Q82" s="12"/>
    </row>
    <row r="83" spans="1:17" x14ac:dyDescent="0.35">
      <c r="A83">
        <v>73</v>
      </c>
      <c r="B83" s="28">
        <v>7.6790049345915962E-2</v>
      </c>
      <c r="C83" s="21">
        <v>3.039E-2</v>
      </c>
      <c r="D83" s="2">
        <f t="shared" si="10"/>
        <v>0.10911362810676674</v>
      </c>
      <c r="E83" s="33"/>
      <c r="F83" s="15">
        <f t="shared" si="11"/>
        <v>8.9448997412029593E-3</v>
      </c>
      <c r="G83" s="4">
        <f t="shared" si="13"/>
        <v>0.5</v>
      </c>
      <c r="H83" s="15">
        <f t="shared" si="8"/>
        <v>2.1559581912848837E-3</v>
      </c>
      <c r="I83" s="8"/>
      <c r="J83" s="8">
        <f t="shared" si="12"/>
        <v>0.11075920101498345</v>
      </c>
      <c r="K83">
        <f t="shared" si="9"/>
        <v>73.5</v>
      </c>
      <c r="O83" s="24"/>
      <c r="Q83" s="12"/>
    </row>
    <row r="84" spans="1:17" x14ac:dyDescent="0.35">
      <c r="A84">
        <v>74</v>
      </c>
      <c r="B84" s="28">
        <v>6.5987683734676811E-2</v>
      </c>
      <c r="C84" s="21">
        <v>3.0439999999999998E-2</v>
      </c>
      <c r="D84" s="2">
        <f t="shared" si="10"/>
        <v>0.10551077888390779</v>
      </c>
      <c r="E84" s="33"/>
      <c r="F84" s="15">
        <f t="shared" si="11"/>
        <v>7.4466999700908134E-3</v>
      </c>
      <c r="G84" s="4">
        <f t="shared" si="13"/>
        <v>0.5</v>
      </c>
      <c r="H84" s="15">
        <f t="shared" si="8"/>
        <v>1.7602074261354494E-3</v>
      </c>
      <c r="I84" s="8"/>
      <c r="J84" s="8">
        <f t="shared" si="12"/>
        <v>0.10710461477113069</v>
      </c>
      <c r="K84">
        <f t="shared" si="9"/>
        <v>74.5</v>
      </c>
      <c r="O84" s="24"/>
      <c r="Q84" s="12"/>
    </row>
    <row r="85" spans="1:17" x14ac:dyDescent="0.35">
      <c r="A85">
        <v>75</v>
      </c>
      <c r="B85" s="28">
        <v>5.5909724018626226E-2</v>
      </c>
      <c r="C85" s="21">
        <v>3.0499999999999999E-2</v>
      </c>
      <c r="D85" s="2">
        <f t="shared" si="10"/>
        <v>0.10194179941933471</v>
      </c>
      <c r="E85" s="33"/>
      <c r="F85" s="15">
        <f t="shared" si="11"/>
        <v>6.1076807717108227E-3</v>
      </c>
      <c r="G85" s="4">
        <f t="shared" si="13"/>
        <v>0.5</v>
      </c>
      <c r="H85" s="15">
        <f t="shared" si="8"/>
        <v>1.4158311315587077E-3</v>
      </c>
      <c r="I85" s="8"/>
      <c r="J85" s="8">
        <f t="shared" si="12"/>
        <v>0.10348473533884991</v>
      </c>
      <c r="K85">
        <f t="shared" si="9"/>
        <v>75.5</v>
      </c>
      <c r="O85" s="24"/>
      <c r="Q85" s="12"/>
    </row>
    <row r="86" spans="1:17" x14ac:dyDescent="0.35">
      <c r="A86">
        <v>76</v>
      </c>
      <c r="B86" s="28">
        <v>4.6610930087390125E-2</v>
      </c>
      <c r="C86" s="21">
        <v>3.0550000000000001E-2</v>
      </c>
      <c r="D86" s="2">
        <f t="shared" si="10"/>
        <v>9.8555710323057294E-2</v>
      </c>
      <c r="E86" s="33"/>
      <c r="F86" s="15">
        <f t="shared" si="11"/>
        <v>4.9320072723852632E-3</v>
      </c>
      <c r="G86" s="4">
        <f t="shared" si="13"/>
        <v>0.5</v>
      </c>
      <c r="H86" s="15">
        <f t="shared" si="8"/>
        <v>1.1212280935864302E-3</v>
      </c>
      <c r="I86" s="8"/>
      <c r="J86" s="8">
        <f t="shared" si="12"/>
        <v>0.10004982335727212</v>
      </c>
      <c r="K86">
        <f t="shared" si="9"/>
        <v>76.5</v>
      </c>
      <c r="O86" s="24"/>
      <c r="Q86" s="12"/>
    </row>
    <row r="87" spans="1:17" x14ac:dyDescent="0.35">
      <c r="A87">
        <v>77</v>
      </c>
      <c r="B87" s="28">
        <v>3.8150118439918612E-2</v>
      </c>
      <c r="C87" s="21">
        <v>3.0599999999999999E-2</v>
      </c>
      <c r="D87" s="2">
        <f t="shared" si="10"/>
        <v>9.527286520530405E-2</v>
      </c>
      <c r="E87" s="33"/>
      <c r="F87" s="15">
        <f t="shared" si="11"/>
        <v>3.9096603925139516E-3</v>
      </c>
      <c r="G87" s="4">
        <f t="shared" si="13"/>
        <v>0.5</v>
      </c>
      <c r="H87" s="15">
        <f t="shared" si="8"/>
        <v>8.7165461180422872E-4</v>
      </c>
      <c r="I87" s="8"/>
      <c r="J87" s="8">
        <f t="shared" si="12"/>
        <v>9.6719556249331276E-2</v>
      </c>
      <c r="K87">
        <f t="shared" si="9"/>
        <v>77.5</v>
      </c>
      <c r="O87" s="24"/>
      <c r="Q87" s="12"/>
    </row>
    <row r="88" spans="1:17" x14ac:dyDescent="0.35">
      <c r="A88">
        <v>78</v>
      </c>
      <c r="B88" s="29">
        <v>3.0579976344727009E-2</v>
      </c>
      <c r="C88" s="21">
        <v>3.065E-2</v>
      </c>
      <c r="D88" s="2">
        <f t="shared" si="10"/>
        <v>9.2090450999659929E-2</v>
      </c>
      <c r="E88" s="33"/>
      <c r="F88" s="15">
        <f t="shared" si="11"/>
        <v>3.0349234653198522E-3</v>
      </c>
      <c r="G88" s="4">
        <f t="shared" si="13"/>
        <v>0.5</v>
      </c>
      <c r="H88" s="15">
        <f t="shared" si="8"/>
        <v>6.6357234213391806E-4</v>
      </c>
      <c r="I88" s="8"/>
      <c r="J88" s="8">
        <f t="shared" si="12"/>
        <v>9.3491085797191217E-2</v>
      </c>
      <c r="K88">
        <f t="shared" si="9"/>
        <v>78.5</v>
      </c>
      <c r="O88" s="24"/>
      <c r="Q88" s="12"/>
    </row>
    <row r="89" spans="1:17" x14ac:dyDescent="0.35">
      <c r="A89">
        <v>79</v>
      </c>
      <c r="B89" s="28">
        <v>2.3940054284330606E-2</v>
      </c>
      <c r="C89" s="21">
        <v>3.0700000000000002E-2</v>
      </c>
      <c r="D89" s="2">
        <f t="shared" si="10"/>
        <v>8.9005719715492163E-2</v>
      </c>
      <c r="E89" s="33"/>
      <c r="F89" s="15">
        <f t="shared" si="11"/>
        <v>2.3007182418064466E-3</v>
      </c>
      <c r="G89" s="4">
        <f t="shared" si="13"/>
        <v>0.5</v>
      </c>
      <c r="H89" s="15">
        <f t="shared" si="8"/>
        <v>4.9333179184204361E-4</v>
      </c>
      <c r="I89" s="8"/>
      <c r="J89" s="8">
        <f t="shared" si="12"/>
        <v>9.0361629572702801E-2</v>
      </c>
      <c r="K89">
        <f t="shared" si="9"/>
        <v>79.5</v>
      </c>
      <c r="O89" s="24"/>
      <c r="Q89" s="12"/>
    </row>
    <row r="90" spans="1:17" x14ac:dyDescent="0.35">
      <c r="A90">
        <v>80</v>
      </c>
      <c r="B90" s="28">
        <v>1.8249801863718294E-2</v>
      </c>
      <c r="C90" s="21">
        <v>3.074E-2</v>
      </c>
      <c r="D90" s="2">
        <f t="shared" si="10"/>
        <v>8.6083608630378838E-2</v>
      </c>
      <c r="E90" s="33"/>
      <c r="F90" s="15">
        <f t="shared" si="11"/>
        <v>1.6994442911400607E-3</v>
      </c>
      <c r="G90" s="4">
        <f t="shared" si="13"/>
        <v>0.5</v>
      </c>
      <c r="H90" s="15">
        <f t="shared" si="8"/>
        <v>3.573697065080211E-4</v>
      </c>
      <c r="J90" s="8">
        <f t="shared" si="12"/>
        <v>8.7396698976291293E-2</v>
      </c>
      <c r="K90">
        <f t="shared" si="9"/>
        <v>80.5</v>
      </c>
      <c r="O90" s="24"/>
      <c r="Q90" s="12"/>
    </row>
    <row r="91" spans="1:17" x14ac:dyDescent="0.35">
      <c r="A91">
        <v>81</v>
      </c>
      <c r="C91" s="22">
        <v>3.0790000000000001E-2</v>
      </c>
      <c r="D91" s="2"/>
      <c r="E91" s="33"/>
      <c r="G91" s="4"/>
      <c r="I91" s="3"/>
      <c r="J91" s="3"/>
    </row>
    <row r="92" spans="1:17" x14ac:dyDescent="0.35">
      <c r="D92" s="2"/>
      <c r="E92" s="33"/>
    </row>
    <row r="93" spans="1:17" x14ac:dyDescent="0.35">
      <c r="D93" s="2"/>
      <c r="E93" s="33"/>
    </row>
    <row r="94" spans="1:17" x14ac:dyDescent="0.35">
      <c r="D94" s="2"/>
      <c r="E94" s="33"/>
    </row>
    <row r="95" spans="1:17" x14ac:dyDescent="0.35">
      <c r="D95" s="2"/>
      <c r="E95" s="33"/>
    </row>
    <row r="96" spans="1:17" x14ac:dyDescent="0.35">
      <c r="D96" s="2"/>
      <c r="E96" s="33"/>
    </row>
    <row r="97" spans="4:5" x14ac:dyDescent="0.35">
      <c r="D97" s="2"/>
      <c r="E97" s="33"/>
    </row>
    <row r="98" spans="4:5" x14ac:dyDescent="0.35">
      <c r="D98" s="2"/>
      <c r="E98" s="33"/>
    </row>
    <row r="99" spans="4:5" x14ac:dyDescent="0.35">
      <c r="D99" s="2"/>
      <c r="E99" s="33"/>
    </row>
    <row r="100" spans="4:5" x14ac:dyDescent="0.35">
      <c r="E100" s="33"/>
    </row>
    <row r="101" spans="4:5" x14ac:dyDescent="0.35">
      <c r="E101" s="33"/>
    </row>
    <row r="102" spans="4:5" x14ac:dyDescent="0.35">
      <c r="E102" s="33"/>
    </row>
    <row r="103" spans="4:5" x14ac:dyDescent="0.35">
      <c r="E103" s="33"/>
    </row>
    <row r="104" spans="4:5" x14ac:dyDescent="0.35">
      <c r="E104" s="33"/>
    </row>
    <row r="105" spans="4:5" x14ac:dyDescent="0.35">
      <c r="E105" s="33"/>
    </row>
    <row r="106" spans="4:5" x14ac:dyDescent="0.35">
      <c r="E106" s="33"/>
    </row>
    <row r="107" spans="4:5" x14ac:dyDescent="0.35">
      <c r="E107" s="33"/>
    </row>
    <row r="108" spans="4:5" x14ac:dyDescent="0.35">
      <c r="E108" s="33"/>
    </row>
    <row r="109" spans="4:5" x14ac:dyDescent="0.35">
      <c r="E109" s="33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34D3-D108-42ED-807A-6CF536FD997E}">
  <dimension ref="A1:R99"/>
  <sheetViews>
    <sheetView workbookViewId="0">
      <selection activeCell="G11" sqref="G11"/>
    </sheetView>
  </sheetViews>
  <sheetFormatPr defaultRowHeight="14.5" x14ac:dyDescent="0.35"/>
  <cols>
    <col min="1" max="1" width="11" customWidth="1"/>
    <col min="2" max="2" width="10.1796875" customWidth="1"/>
    <col min="6" max="6" width="10.54296875" customWidth="1"/>
    <col min="7" max="7" width="11" customWidth="1"/>
    <col min="8" max="8" width="16.36328125" bestFit="1" customWidth="1"/>
    <col min="9" max="9" width="9.1796875" bestFit="1" customWidth="1"/>
    <col min="10" max="10" width="15.90625" customWidth="1"/>
    <col min="12" max="13" width="8.90625" style="1"/>
    <col min="14" max="14" width="10.36328125" style="1" bestFit="1" customWidth="1"/>
    <col min="15" max="15" width="10.1796875" style="1" bestFit="1" customWidth="1"/>
    <col min="16" max="16" width="10.08984375" style="1" customWidth="1"/>
    <col min="17" max="17" width="11.81640625" customWidth="1"/>
  </cols>
  <sheetData>
    <row r="1" spans="1:18" x14ac:dyDescent="0.35">
      <c r="B1" s="18" t="s">
        <v>20</v>
      </c>
      <c r="C1" s="18"/>
    </row>
    <row r="2" spans="1:18" x14ac:dyDescent="0.35">
      <c r="Q2" s="7"/>
      <c r="R2" s="7"/>
    </row>
    <row r="3" spans="1:18" x14ac:dyDescent="0.35">
      <c r="A3" t="s">
        <v>10</v>
      </c>
      <c r="B3" s="16">
        <v>0.06</v>
      </c>
      <c r="Q3" s="7"/>
      <c r="R3" s="7"/>
    </row>
    <row r="4" spans="1:18" x14ac:dyDescent="0.35">
      <c r="A4" t="s">
        <v>6</v>
      </c>
      <c r="B4" s="17">
        <v>0</v>
      </c>
      <c r="Q4" s="7"/>
      <c r="R4" s="7"/>
    </row>
    <row r="5" spans="1:18" x14ac:dyDescent="0.35">
      <c r="A5" t="s">
        <v>19</v>
      </c>
      <c r="B5" s="18">
        <v>0.7</v>
      </c>
      <c r="Q5" s="10"/>
      <c r="R5" s="10"/>
    </row>
    <row r="7" spans="1:18" x14ac:dyDescent="0.35">
      <c r="B7" s="9"/>
      <c r="J7" t="s">
        <v>15</v>
      </c>
      <c r="K7" t="s">
        <v>17</v>
      </c>
    </row>
    <row r="8" spans="1:18" x14ac:dyDescent="0.35">
      <c r="C8" s="6"/>
      <c r="F8" s="3" t="s">
        <v>24</v>
      </c>
      <c r="G8" t="s">
        <v>25</v>
      </c>
      <c r="H8" t="s">
        <v>26</v>
      </c>
      <c r="J8" t="s">
        <v>16</v>
      </c>
      <c r="K8" t="s">
        <v>18</v>
      </c>
    </row>
    <row r="9" spans="1:18" x14ac:dyDescent="0.35">
      <c r="A9" t="s">
        <v>8</v>
      </c>
      <c r="B9" t="s">
        <v>7</v>
      </c>
      <c r="C9" t="s">
        <v>6</v>
      </c>
      <c r="D9" t="s">
        <v>5</v>
      </c>
      <c r="O9" s="12"/>
      <c r="P9" s="12"/>
      <c r="Q9" s="12"/>
      <c r="R9" s="1"/>
    </row>
    <row r="10" spans="1:18" x14ac:dyDescent="0.35">
      <c r="A10">
        <v>0</v>
      </c>
      <c r="B10" s="19">
        <v>1</v>
      </c>
      <c r="C10" s="6">
        <f>B$4</f>
        <v>0</v>
      </c>
      <c r="D10" s="2">
        <f>1/(1+C10)^(A10+1)</f>
        <v>1</v>
      </c>
      <c r="E10" s="10"/>
      <c r="F10" s="5">
        <f t="shared" ref="F10:F73" si="0">B10*(1+B$3)^A10/(1+B$3+B$4)^A11</f>
        <v>0.94339622641509424</v>
      </c>
      <c r="G10" s="4">
        <f t="shared" ref="G10:G73" si="1">MAX(0.5,0.975^A10)</f>
        <v>1</v>
      </c>
      <c r="H10" s="5">
        <f t="shared" ref="H10:H73" si="2">B10*(1+B$5*B$3)^A10/(1+B$3+B$4)^A11</f>
        <v>0.94339622641509424</v>
      </c>
      <c r="I10" s="8"/>
      <c r="J10" s="8">
        <f>1/(1+C10)^(A10+0.5)</f>
        <v>1</v>
      </c>
      <c r="K10">
        <f t="shared" ref="K10:K73" si="3">A10+0.5</f>
        <v>0.5</v>
      </c>
    </row>
    <row r="11" spans="1:18" x14ac:dyDescent="0.35">
      <c r="A11">
        <v>1</v>
      </c>
      <c r="B11" s="19">
        <v>0.9136439999999999</v>
      </c>
      <c r="C11" s="6">
        <f t="shared" ref="C11:C74" si="4">B$4</f>
        <v>0</v>
      </c>
      <c r="D11" s="2">
        <f t="shared" ref="D11:D74" si="5">1/(1+C11)^(A11+1)</f>
        <v>1</v>
      </c>
      <c r="E11" s="5"/>
      <c r="F11" s="5">
        <f t="shared" si="0"/>
        <v>0.86192830188679226</v>
      </c>
      <c r="G11" s="4">
        <f t="shared" si="1"/>
        <v>0.97499999999999998</v>
      </c>
      <c r="H11" s="5">
        <f t="shared" si="2"/>
        <v>0.84729178355286561</v>
      </c>
      <c r="I11" s="8"/>
      <c r="J11" s="8">
        <f t="shared" ref="J11:J74" si="6">1/(1+C11)^(A11+0.5)</f>
        <v>1</v>
      </c>
      <c r="K11">
        <f t="shared" si="3"/>
        <v>1.5</v>
      </c>
    </row>
    <row r="12" spans="1:18" x14ac:dyDescent="0.35">
      <c r="A12">
        <v>2</v>
      </c>
      <c r="B12" s="19">
        <v>0.83475203062499992</v>
      </c>
      <c r="C12" s="6">
        <f t="shared" si="4"/>
        <v>0</v>
      </c>
      <c r="D12" s="2">
        <f t="shared" si="5"/>
        <v>1</v>
      </c>
      <c r="E12" s="5"/>
      <c r="F12" s="5">
        <f t="shared" si="0"/>
        <v>0.78750191568396211</v>
      </c>
      <c r="G12" s="4">
        <f t="shared" si="1"/>
        <v>0.95062499999999994</v>
      </c>
      <c r="H12" s="5">
        <f t="shared" si="2"/>
        <v>0.76098365074820351</v>
      </c>
      <c r="I12" s="8"/>
      <c r="J12" s="8">
        <f t="shared" si="6"/>
        <v>1</v>
      </c>
      <c r="K12">
        <f t="shared" si="3"/>
        <v>2.5</v>
      </c>
    </row>
    <row r="13" spans="1:18" x14ac:dyDescent="0.35">
      <c r="A13">
        <v>3</v>
      </c>
      <c r="B13" s="19">
        <v>0.76252223690156251</v>
      </c>
      <c r="C13" s="6">
        <f t="shared" si="4"/>
        <v>0</v>
      </c>
      <c r="D13" s="2">
        <f t="shared" si="5"/>
        <v>1</v>
      </c>
      <c r="E13" s="5"/>
      <c r="F13" s="5">
        <f t="shared" si="0"/>
        <v>0.71936060085053066</v>
      </c>
      <c r="G13" s="4">
        <f t="shared" si="1"/>
        <v>0.92685937499999993</v>
      </c>
      <c r="H13" s="5">
        <f t="shared" si="2"/>
        <v>0.68333270824707171</v>
      </c>
      <c r="I13" s="8"/>
      <c r="J13" s="8">
        <f t="shared" si="6"/>
        <v>1</v>
      </c>
      <c r="K13">
        <f t="shared" si="3"/>
        <v>3.5</v>
      </c>
    </row>
    <row r="14" spans="1:18" x14ac:dyDescent="0.35">
      <c r="A14">
        <v>4</v>
      </c>
      <c r="B14" s="19">
        <v>0.69654675298507029</v>
      </c>
      <c r="C14" s="6">
        <f t="shared" si="4"/>
        <v>0</v>
      </c>
      <c r="D14" s="2">
        <f t="shared" si="5"/>
        <v>1</v>
      </c>
      <c r="E14" s="5"/>
      <c r="F14" s="5">
        <f t="shared" si="0"/>
        <v>0.6571195782878021</v>
      </c>
      <c r="G14" s="4">
        <f t="shared" si="1"/>
        <v>0.90368789062499988</v>
      </c>
      <c r="H14" s="5">
        <f t="shared" si="2"/>
        <v>0.61360914223288399</v>
      </c>
      <c r="I14" s="8"/>
      <c r="J14" s="8">
        <f t="shared" si="6"/>
        <v>1</v>
      </c>
      <c r="K14">
        <f t="shared" si="3"/>
        <v>4.5</v>
      </c>
    </row>
    <row r="15" spans="1:18" x14ac:dyDescent="0.35">
      <c r="A15">
        <v>5</v>
      </c>
      <c r="B15" s="19">
        <v>0.63615076136668147</v>
      </c>
      <c r="C15" s="6">
        <f t="shared" si="4"/>
        <v>0</v>
      </c>
      <c r="D15" s="2">
        <f t="shared" si="5"/>
        <v>1</v>
      </c>
      <c r="E15" s="5"/>
      <c r="F15" s="5">
        <f t="shared" si="0"/>
        <v>0.6001422277044165</v>
      </c>
      <c r="G15" s="4">
        <f t="shared" si="1"/>
        <v>0.88109569335937488</v>
      </c>
      <c r="H15" s="5">
        <f t="shared" si="2"/>
        <v>0.55088818048823807</v>
      </c>
      <c r="I15" s="8"/>
      <c r="J15" s="8">
        <f t="shared" si="6"/>
        <v>1</v>
      </c>
      <c r="K15">
        <f t="shared" si="3"/>
        <v>5.5</v>
      </c>
    </row>
    <row r="16" spans="1:18" x14ac:dyDescent="0.35">
      <c r="A16">
        <v>6</v>
      </c>
      <c r="B16" s="19">
        <v>0.58105577623999993</v>
      </c>
      <c r="C16" s="6">
        <f t="shared" si="4"/>
        <v>0</v>
      </c>
      <c r="D16" s="2">
        <f t="shared" si="5"/>
        <v>1</v>
      </c>
      <c r="E16" s="5"/>
      <c r="F16" s="5">
        <f t="shared" si="0"/>
        <v>0.54816582664150926</v>
      </c>
      <c r="G16" s="4">
        <f t="shared" si="1"/>
        <v>0.85906830102539045</v>
      </c>
      <c r="H16" s="5">
        <f t="shared" si="2"/>
        <v>0.49463299126111232</v>
      </c>
      <c r="I16" s="8"/>
      <c r="J16" s="8">
        <f t="shared" si="6"/>
        <v>1</v>
      </c>
      <c r="K16">
        <f t="shared" si="3"/>
        <v>6.5</v>
      </c>
    </row>
    <row r="17" spans="1:11" x14ac:dyDescent="0.35">
      <c r="A17">
        <v>7</v>
      </c>
      <c r="B17" s="19">
        <v>0.53067963329749546</v>
      </c>
      <c r="C17" s="6">
        <f t="shared" si="4"/>
        <v>0</v>
      </c>
      <c r="D17" s="2">
        <f t="shared" si="5"/>
        <v>1</v>
      </c>
      <c r="E17" s="5"/>
      <c r="F17" s="5">
        <f t="shared" si="0"/>
        <v>0.50064116348820331</v>
      </c>
      <c r="G17" s="4">
        <f t="shared" si="1"/>
        <v>0.83759159349975565</v>
      </c>
      <c r="H17" s="5">
        <f t="shared" si="2"/>
        <v>0.44407827874394717</v>
      </c>
      <c r="I17" s="8"/>
      <c r="J17" s="8">
        <f t="shared" si="6"/>
        <v>1</v>
      </c>
      <c r="K17">
        <f t="shared" si="3"/>
        <v>7.5</v>
      </c>
    </row>
    <row r="18" spans="1:11" x14ac:dyDescent="0.35">
      <c r="A18">
        <v>8</v>
      </c>
      <c r="B18" s="19">
        <v>0.48462182625503769</v>
      </c>
      <c r="C18" s="6">
        <f t="shared" si="4"/>
        <v>0</v>
      </c>
      <c r="D18" s="2">
        <f t="shared" si="5"/>
        <v>1</v>
      </c>
      <c r="E18" s="5"/>
      <c r="F18" s="5">
        <f t="shared" si="0"/>
        <v>0.45719040212739404</v>
      </c>
      <c r="G18" s="4">
        <f t="shared" si="1"/>
        <v>0.81665180366226175</v>
      </c>
      <c r="H18" s="5">
        <f t="shared" si="2"/>
        <v>0.3986501521596158</v>
      </c>
      <c r="I18" s="8"/>
      <c r="J18" s="8">
        <f t="shared" si="6"/>
        <v>1</v>
      </c>
      <c r="K18">
        <f t="shared" si="3"/>
        <v>8.5</v>
      </c>
    </row>
    <row r="19" spans="1:11" x14ac:dyDescent="0.35">
      <c r="A19">
        <v>9</v>
      </c>
      <c r="B19" s="19">
        <v>0.44246720124641664</v>
      </c>
      <c r="C19" s="6">
        <f t="shared" si="4"/>
        <v>0</v>
      </c>
      <c r="D19" s="2">
        <f t="shared" si="5"/>
        <v>1</v>
      </c>
      <c r="E19" s="5"/>
      <c r="F19" s="5">
        <f t="shared" si="0"/>
        <v>0.41742188796831758</v>
      </c>
      <c r="G19" s="4">
        <f t="shared" si="1"/>
        <v>0.79623550857070524</v>
      </c>
      <c r="H19" s="5">
        <f t="shared" si="2"/>
        <v>0.35779305083653573</v>
      </c>
      <c r="I19" s="8"/>
      <c r="J19" s="8">
        <f t="shared" si="6"/>
        <v>1</v>
      </c>
      <c r="K19">
        <f t="shared" si="3"/>
        <v>9.5</v>
      </c>
    </row>
    <row r="20" spans="1:11" x14ac:dyDescent="0.35">
      <c r="A20">
        <v>10</v>
      </c>
      <c r="B20" s="19">
        <v>0.40402505084660084</v>
      </c>
      <c r="C20" s="6">
        <f t="shared" si="4"/>
        <v>0</v>
      </c>
      <c r="D20" s="2">
        <f t="shared" si="5"/>
        <v>1</v>
      </c>
      <c r="E20" s="5"/>
      <c r="F20" s="5">
        <f t="shared" si="0"/>
        <v>0.38115570834584978</v>
      </c>
      <c r="G20" s="4">
        <f t="shared" si="1"/>
        <v>0.77632962085643753</v>
      </c>
      <c r="H20" s="5">
        <f t="shared" si="2"/>
        <v>0.32115964213686854</v>
      </c>
      <c r="I20" s="8"/>
      <c r="J20" s="8">
        <f t="shared" si="6"/>
        <v>1</v>
      </c>
      <c r="K20">
        <f t="shared" si="3"/>
        <v>10.5</v>
      </c>
    </row>
    <row r="21" spans="1:11" x14ac:dyDescent="0.35">
      <c r="A21">
        <v>11</v>
      </c>
      <c r="B21" s="19">
        <v>0.36892503980089086</v>
      </c>
      <c r="C21" s="6">
        <f t="shared" si="4"/>
        <v>0</v>
      </c>
      <c r="D21" s="2">
        <f t="shared" si="5"/>
        <v>1</v>
      </c>
      <c r="E21" s="5"/>
      <c r="F21" s="5">
        <f t="shared" si="0"/>
        <v>0.3480424903781989</v>
      </c>
      <c r="G21" s="4">
        <f t="shared" si="1"/>
        <v>0.75692138033502654</v>
      </c>
      <c r="H21" s="5">
        <f t="shared" si="2"/>
        <v>0.28827876856615176</v>
      </c>
      <c r="I21" s="8"/>
      <c r="J21" s="8">
        <f t="shared" si="6"/>
        <v>1</v>
      </c>
      <c r="K21">
        <f t="shared" si="3"/>
        <v>11.5</v>
      </c>
    </row>
    <row r="22" spans="1:11" x14ac:dyDescent="0.35">
      <c r="A22">
        <v>12</v>
      </c>
      <c r="B22" s="19">
        <v>0.3368008713728935</v>
      </c>
      <c r="C22" s="6">
        <f t="shared" si="4"/>
        <v>0</v>
      </c>
      <c r="D22" s="2">
        <f t="shared" si="5"/>
        <v>1</v>
      </c>
      <c r="E22" s="5"/>
      <c r="F22" s="5">
        <f t="shared" si="0"/>
        <v>0.31773667110650328</v>
      </c>
      <c r="G22" s="4">
        <f t="shared" si="1"/>
        <v>0.73799834582665091</v>
      </c>
      <c r="H22" s="5">
        <f t="shared" si="2"/>
        <v>0.25870783736974773</v>
      </c>
      <c r="I22" s="8"/>
      <c r="J22" s="8">
        <f t="shared" si="6"/>
        <v>1</v>
      </c>
      <c r="K22">
        <f t="shared" si="3"/>
        <v>12.5</v>
      </c>
    </row>
    <row r="23" spans="1:11" x14ac:dyDescent="0.35">
      <c r="A23">
        <v>13</v>
      </c>
      <c r="B23" s="19">
        <v>0.30744009303093156</v>
      </c>
      <c r="C23" s="6">
        <f t="shared" si="4"/>
        <v>0</v>
      </c>
      <c r="D23" s="2">
        <f t="shared" si="5"/>
        <v>1</v>
      </c>
      <c r="E23" s="5"/>
      <c r="F23" s="5">
        <f t="shared" si="0"/>
        <v>0.29003782361408637</v>
      </c>
      <c r="G23" s="4">
        <f t="shared" si="1"/>
        <v>0.71954838718098457</v>
      </c>
      <c r="H23" s="5">
        <f t="shared" si="2"/>
        <v>0.23214468010201139</v>
      </c>
      <c r="I23" s="8"/>
      <c r="J23" s="8">
        <f t="shared" si="6"/>
        <v>1</v>
      </c>
      <c r="K23">
        <f t="shared" si="3"/>
        <v>13.5</v>
      </c>
    </row>
    <row r="24" spans="1:11" x14ac:dyDescent="0.35">
      <c r="A24">
        <v>14</v>
      </c>
      <c r="B24" s="19">
        <v>0.28054267648059689</v>
      </c>
      <c r="C24" s="6">
        <f t="shared" si="4"/>
        <v>0</v>
      </c>
      <c r="D24" s="2">
        <f t="shared" si="5"/>
        <v>1</v>
      </c>
      <c r="E24" s="5"/>
      <c r="F24" s="5">
        <f t="shared" si="0"/>
        <v>0.26466290234018569</v>
      </c>
      <c r="G24" s="4">
        <f t="shared" si="1"/>
        <v>0.70155967750145998</v>
      </c>
      <c r="H24" s="5">
        <f t="shared" si="2"/>
        <v>0.20823753899181174</v>
      </c>
      <c r="I24" s="8"/>
      <c r="J24" s="8">
        <f t="shared" si="6"/>
        <v>1</v>
      </c>
      <c r="K24">
        <f t="shared" si="3"/>
        <v>14.5</v>
      </c>
    </row>
    <row r="25" spans="1:11" x14ac:dyDescent="0.35">
      <c r="A25">
        <v>15</v>
      </c>
      <c r="B25" s="19">
        <v>0.25599761661170822</v>
      </c>
      <c r="C25" s="6">
        <f t="shared" si="4"/>
        <v>0</v>
      </c>
      <c r="D25" s="2">
        <f t="shared" si="5"/>
        <v>1</v>
      </c>
      <c r="E25" s="5"/>
      <c r="F25" s="5">
        <f t="shared" si="0"/>
        <v>0.24150718548274369</v>
      </c>
      <c r="G25" s="4">
        <f t="shared" si="1"/>
        <v>0.68402068556392337</v>
      </c>
      <c r="H25" s="5">
        <f t="shared" si="2"/>
        <v>0.18679182366554503</v>
      </c>
      <c r="I25" s="8"/>
      <c r="J25" s="8">
        <f t="shared" si="6"/>
        <v>1</v>
      </c>
      <c r="K25">
        <f t="shared" si="3"/>
        <v>15.5</v>
      </c>
    </row>
    <row r="26" spans="1:11" x14ac:dyDescent="0.35">
      <c r="A26">
        <v>16</v>
      </c>
      <c r="B26" s="19">
        <v>0.2335170151941747</v>
      </c>
      <c r="C26" s="6">
        <f t="shared" si="4"/>
        <v>0</v>
      </c>
      <c r="D26" s="2">
        <f t="shared" si="5"/>
        <v>1</v>
      </c>
      <c r="E26" s="5"/>
      <c r="F26" s="5">
        <f t="shared" si="0"/>
        <v>0.22029907093790063</v>
      </c>
      <c r="G26" s="4">
        <f t="shared" si="1"/>
        <v>0.66692016842482538</v>
      </c>
      <c r="H26" s="5">
        <f t="shared" si="2"/>
        <v>0.16749518420817955</v>
      </c>
      <c r="I26" s="8"/>
      <c r="J26" s="8">
        <f t="shared" si="6"/>
        <v>1</v>
      </c>
      <c r="K26">
        <f t="shared" si="3"/>
        <v>16.5</v>
      </c>
    </row>
    <row r="27" spans="1:11" x14ac:dyDescent="0.35">
      <c r="A27">
        <v>17</v>
      </c>
      <c r="B27" s="19">
        <v>0.21293256870314642</v>
      </c>
      <c r="C27" s="6">
        <f t="shared" si="4"/>
        <v>0</v>
      </c>
      <c r="D27" s="2">
        <f t="shared" si="5"/>
        <v>1</v>
      </c>
      <c r="E27" s="5"/>
      <c r="F27" s="5">
        <f t="shared" si="0"/>
        <v>0.20087978179542115</v>
      </c>
      <c r="G27" s="4">
        <f t="shared" si="1"/>
        <v>0.6502471642142047</v>
      </c>
      <c r="H27" s="5">
        <f t="shared" si="2"/>
        <v>0.15013700248224798</v>
      </c>
      <c r="I27" s="8"/>
      <c r="J27" s="8">
        <f t="shared" si="6"/>
        <v>1</v>
      </c>
      <c r="K27">
        <f t="shared" si="3"/>
        <v>17.5</v>
      </c>
    </row>
    <row r="28" spans="1:11" x14ac:dyDescent="0.35">
      <c r="A28">
        <v>18</v>
      </c>
      <c r="B28" s="19">
        <v>0.19408933056443312</v>
      </c>
      <c r="C28" s="6">
        <f t="shared" si="4"/>
        <v>0</v>
      </c>
      <c r="D28" s="2">
        <f t="shared" si="5"/>
        <v>1</v>
      </c>
      <c r="E28" s="5"/>
      <c r="F28" s="5">
        <f t="shared" si="0"/>
        <v>0.18310314204191802</v>
      </c>
      <c r="G28" s="4">
        <f t="shared" si="1"/>
        <v>0.63399098510884955</v>
      </c>
      <c r="H28" s="5">
        <f t="shared" si="2"/>
        <v>0.13452690894187425</v>
      </c>
      <c r="I28" s="8"/>
      <c r="J28" s="8">
        <f t="shared" si="6"/>
        <v>1</v>
      </c>
      <c r="K28">
        <f t="shared" si="3"/>
        <v>18.5</v>
      </c>
    </row>
    <row r="29" spans="1:11" x14ac:dyDescent="0.35">
      <c r="A29">
        <v>19</v>
      </c>
      <c r="B29" s="19">
        <v>0.17684467730946229</v>
      </c>
      <c r="C29" s="6">
        <f t="shared" si="4"/>
        <v>0</v>
      </c>
      <c r="D29" s="2">
        <f t="shared" si="5"/>
        <v>1</v>
      </c>
      <c r="E29" s="5"/>
      <c r="F29" s="5">
        <f t="shared" si="0"/>
        <v>0.16683460123534177</v>
      </c>
      <c r="G29" s="4">
        <f t="shared" si="1"/>
        <v>0.61814121048112836</v>
      </c>
      <c r="H29" s="5">
        <f t="shared" si="2"/>
        <v>0.12049286972909676</v>
      </c>
      <c r="I29" s="8"/>
      <c r="J29" s="8">
        <f t="shared" si="6"/>
        <v>1</v>
      </c>
      <c r="K29">
        <f t="shared" si="3"/>
        <v>19.5</v>
      </c>
    </row>
    <row r="30" spans="1:11" x14ac:dyDescent="0.35">
      <c r="A30">
        <v>20</v>
      </c>
      <c r="B30" s="19">
        <v>0.16104743101581903</v>
      </c>
      <c r="C30" s="6">
        <f t="shared" si="4"/>
        <v>0</v>
      </c>
      <c r="D30" s="2">
        <f t="shared" si="5"/>
        <v>1</v>
      </c>
      <c r="E30" s="5"/>
      <c r="F30" s="5">
        <f t="shared" si="0"/>
        <v>0.15193153869416887</v>
      </c>
      <c r="G30" s="4">
        <f t="shared" si="1"/>
        <v>0.60268768021910013</v>
      </c>
      <c r="H30" s="5">
        <f t="shared" si="2"/>
        <v>0.10786610831617603</v>
      </c>
      <c r="I30" s="8"/>
      <c r="J30" s="8">
        <f t="shared" si="6"/>
        <v>1</v>
      </c>
      <c r="K30">
        <f t="shared" si="3"/>
        <v>20.5</v>
      </c>
    </row>
    <row r="31" spans="1:11" x14ac:dyDescent="0.35">
      <c r="A31">
        <v>21</v>
      </c>
      <c r="B31" s="19">
        <v>0.14661820673976725</v>
      </c>
      <c r="C31" s="6">
        <f t="shared" si="4"/>
        <v>0</v>
      </c>
      <c r="D31" s="2">
        <f t="shared" si="5"/>
        <v>1</v>
      </c>
      <c r="E31" s="5"/>
      <c r="F31" s="5">
        <f t="shared" si="0"/>
        <v>0.13831906296204458</v>
      </c>
      <c r="G31" s="4">
        <f t="shared" si="1"/>
        <v>0.58762048821362256</v>
      </c>
      <c r="H31" s="5">
        <f t="shared" si="2"/>
        <v>9.6534147541231768E-2</v>
      </c>
      <c r="I31" s="8"/>
      <c r="J31" s="8">
        <f t="shared" si="6"/>
        <v>1</v>
      </c>
      <c r="K31">
        <f t="shared" si="3"/>
        <v>21.5</v>
      </c>
    </row>
    <row r="32" spans="1:11" x14ac:dyDescent="0.35">
      <c r="A32">
        <v>22</v>
      </c>
      <c r="B32" s="19">
        <v>0.13342431402559737</v>
      </c>
      <c r="C32" s="6">
        <f t="shared" si="4"/>
        <v>0</v>
      </c>
      <c r="D32" s="2">
        <f t="shared" si="5"/>
        <v>1</v>
      </c>
      <c r="E32" s="5"/>
      <c r="F32" s="5">
        <f t="shared" si="0"/>
        <v>0.12587199436377108</v>
      </c>
      <c r="G32" s="4">
        <f t="shared" si="1"/>
        <v>0.57292997600828199</v>
      </c>
      <c r="H32" s="5">
        <f t="shared" si="2"/>
        <v>8.6355478457414189E-2</v>
      </c>
      <c r="I32" s="8"/>
      <c r="J32" s="8">
        <f t="shared" si="6"/>
        <v>1</v>
      </c>
      <c r="K32">
        <f t="shared" si="3"/>
        <v>22.5</v>
      </c>
    </row>
    <row r="33" spans="1:11" x14ac:dyDescent="0.35">
      <c r="A33">
        <v>23</v>
      </c>
      <c r="B33" s="19">
        <v>0.12134793017203972</v>
      </c>
      <c r="C33" s="6">
        <f t="shared" si="4"/>
        <v>0</v>
      </c>
      <c r="D33" s="2">
        <f t="shared" si="5"/>
        <v>1</v>
      </c>
      <c r="E33" s="5"/>
      <c r="F33" s="5">
        <f t="shared" si="0"/>
        <v>0.11447917940758466</v>
      </c>
      <c r="G33" s="4">
        <f t="shared" si="1"/>
        <v>0.55860672660807487</v>
      </c>
      <c r="H33" s="5">
        <f t="shared" si="2"/>
        <v>7.7205660508371368E-2</v>
      </c>
      <c r="I33" s="8"/>
      <c r="J33" s="8">
        <f t="shared" si="6"/>
        <v>1</v>
      </c>
      <c r="K33">
        <f t="shared" si="3"/>
        <v>23.5</v>
      </c>
    </row>
    <row r="34" spans="1:11" x14ac:dyDescent="0.35">
      <c r="A34">
        <v>24</v>
      </c>
      <c r="B34" s="19">
        <v>0.11032757846611739</v>
      </c>
      <c r="C34" s="6">
        <f t="shared" si="4"/>
        <v>0</v>
      </c>
      <c r="D34" s="2">
        <f t="shared" si="5"/>
        <v>1</v>
      </c>
      <c r="E34" s="5"/>
      <c r="F34" s="5">
        <f t="shared" si="0"/>
        <v>0.10408262119445037</v>
      </c>
      <c r="G34" s="4">
        <f t="shared" si="1"/>
        <v>0.54464155844287299</v>
      </c>
      <c r="H34" s="5">
        <f t="shared" si="2"/>
        <v>6.9002163783040776E-2</v>
      </c>
      <c r="I34" s="8"/>
      <c r="J34" s="8">
        <f t="shared" si="6"/>
        <v>1</v>
      </c>
      <c r="K34">
        <f t="shared" si="3"/>
        <v>24.5</v>
      </c>
    </row>
    <row r="35" spans="1:11" x14ac:dyDescent="0.35">
      <c r="A35">
        <v>25</v>
      </c>
      <c r="B35" s="19">
        <v>0.10024660698689282</v>
      </c>
      <c r="C35" s="6">
        <f t="shared" si="4"/>
        <v>0</v>
      </c>
      <c r="D35" s="2">
        <f t="shared" si="5"/>
        <v>1</v>
      </c>
      <c r="E35" s="5"/>
      <c r="F35" s="5">
        <f t="shared" si="0"/>
        <v>9.4572270742351722E-2</v>
      </c>
      <c r="G35" s="4">
        <f t="shared" si="1"/>
        <v>0.53102551948180121</v>
      </c>
      <c r="H35" s="5">
        <f t="shared" si="2"/>
        <v>6.1632553209895836E-2</v>
      </c>
      <c r="I35" s="8"/>
      <c r="J35" s="8">
        <f t="shared" si="6"/>
        <v>1</v>
      </c>
      <c r="K35">
        <f t="shared" si="3"/>
        <v>25.5</v>
      </c>
    </row>
    <row r="36" spans="1:11" x14ac:dyDescent="0.35">
      <c r="A36">
        <v>26</v>
      </c>
      <c r="B36" s="19">
        <v>9.1053253122032718E-2</v>
      </c>
      <c r="C36" s="6">
        <f t="shared" si="4"/>
        <v>0</v>
      </c>
      <c r="D36" s="2">
        <f t="shared" si="5"/>
        <v>1</v>
      </c>
      <c r="E36" s="5"/>
      <c r="F36" s="5">
        <f t="shared" si="0"/>
        <v>8.589929539814406E-2</v>
      </c>
      <c r="G36" s="4">
        <f t="shared" si="1"/>
        <v>0.51774988149475609</v>
      </c>
      <c r="H36" s="5">
        <f t="shared" si="2"/>
        <v>5.5029782669864774E-2</v>
      </c>
      <c r="I36" s="8"/>
      <c r="J36" s="8">
        <f t="shared" si="6"/>
        <v>1</v>
      </c>
      <c r="K36">
        <f t="shared" si="3"/>
        <v>26.5</v>
      </c>
    </row>
    <row r="37" spans="1:11" x14ac:dyDescent="0.35">
      <c r="A37">
        <v>27</v>
      </c>
      <c r="B37" s="19">
        <v>8.2648783705371306E-2</v>
      </c>
      <c r="C37" s="6">
        <f t="shared" si="4"/>
        <v>0</v>
      </c>
      <c r="D37" s="2">
        <f t="shared" si="5"/>
        <v>1</v>
      </c>
      <c r="E37" s="5"/>
      <c r="F37" s="5">
        <f t="shared" si="0"/>
        <v>7.797055066544463E-2</v>
      </c>
      <c r="G37" s="4">
        <f t="shared" si="1"/>
        <v>0.5048061344573872</v>
      </c>
      <c r="H37" s="5">
        <f t="shared" si="2"/>
        <v>4.9102166124732845E-2</v>
      </c>
      <c r="I37" s="8"/>
      <c r="J37" s="8">
        <f t="shared" si="6"/>
        <v>1</v>
      </c>
      <c r="K37">
        <f t="shared" si="3"/>
        <v>27.5</v>
      </c>
    </row>
    <row r="38" spans="1:11" x14ac:dyDescent="0.35">
      <c r="A38">
        <v>28</v>
      </c>
      <c r="B38" s="19">
        <v>7.4989669837304027E-2</v>
      </c>
      <c r="C38" s="6">
        <f t="shared" si="4"/>
        <v>0</v>
      </c>
      <c r="D38" s="2">
        <f t="shared" si="5"/>
        <v>1</v>
      </c>
      <c r="E38" s="5"/>
      <c r="F38" s="5">
        <f t="shared" si="0"/>
        <v>7.0744971544626431E-2</v>
      </c>
      <c r="G38" s="4">
        <f t="shared" si="1"/>
        <v>0.5</v>
      </c>
      <c r="H38" s="5">
        <f t="shared" si="2"/>
        <v>4.3795297395768026E-2</v>
      </c>
      <c r="I38" s="8"/>
      <c r="J38" s="8">
        <f t="shared" si="6"/>
        <v>1</v>
      </c>
      <c r="K38">
        <f t="shared" si="3"/>
        <v>28.5</v>
      </c>
    </row>
    <row r="39" spans="1:11" x14ac:dyDescent="0.35">
      <c r="A39">
        <v>29</v>
      </c>
      <c r="B39" s="19">
        <v>6.7992392835075396E-2</v>
      </c>
      <c r="C39" s="6">
        <f t="shared" si="4"/>
        <v>0</v>
      </c>
      <c r="D39" s="2">
        <f t="shared" si="5"/>
        <v>1</v>
      </c>
      <c r="E39" s="5"/>
      <c r="F39" s="5">
        <f t="shared" si="0"/>
        <v>6.4143766825542819E-2</v>
      </c>
      <c r="G39" s="4">
        <f t="shared" si="1"/>
        <v>0.5</v>
      </c>
      <c r="H39" s="5">
        <f t="shared" si="2"/>
        <v>3.903446374703335E-2</v>
      </c>
      <c r="I39" s="8"/>
      <c r="J39" s="8">
        <f t="shared" si="6"/>
        <v>1</v>
      </c>
      <c r="K39">
        <f t="shared" si="3"/>
        <v>29.5</v>
      </c>
    </row>
    <row r="40" spans="1:11" x14ac:dyDescent="0.35">
      <c r="A40">
        <v>30</v>
      </c>
      <c r="B40" s="19">
        <v>6.1611503399884311E-2</v>
      </c>
      <c r="C40" s="6">
        <f t="shared" si="4"/>
        <v>0</v>
      </c>
      <c r="D40" s="2">
        <f t="shared" si="5"/>
        <v>1</v>
      </c>
      <c r="E40" s="5"/>
      <c r="F40" s="5">
        <f t="shared" si="0"/>
        <v>5.8124059811211597E-2</v>
      </c>
      <c r="G40" s="4">
        <f t="shared" si="1"/>
        <v>0.5</v>
      </c>
      <c r="H40" s="5">
        <f t="shared" si="2"/>
        <v>3.4770549324509938E-2</v>
      </c>
      <c r="I40" s="8"/>
      <c r="J40" s="8">
        <f t="shared" si="6"/>
        <v>1</v>
      </c>
      <c r="K40">
        <f t="shared" si="3"/>
        <v>30.5</v>
      </c>
    </row>
    <row r="41" spans="1:11" x14ac:dyDescent="0.35">
      <c r="A41">
        <v>31</v>
      </c>
      <c r="B41" s="19">
        <v>5.5803069802732502E-2</v>
      </c>
      <c r="C41" s="6">
        <f t="shared" si="4"/>
        <v>0</v>
      </c>
      <c r="D41" s="2">
        <f t="shared" si="5"/>
        <v>1</v>
      </c>
      <c r="E41" s="5"/>
      <c r="F41" s="5">
        <f t="shared" si="0"/>
        <v>5.2644405474275957E-2</v>
      </c>
      <c r="G41" s="4">
        <f t="shared" si="1"/>
        <v>0.5</v>
      </c>
      <c r="H41" s="5">
        <f t="shared" si="2"/>
        <v>3.0957771481500859E-2</v>
      </c>
      <c r="I41" s="8"/>
      <c r="J41" s="8">
        <f t="shared" si="6"/>
        <v>1</v>
      </c>
      <c r="K41">
        <f t="shared" si="3"/>
        <v>31.5</v>
      </c>
    </row>
    <row r="42" spans="1:11" x14ac:dyDescent="0.35">
      <c r="A42">
        <v>32</v>
      </c>
      <c r="B42" s="19">
        <v>5.0502188307220398E-2</v>
      </c>
      <c r="C42" s="6">
        <f t="shared" si="4"/>
        <v>0</v>
      </c>
      <c r="D42" s="2">
        <f t="shared" si="5"/>
        <v>1</v>
      </c>
      <c r="E42" s="5"/>
      <c r="F42" s="5">
        <f t="shared" si="0"/>
        <v>4.7643573874736229E-2</v>
      </c>
      <c r="G42" s="4">
        <f t="shared" si="1"/>
        <v>0.5</v>
      </c>
      <c r="H42" s="5">
        <f t="shared" si="2"/>
        <v>2.7541250161635868E-2</v>
      </c>
      <c r="I42" s="8"/>
      <c r="J42" s="8">
        <f t="shared" si="6"/>
        <v>1</v>
      </c>
      <c r="K42">
        <f t="shared" si="3"/>
        <v>32.5</v>
      </c>
    </row>
    <row r="43" spans="1:11" x14ac:dyDescent="0.35">
      <c r="A43">
        <v>33</v>
      </c>
      <c r="B43" s="19">
        <v>4.5673815132131694E-2</v>
      </c>
      <c r="C43" s="6">
        <f t="shared" si="4"/>
        <v>0</v>
      </c>
      <c r="D43" s="2">
        <f t="shared" si="5"/>
        <v>1</v>
      </c>
      <c r="E43" s="5"/>
      <c r="F43" s="5">
        <f t="shared" si="0"/>
        <v>4.3088504841633665E-2</v>
      </c>
      <c r="G43" s="4">
        <f t="shared" si="1"/>
        <v>0.5</v>
      </c>
      <c r="H43" s="5">
        <f t="shared" si="2"/>
        <v>2.4485140280084437E-2</v>
      </c>
      <c r="I43" s="8"/>
      <c r="J43" s="8">
        <f t="shared" si="6"/>
        <v>1</v>
      </c>
      <c r="K43">
        <f t="shared" si="3"/>
        <v>33.5</v>
      </c>
    </row>
    <row r="44" spans="1:11" x14ac:dyDescent="0.35">
      <c r="A44">
        <v>34</v>
      </c>
      <c r="B44" s="19">
        <v>4.1277631894345017E-2</v>
      </c>
      <c r="C44" s="6">
        <f t="shared" si="4"/>
        <v>0</v>
      </c>
      <c r="D44" s="2">
        <f t="shared" si="5"/>
        <v>1</v>
      </c>
      <c r="E44" s="5"/>
      <c r="F44" s="5">
        <f t="shared" si="0"/>
        <v>3.8941162164476427E-2</v>
      </c>
      <c r="G44" s="4">
        <f t="shared" si="1"/>
        <v>0.5</v>
      </c>
      <c r="H44" s="5">
        <f t="shared" si="2"/>
        <v>2.1752638087265345E-2</v>
      </c>
      <c r="I44" s="8"/>
      <c r="J44" s="8">
        <f t="shared" si="6"/>
        <v>1</v>
      </c>
      <c r="K44">
        <f t="shared" si="3"/>
        <v>34.5</v>
      </c>
    </row>
    <row r="45" spans="1:11" x14ac:dyDescent="0.35">
      <c r="A45">
        <v>35</v>
      </c>
      <c r="B45" s="19">
        <v>3.7276647703025946E-2</v>
      </c>
      <c r="C45" s="6">
        <f t="shared" si="4"/>
        <v>0</v>
      </c>
      <c r="D45" s="2">
        <f t="shared" si="5"/>
        <v>1</v>
      </c>
      <c r="E45" s="5"/>
      <c r="F45" s="5">
        <f t="shared" si="0"/>
        <v>3.5166648776439567E-2</v>
      </c>
      <c r="G45" s="4">
        <f t="shared" si="1"/>
        <v>0.5</v>
      </c>
      <c r="H45" s="5">
        <f t="shared" si="2"/>
        <v>1.9310604245086311E-2</v>
      </c>
      <c r="I45" s="8"/>
      <c r="J45" s="8">
        <f t="shared" si="6"/>
        <v>1</v>
      </c>
      <c r="K45">
        <f t="shared" si="3"/>
        <v>35.5</v>
      </c>
    </row>
    <row r="46" spans="1:11" x14ac:dyDescent="0.35">
      <c r="A46">
        <v>36</v>
      </c>
      <c r="B46" s="19">
        <v>3.3642412172045957E-2</v>
      </c>
      <c r="C46" s="6">
        <f t="shared" si="4"/>
        <v>0</v>
      </c>
      <c r="D46" s="2">
        <f t="shared" si="5"/>
        <v>1</v>
      </c>
      <c r="E46" s="5"/>
      <c r="F46" s="5">
        <f t="shared" si="0"/>
        <v>3.1738124690609396E-2</v>
      </c>
      <c r="G46" s="4">
        <f t="shared" si="1"/>
        <v>0.5</v>
      </c>
      <c r="H46" s="5">
        <f t="shared" si="2"/>
        <v>1.7131997217543396E-2</v>
      </c>
      <c r="I46" s="8"/>
      <c r="J46" s="8">
        <f t="shared" si="6"/>
        <v>1</v>
      </c>
      <c r="K46">
        <f t="shared" si="3"/>
        <v>36.5</v>
      </c>
    </row>
    <row r="47" spans="1:11" x14ac:dyDescent="0.35">
      <c r="A47">
        <v>37</v>
      </c>
      <c r="B47" s="19">
        <v>3.0332424071066035E-2</v>
      </c>
      <c r="C47" s="6">
        <f t="shared" si="4"/>
        <v>0</v>
      </c>
      <c r="D47" s="2">
        <f t="shared" si="5"/>
        <v>1</v>
      </c>
      <c r="E47" s="5"/>
      <c r="F47" s="5">
        <f t="shared" si="0"/>
        <v>2.8615494406666067E-2</v>
      </c>
      <c r="G47" s="4">
        <f t="shared" si="1"/>
        <v>0.5</v>
      </c>
      <c r="H47" s="5">
        <f t="shared" si="2"/>
        <v>1.5184127461030931E-2</v>
      </c>
      <c r="I47" s="8"/>
      <c r="J47" s="8">
        <f t="shared" si="6"/>
        <v>1</v>
      </c>
      <c r="K47">
        <f t="shared" si="3"/>
        <v>37.5</v>
      </c>
    </row>
    <row r="48" spans="1:11" x14ac:dyDescent="0.35">
      <c r="A48">
        <v>38</v>
      </c>
      <c r="B48" s="19">
        <v>2.7333419387629645E-2</v>
      </c>
      <c r="C48" s="6">
        <f t="shared" si="4"/>
        <v>0</v>
      </c>
      <c r="D48" s="2">
        <f t="shared" si="5"/>
        <v>1</v>
      </c>
      <c r="E48" s="5"/>
      <c r="F48" s="5">
        <f t="shared" si="0"/>
        <v>2.5786244705310983E-2</v>
      </c>
      <c r="G48" s="4">
        <f t="shared" si="1"/>
        <v>0.5</v>
      </c>
      <c r="H48" s="5">
        <f t="shared" si="2"/>
        <v>1.3450503451272692E-2</v>
      </c>
      <c r="I48" s="8"/>
      <c r="J48" s="8">
        <f t="shared" si="6"/>
        <v>1</v>
      </c>
      <c r="K48">
        <f t="shared" si="3"/>
        <v>38.5</v>
      </c>
    </row>
    <row r="49" spans="1:11" x14ac:dyDescent="0.35">
      <c r="A49">
        <v>39</v>
      </c>
      <c r="B49" s="19">
        <v>2.4608471947228351E-2</v>
      </c>
      <c r="C49" s="6">
        <f t="shared" si="4"/>
        <v>0</v>
      </c>
      <c r="D49" s="2">
        <f t="shared" si="5"/>
        <v>1</v>
      </c>
      <c r="E49" s="5"/>
      <c r="F49" s="5">
        <f t="shared" si="0"/>
        <v>2.3215539572856939E-2</v>
      </c>
      <c r="G49" s="4">
        <f t="shared" si="1"/>
        <v>0.5</v>
      </c>
      <c r="H49" s="5">
        <f t="shared" si="2"/>
        <v>1.1903949510661538E-2</v>
      </c>
      <c r="I49" s="8"/>
      <c r="J49" s="8">
        <f t="shared" si="6"/>
        <v>1</v>
      </c>
      <c r="K49">
        <f t="shared" si="3"/>
        <v>39.5</v>
      </c>
    </row>
    <row r="50" spans="1:11" x14ac:dyDescent="0.35">
      <c r="A50">
        <v>40</v>
      </c>
      <c r="B50" s="19">
        <v>2.213775124846375E-2</v>
      </c>
      <c r="C50" s="6">
        <f t="shared" si="4"/>
        <v>0</v>
      </c>
      <c r="D50" s="2">
        <f t="shared" si="5"/>
        <v>1</v>
      </c>
      <c r="E50" s="5"/>
      <c r="F50" s="5">
        <f t="shared" si="0"/>
        <v>2.0884670989116748E-2</v>
      </c>
      <c r="G50" s="4">
        <f t="shared" si="1"/>
        <v>0.5</v>
      </c>
      <c r="H50" s="5">
        <f t="shared" si="2"/>
        <v>1.0526931231439256E-2</v>
      </c>
      <c r="I50" s="8"/>
      <c r="J50" s="8">
        <f t="shared" si="6"/>
        <v>1</v>
      </c>
      <c r="K50">
        <f t="shared" si="3"/>
        <v>40.5</v>
      </c>
    </row>
    <row r="51" spans="1:11" x14ac:dyDescent="0.35">
      <c r="A51">
        <v>41</v>
      </c>
      <c r="B51" s="19">
        <v>1.9894865258538945E-2</v>
      </c>
      <c r="C51" s="6">
        <f t="shared" si="4"/>
        <v>0</v>
      </c>
      <c r="D51" s="2">
        <f t="shared" si="5"/>
        <v>1</v>
      </c>
      <c r="E51" s="5"/>
      <c r="F51" s="5">
        <f t="shared" si="0"/>
        <v>1.8768740809942397E-2</v>
      </c>
      <c r="G51" s="4">
        <f t="shared" si="1"/>
        <v>0.5</v>
      </c>
      <c r="H51" s="5">
        <f t="shared" si="2"/>
        <v>9.2997471033174905E-3</v>
      </c>
      <c r="I51" s="8"/>
      <c r="J51" s="8">
        <f t="shared" si="6"/>
        <v>1</v>
      </c>
      <c r="K51">
        <f t="shared" si="3"/>
        <v>41.5</v>
      </c>
    </row>
    <row r="52" spans="1:11" x14ac:dyDescent="0.35">
      <c r="A52">
        <v>42</v>
      </c>
      <c r="B52" s="19">
        <v>1.7866661728616399E-2</v>
      </c>
      <c r="C52" s="6">
        <f t="shared" si="4"/>
        <v>0</v>
      </c>
      <c r="D52" s="2">
        <f t="shared" si="5"/>
        <v>1</v>
      </c>
      <c r="E52" s="5"/>
      <c r="F52" s="5">
        <f t="shared" si="0"/>
        <v>1.6855341253411694E-2</v>
      </c>
      <c r="G52" s="4">
        <f t="shared" si="1"/>
        <v>0.5</v>
      </c>
      <c r="H52" s="5">
        <f t="shared" si="2"/>
        <v>8.2098534539512494E-3</v>
      </c>
      <c r="I52" s="8"/>
      <c r="J52" s="8">
        <f t="shared" si="6"/>
        <v>1</v>
      </c>
      <c r="K52">
        <f t="shared" si="3"/>
        <v>42.5</v>
      </c>
    </row>
    <row r="53" spans="1:11" x14ac:dyDescent="0.35">
      <c r="A53">
        <v>43</v>
      </c>
      <c r="B53" s="19">
        <v>1.603022052225278E-2</v>
      </c>
      <c r="C53" s="6">
        <f t="shared" si="4"/>
        <v>0</v>
      </c>
      <c r="D53" s="2">
        <f t="shared" si="5"/>
        <v>1</v>
      </c>
      <c r="E53" s="5"/>
      <c r="F53" s="5">
        <f t="shared" si="0"/>
        <v>1.5122849549295075E-2</v>
      </c>
      <c r="G53" s="4">
        <f t="shared" si="1"/>
        <v>0.5</v>
      </c>
      <c r="H53" s="5">
        <f t="shared" si="2"/>
        <v>7.2409131863790067E-3</v>
      </c>
      <c r="I53" s="8"/>
      <c r="J53" s="8">
        <f t="shared" si="6"/>
        <v>1</v>
      </c>
      <c r="K53">
        <f t="shared" si="3"/>
        <v>43.5</v>
      </c>
    </row>
    <row r="54" spans="1:11" x14ac:dyDescent="0.35">
      <c r="A54">
        <v>44</v>
      </c>
      <c r="B54" s="19">
        <v>1.4371116065868016E-2</v>
      </c>
      <c r="C54" s="6">
        <f t="shared" si="4"/>
        <v>0</v>
      </c>
      <c r="D54" s="2">
        <f t="shared" si="5"/>
        <v>1</v>
      </c>
      <c r="E54" s="5"/>
      <c r="F54" s="5">
        <f t="shared" si="0"/>
        <v>1.3557656665913222E-2</v>
      </c>
      <c r="G54" s="4">
        <f t="shared" si="1"/>
        <v>0.5</v>
      </c>
      <c r="H54" s="5">
        <f t="shared" si="2"/>
        <v>6.3812563909280738E-3</v>
      </c>
      <c r="I54" s="8"/>
      <c r="J54" s="8">
        <f t="shared" si="6"/>
        <v>1</v>
      </c>
      <c r="K54">
        <f t="shared" si="3"/>
        <v>44.5</v>
      </c>
    </row>
    <row r="55" spans="1:11" x14ac:dyDescent="0.35">
      <c r="A55">
        <v>45</v>
      </c>
      <c r="B55" s="19">
        <v>1.2867588346382807E-2</v>
      </c>
      <c r="C55" s="6">
        <f t="shared" si="4"/>
        <v>0</v>
      </c>
      <c r="D55" s="2">
        <f t="shared" si="5"/>
        <v>1</v>
      </c>
      <c r="E55" s="5"/>
      <c r="F55" s="5">
        <f t="shared" si="0"/>
        <v>1.2139234289040384E-2</v>
      </c>
      <c r="G55" s="4">
        <f t="shared" si="1"/>
        <v>0.5</v>
      </c>
      <c r="H55" s="5">
        <f t="shared" si="2"/>
        <v>5.6166157037664402E-3</v>
      </c>
      <c r="I55" s="8"/>
      <c r="J55" s="8">
        <f t="shared" si="6"/>
        <v>1</v>
      </c>
      <c r="K55">
        <f t="shared" si="3"/>
        <v>45.5</v>
      </c>
    </row>
    <row r="56" spans="1:11" x14ac:dyDescent="0.35">
      <c r="A56">
        <v>46</v>
      </c>
      <c r="B56" s="19">
        <v>1.1510790907547181E-2</v>
      </c>
      <c r="C56" s="6">
        <f t="shared" si="4"/>
        <v>0</v>
      </c>
      <c r="D56" s="2">
        <f t="shared" si="5"/>
        <v>1</v>
      </c>
      <c r="E56" s="5"/>
      <c r="F56" s="5">
        <f t="shared" si="0"/>
        <v>1.0859236705233186E-2</v>
      </c>
      <c r="G56" s="4">
        <f t="shared" si="1"/>
        <v>0.5</v>
      </c>
      <c r="H56" s="5">
        <f t="shared" si="2"/>
        <v>4.9390630469302709E-3</v>
      </c>
      <c r="I56" s="8"/>
      <c r="J56" s="8">
        <f t="shared" si="6"/>
        <v>1</v>
      </c>
      <c r="K56">
        <f t="shared" si="3"/>
        <v>46.5</v>
      </c>
    </row>
    <row r="57" spans="1:11" x14ac:dyDescent="0.35">
      <c r="A57">
        <v>47</v>
      </c>
      <c r="B57" s="19">
        <v>0</v>
      </c>
      <c r="C57" s="6">
        <f t="shared" si="4"/>
        <v>0</v>
      </c>
      <c r="D57" s="2">
        <f t="shared" si="5"/>
        <v>1</v>
      </c>
      <c r="E57" s="5"/>
      <c r="F57" s="5">
        <f t="shared" si="0"/>
        <v>0</v>
      </c>
      <c r="G57" s="4">
        <f t="shared" si="1"/>
        <v>0.5</v>
      </c>
      <c r="H57" s="5">
        <f t="shared" si="2"/>
        <v>0</v>
      </c>
      <c r="I57" s="8"/>
      <c r="J57" s="8">
        <f t="shared" si="6"/>
        <v>1</v>
      </c>
      <c r="K57">
        <f t="shared" si="3"/>
        <v>47.5</v>
      </c>
    </row>
    <row r="58" spans="1:11" x14ac:dyDescent="0.35">
      <c r="A58">
        <v>48</v>
      </c>
      <c r="B58" s="19">
        <v>0</v>
      </c>
      <c r="C58" s="6">
        <f t="shared" si="4"/>
        <v>0</v>
      </c>
      <c r="D58" s="2">
        <f t="shared" si="5"/>
        <v>1</v>
      </c>
      <c r="E58" s="5"/>
      <c r="F58" s="5">
        <f t="shared" si="0"/>
        <v>0</v>
      </c>
      <c r="G58" s="4">
        <f t="shared" si="1"/>
        <v>0.5</v>
      </c>
      <c r="H58" s="5">
        <f t="shared" si="2"/>
        <v>0</v>
      </c>
      <c r="I58" s="8"/>
      <c r="J58" s="8">
        <f t="shared" si="6"/>
        <v>1</v>
      </c>
      <c r="K58">
        <f t="shared" si="3"/>
        <v>48.5</v>
      </c>
    </row>
    <row r="59" spans="1:11" x14ac:dyDescent="0.35">
      <c r="A59">
        <v>49</v>
      </c>
      <c r="B59" s="19">
        <v>0</v>
      </c>
      <c r="C59" s="6">
        <f t="shared" si="4"/>
        <v>0</v>
      </c>
      <c r="D59" s="2">
        <f t="shared" si="5"/>
        <v>1</v>
      </c>
      <c r="E59" s="5"/>
      <c r="F59" s="5">
        <f t="shared" si="0"/>
        <v>0</v>
      </c>
      <c r="G59" s="4">
        <f t="shared" si="1"/>
        <v>0.5</v>
      </c>
      <c r="H59" s="5">
        <f t="shared" si="2"/>
        <v>0</v>
      </c>
      <c r="I59" s="8"/>
      <c r="J59" s="8">
        <f t="shared" si="6"/>
        <v>1</v>
      </c>
      <c r="K59">
        <f t="shared" si="3"/>
        <v>49.5</v>
      </c>
    </row>
    <row r="60" spans="1:11" x14ac:dyDescent="0.35">
      <c r="A60">
        <v>50</v>
      </c>
      <c r="B60" s="19">
        <v>0</v>
      </c>
      <c r="C60" s="6">
        <f t="shared" si="4"/>
        <v>0</v>
      </c>
      <c r="D60" s="2">
        <f t="shared" si="5"/>
        <v>1</v>
      </c>
      <c r="E60" s="5"/>
      <c r="F60" s="5">
        <f t="shared" si="0"/>
        <v>0</v>
      </c>
      <c r="G60" s="4">
        <f t="shared" si="1"/>
        <v>0.5</v>
      </c>
      <c r="H60" s="5">
        <f t="shared" si="2"/>
        <v>0</v>
      </c>
      <c r="I60" s="8"/>
      <c r="J60" s="8">
        <f t="shared" si="6"/>
        <v>1</v>
      </c>
      <c r="K60">
        <f t="shared" si="3"/>
        <v>50.5</v>
      </c>
    </row>
    <row r="61" spans="1:11" x14ac:dyDescent="0.35">
      <c r="A61">
        <v>51</v>
      </c>
      <c r="B61" s="19">
        <v>0</v>
      </c>
      <c r="C61" s="6">
        <f t="shared" si="4"/>
        <v>0</v>
      </c>
      <c r="D61" s="2">
        <f t="shared" si="5"/>
        <v>1</v>
      </c>
      <c r="E61" s="5"/>
      <c r="F61" s="5">
        <f t="shared" si="0"/>
        <v>0</v>
      </c>
      <c r="G61" s="4">
        <f t="shared" si="1"/>
        <v>0.5</v>
      </c>
      <c r="H61" s="5">
        <f t="shared" si="2"/>
        <v>0</v>
      </c>
      <c r="I61" s="8"/>
      <c r="J61" s="8">
        <f t="shared" si="6"/>
        <v>1</v>
      </c>
      <c r="K61">
        <f t="shared" si="3"/>
        <v>51.5</v>
      </c>
    </row>
    <row r="62" spans="1:11" x14ac:dyDescent="0.35">
      <c r="A62">
        <v>52</v>
      </c>
      <c r="B62" s="19">
        <v>0</v>
      </c>
      <c r="C62" s="6">
        <f t="shared" si="4"/>
        <v>0</v>
      </c>
      <c r="D62" s="2">
        <f t="shared" si="5"/>
        <v>1</v>
      </c>
      <c r="E62" s="5"/>
      <c r="F62" s="5">
        <f t="shared" si="0"/>
        <v>0</v>
      </c>
      <c r="G62" s="4">
        <f t="shared" si="1"/>
        <v>0.5</v>
      </c>
      <c r="H62" s="5">
        <f t="shared" si="2"/>
        <v>0</v>
      </c>
      <c r="I62" s="8"/>
      <c r="J62" s="8">
        <f t="shared" si="6"/>
        <v>1</v>
      </c>
      <c r="K62">
        <f t="shared" si="3"/>
        <v>52.5</v>
      </c>
    </row>
    <row r="63" spans="1:11" x14ac:dyDescent="0.35">
      <c r="A63">
        <v>53</v>
      </c>
      <c r="B63" s="19">
        <v>0</v>
      </c>
      <c r="C63" s="6">
        <f t="shared" si="4"/>
        <v>0</v>
      </c>
      <c r="D63" s="2">
        <f t="shared" si="5"/>
        <v>1</v>
      </c>
      <c r="E63" s="5"/>
      <c r="F63" s="5">
        <f t="shared" si="0"/>
        <v>0</v>
      </c>
      <c r="G63" s="4">
        <f t="shared" si="1"/>
        <v>0.5</v>
      </c>
      <c r="H63" s="5">
        <f t="shared" si="2"/>
        <v>0</v>
      </c>
      <c r="I63" s="8"/>
      <c r="J63" s="8">
        <f t="shared" si="6"/>
        <v>1</v>
      </c>
      <c r="K63">
        <f t="shared" si="3"/>
        <v>53.5</v>
      </c>
    </row>
    <row r="64" spans="1:11" x14ac:dyDescent="0.35">
      <c r="A64">
        <v>54</v>
      </c>
      <c r="B64" s="19">
        <v>0</v>
      </c>
      <c r="C64" s="6">
        <f t="shared" si="4"/>
        <v>0</v>
      </c>
      <c r="D64" s="2">
        <f t="shared" si="5"/>
        <v>1</v>
      </c>
      <c r="E64" s="5"/>
      <c r="F64" s="5">
        <f t="shared" si="0"/>
        <v>0</v>
      </c>
      <c r="G64" s="4">
        <f t="shared" si="1"/>
        <v>0.5</v>
      </c>
      <c r="H64" s="5">
        <f t="shared" si="2"/>
        <v>0</v>
      </c>
      <c r="I64" s="8"/>
      <c r="J64" s="8">
        <f t="shared" si="6"/>
        <v>1</v>
      </c>
      <c r="K64">
        <f t="shared" si="3"/>
        <v>54.5</v>
      </c>
    </row>
    <row r="65" spans="1:11" x14ac:dyDescent="0.35">
      <c r="A65">
        <v>55</v>
      </c>
      <c r="B65" s="19">
        <v>0</v>
      </c>
      <c r="C65" s="6">
        <f t="shared" si="4"/>
        <v>0</v>
      </c>
      <c r="D65" s="2">
        <f t="shared" si="5"/>
        <v>1</v>
      </c>
      <c r="E65" s="5"/>
      <c r="F65" s="5">
        <f t="shared" si="0"/>
        <v>0</v>
      </c>
      <c r="G65" s="4">
        <f t="shared" si="1"/>
        <v>0.5</v>
      </c>
      <c r="H65" s="5">
        <f t="shared" si="2"/>
        <v>0</v>
      </c>
      <c r="I65" s="8"/>
      <c r="J65" s="8">
        <f t="shared" si="6"/>
        <v>1</v>
      </c>
      <c r="K65">
        <f t="shared" si="3"/>
        <v>55.5</v>
      </c>
    </row>
    <row r="66" spans="1:11" x14ac:dyDescent="0.35">
      <c r="A66">
        <v>56</v>
      </c>
      <c r="B66" s="19">
        <v>0</v>
      </c>
      <c r="C66" s="6">
        <f t="shared" si="4"/>
        <v>0</v>
      </c>
      <c r="D66" s="2">
        <f t="shared" si="5"/>
        <v>1</v>
      </c>
      <c r="E66" s="5"/>
      <c r="F66" s="5">
        <f t="shared" si="0"/>
        <v>0</v>
      </c>
      <c r="G66" s="4">
        <f t="shared" si="1"/>
        <v>0.5</v>
      </c>
      <c r="H66" s="5">
        <f t="shared" si="2"/>
        <v>0</v>
      </c>
      <c r="I66" s="8"/>
      <c r="J66" s="8">
        <f t="shared" si="6"/>
        <v>1</v>
      </c>
      <c r="K66">
        <f t="shared" si="3"/>
        <v>56.5</v>
      </c>
    </row>
    <row r="67" spans="1:11" x14ac:dyDescent="0.35">
      <c r="A67">
        <v>57</v>
      </c>
      <c r="B67" s="19">
        <v>0</v>
      </c>
      <c r="C67" s="6">
        <f t="shared" si="4"/>
        <v>0</v>
      </c>
      <c r="D67" s="2">
        <f t="shared" si="5"/>
        <v>1</v>
      </c>
      <c r="E67" s="5"/>
      <c r="F67" s="5">
        <f t="shared" si="0"/>
        <v>0</v>
      </c>
      <c r="G67" s="4">
        <f t="shared" si="1"/>
        <v>0.5</v>
      </c>
      <c r="H67" s="5">
        <f t="shared" si="2"/>
        <v>0</v>
      </c>
      <c r="I67" s="8"/>
      <c r="J67" s="8">
        <f t="shared" si="6"/>
        <v>1</v>
      </c>
      <c r="K67">
        <f t="shared" si="3"/>
        <v>57.5</v>
      </c>
    </row>
    <row r="68" spans="1:11" x14ac:dyDescent="0.35">
      <c r="A68">
        <v>58</v>
      </c>
      <c r="B68" s="19">
        <v>0</v>
      </c>
      <c r="C68" s="6">
        <f t="shared" si="4"/>
        <v>0</v>
      </c>
      <c r="D68" s="2">
        <f t="shared" si="5"/>
        <v>1</v>
      </c>
      <c r="E68" s="5"/>
      <c r="F68" s="5">
        <f t="shared" si="0"/>
        <v>0</v>
      </c>
      <c r="G68" s="4">
        <f t="shared" si="1"/>
        <v>0.5</v>
      </c>
      <c r="H68" s="5">
        <f t="shared" si="2"/>
        <v>0</v>
      </c>
      <c r="I68" s="8"/>
      <c r="J68" s="8">
        <f t="shared" si="6"/>
        <v>1</v>
      </c>
      <c r="K68">
        <f t="shared" si="3"/>
        <v>58.5</v>
      </c>
    </row>
    <row r="69" spans="1:11" x14ac:dyDescent="0.35">
      <c r="A69">
        <v>59</v>
      </c>
      <c r="B69" s="19">
        <v>0</v>
      </c>
      <c r="C69" s="6">
        <f t="shared" si="4"/>
        <v>0</v>
      </c>
      <c r="D69" s="2">
        <f t="shared" si="5"/>
        <v>1</v>
      </c>
      <c r="E69" s="5"/>
      <c r="F69" s="5">
        <f t="shared" si="0"/>
        <v>0</v>
      </c>
      <c r="G69" s="4">
        <f t="shared" si="1"/>
        <v>0.5</v>
      </c>
      <c r="H69" s="5">
        <f t="shared" si="2"/>
        <v>0</v>
      </c>
      <c r="I69" s="8"/>
      <c r="J69" s="8">
        <f t="shared" si="6"/>
        <v>1</v>
      </c>
      <c r="K69">
        <f t="shared" si="3"/>
        <v>59.5</v>
      </c>
    </row>
    <row r="70" spans="1:11" x14ac:dyDescent="0.35">
      <c r="A70">
        <v>60</v>
      </c>
      <c r="B70" s="19">
        <v>0</v>
      </c>
      <c r="C70" s="6">
        <f t="shared" si="4"/>
        <v>0</v>
      </c>
      <c r="D70" s="2">
        <f t="shared" si="5"/>
        <v>1</v>
      </c>
      <c r="E70" s="5"/>
      <c r="F70" s="5">
        <f t="shared" si="0"/>
        <v>0</v>
      </c>
      <c r="G70" s="4">
        <f t="shared" si="1"/>
        <v>0.5</v>
      </c>
      <c r="H70" s="5">
        <f t="shared" si="2"/>
        <v>0</v>
      </c>
      <c r="I70" s="8"/>
      <c r="J70" s="8">
        <f t="shared" si="6"/>
        <v>1</v>
      </c>
      <c r="K70">
        <f t="shared" si="3"/>
        <v>60.5</v>
      </c>
    </row>
    <row r="71" spans="1:11" x14ac:dyDescent="0.35">
      <c r="A71">
        <v>61</v>
      </c>
      <c r="B71" s="19">
        <v>0</v>
      </c>
      <c r="C71" s="6">
        <f t="shared" si="4"/>
        <v>0</v>
      </c>
      <c r="D71" s="2">
        <f t="shared" si="5"/>
        <v>1</v>
      </c>
      <c r="E71" s="5"/>
      <c r="F71" s="5">
        <f t="shared" si="0"/>
        <v>0</v>
      </c>
      <c r="G71" s="4">
        <f t="shared" si="1"/>
        <v>0.5</v>
      </c>
      <c r="H71" s="5">
        <f t="shared" si="2"/>
        <v>0</v>
      </c>
      <c r="I71" s="8"/>
      <c r="J71" s="8">
        <f t="shared" si="6"/>
        <v>1</v>
      </c>
      <c r="K71">
        <f t="shared" si="3"/>
        <v>61.5</v>
      </c>
    </row>
    <row r="72" spans="1:11" x14ac:dyDescent="0.35">
      <c r="A72">
        <v>62</v>
      </c>
      <c r="B72" s="19">
        <v>0</v>
      </c>
      <c r="C72" s="6">
        <f t="shared" si="4"/>
        <v>0</v>
      </c>
      <c r="D72" s="2">
        <f t="shared" si="5"/>
        <v>1</v>
      </c>
      <c r="E72" s="5"/>
      <c r="F72" s="5">
        <f t="shared" si="0"/>
        <v>0</v>
      </c>
      <c r="G72" s="4">
        <f t="shared" si="1"/>
        <v>0.5</v>
      </c>
      <c r="H72" s="5">
        <f t="shared" si="2"/>
        <v>0</v>
      </c>
      <c r="I72" s="8"/>
      <c r="J72" s="8">
        <f t="shared" si="6"/>
        <v>1</v>
      </c>
      <c r="K72">
        <f t="shared" si="3"/>
        <v>62.5</v>
      </c>
    </row>
    <row r="73" spans="1:11" x14ac:dyDescent="0.35">
      <c r="A73">
        <v>63</v>
      </c>
      <c r="B73" s="19">
        <v>0</v>
      </c>
      <c r="C73" s="6">
        <f t="shared" si="4"/>
        <v>0</v>
      </c>
      <c r="D73" s="2">
        <f t="shared" si="5"/>
        <v>1</v>
      </c>
      <c r="E73" s="5"/>
      <c r="F73" s="5">
        <f t="shared" si="0"/>
        <v>0</v>
      </c>
      <c r="G73" s="4">
        <f t="shared" si="1"/>
        <v>0.5</v>
      </c>
      <c r="H73" s="5">
        <f t="shared" si="2"/>
        <v>0</v>
      </c>
      <c r="I73" s="8"/>
      <c r="J73" s="8">
        <f t="shared" si="6"/>
        <v>1</v>
      </c>
      <c r="K73">
        <f t="shared" si="3"/>
        <v>63.5</v>
      </c>
    </row>
    <row r="74" spans="1:11" x14ac:dyDescent="0.35">
      <c r="A74">
        <v>64</v>
      </c>
      <c r="B74" s="19">
        <v>0</v>
      </c>
      <c r="C74" s="6">
        <f t="shared" si="4"/>
        <v>0</v>
      </c>
      <c r="D74" s="2">
        <f t="shared" si="5"/>
        <v>1</v>
      </c>
      <c r="E74" s="5"/>
      <c r="F74" s="5">
        <f t="shared" ref="F74:F90" si="7">B74*(1+B$3)^A74/(1+B$3+B$4)^A75</f>
        <v>0</v>
      </c>
      <c r="G74" s="4">
        <f t="shared" ref="G74:G90" si="8">MAX(0.5,0.975^A74)</f>
        <v>0.5</v>
      </c>
      <c r="H74" s="5">
        <f t="shared" ref="H74:H90" si="9">B74*(1+B$5*B$3)^A74/(1+B$3+B$4)^A75</f>
        <v>0</v>
      </c>
      <c r="I74" s="8"/>
      <c r="J74" s="8">
        <f t="shared" si="6"/>
        <v>1</v>
      </c>
      <c r="K74">
        <f t="shared" ref="K74:K90" si="10">A74+0.5</f>
        <v>64.5</v>
      </c>
    </row>
    <row r="75" spans="1:11" x14ac:dyDescent="0.35">
      <c r="A75">
        <v>65</v>
      </c>
      <c r="B75" s="19">
        <v>0</v>
      </c>
      <c r="C75" s="6">
        <f t="shared" ref="C75:C90" si="11">B$4</f>
        <v>0</v>
      </c>
      <c r="D75" s="2">
        <f t="shared" ref="D75:D90" si="12">1/(1+C75)^(A75+1)</f>
        <v>1</v>
      </c>
      <c r="E75" s="5"/>
      <c r="F75" s="5">
        <f t="shared" si="7"/>
        <v>0</v>
      </c>
      <c r="G75" s="4">
        <f t="shared" si="8"/>
        <v>0.5</v>
      </c>
      <c r="H75" s="5">
        <f t="shared" si="9"/>
        <v>0</v>
      </c>
      <c r="I75" s="8"/>
      <c r="J75" s="8">
        <f t="shared" ref="J75:J90" si="13">1/(1+C75)^(A75+0.5)</f>
        <v>1</v>
      </c>
      <c r="K75">
        <f t="shared" si="10"/>
        <v>65.5</v>
      </c>
    </row>
    <row r="76" spans="1:11" x14ac:dyDescent="0.35">
      <c r="A76">
        <v>66</v>
      </c>
      <c r="B76" s="19">
        <v>0</v>
      </c>
      <c r="C76" s="6">
        <f t="shared" si="11"/>
        <v>0</v>
      </c>
      <c r="D76" s="2">
        <f t="shared" si="12"/>
        <v>1</v>
      </c>
      <c r="E76" s="5"/>
      <c r="F76" s="5">
        <f t="shared" si="7"/>
        <v>0</v>
      </c>
      <c r="G76" s="4">
        <f t="shared" si="8"/>
        <v>0.5</v>
      </c>
      <c r="H76" s="5">
        <f t="shared" si="9"/>
        <v>0</v>
      </c>
      <c r="I76" s="8"/>
      <c r="J76" s="8">
        <f t="shared" si="13"/>
        <v>1</v>
      </c>
      <c r="K76">
        <f t="shared" si="10"/>
        <v>66.5</v>
      </c>
    </row>
    <row r="77" spans="1:11" x14ac:dyDescent="0.35">
      <c r="A77">
        <v>67</v>
      </c>
      <c r="B77" s="19">
        <v>0</v>
      </c>
      <c r="C77" s="6">
        <f t="shared" si="11"/>
        <v>0</v>
      </c>
      <c r="D77" s="2">
        <f t="shared" si="12"/>
        <v>1</v>
      </c>
      <c r="E77" s="5"/>
      <c r="F77" s="5">
        <f t="shared" si="7"/>
        <v>0</v>
      </c>
      <c r="G77" s="4">
        <f t="shared" si="8"/>
        <v>0.5</v>
      </c>
      <c r="H77" s="5">
        <f t="shared" si="9"/>
        <v>0</v>
      </c>
      <c r="I77" s="8"/>
      <c r="J77" s="8">
        <f t="shared" si="13"/>
        <v>1</v>
      </c>
      <c r="K77">
        <f t="shared" si="10"/>
        <v>67.5</v>
      </c>
    </row>
    <row r="78" spans="1:11" x14ac:dyDescent="0.35">
      <c r="A78">
        <v>68</v>
      </c>
      <c r="B78" s="19">
        <v>0</v>
      </c>
      <c r="C78" s="6">
        <f t="shared" si="11"/>
        <v>0</v>
      </c>
      <c r="D78" s="2">
        <f t="shared" si="12"/>
        <v>1</v>
      </c>
      <c r="E78" s="5"/>
      <c r="F78" s="5">
        <f t="shared" si="7"/>
        <v>0</v>
      </c>
      <c r="G78" s="4">
        <f t="shared" si="8"/>
        <v>0.5</v>
      </c>
      <c r="H78" s="5">
        <f t="shared" si="9"/>
        <v>0</v>
      </c>
      <c r="I78" s="8"/>
      <c r="J78" s="8">
        <f t="shared" si="13"/>
        <v>1</v>
      </c>
      <c r="K78">
        <f t="shared" si="10"/>
        <v>68.5</v>
      </c>
    </row>
    <row r="79" spans="1:11" x14ac:dyDescent="0.35">
      <c r="A79">
        <v>69</v>
      </c>
      <c r="B79" s="19">
        <v>0</v>
      </c>
      <c r="C79" s="6">
        <f t="shared" si="11"/>
        <v>0</v>
      </c>
      <c r="D79" s="2">
        <f t="shared" si="12"/>
        <v>1</v>
      </c>
      <c r="E79" s="5"/>
      <c r="F79" s="5">
        <f t="shared" si="7"/>
        <v>0</v>
      </c>
      <c r="G79" s="4">
        <f t="shared" si="8"/>
        <v>0.5</v>
      </c>
      <c r="H79" s="5">
        <f t="shared" si="9"/>
        <v>0</v>
      </c>
      <c r="I79" s="8"/>
      <c r="J79" s="8">
        <f t="shared" si="13"/>
        <v>1</v>
      </c>
      <c r="K79">
        <f t="shared" si="10"/>
        <v>69.5</v>
      </c>
    </row>
    <row r="80" spans="1:11" x14ac:dyDescent="0.35">
      <c r="A80">
        <v>70</v>
      </c>
      <c r="B80" s="19">
        <v>0</v>
      </c>
      <c r="C80" s="6">
        <f t="shared" si="11"/>
        <v>0</v>
      </c>
      <c r="D80" s="2">
        <f t="shared" si="12"/>
        <v>1</v>
      </c>
      <c r="E80" s="5"/>
      <c r="F80" s="5">
        <f t="shared" si="7"/>
        <v>0</v>
      </c>
      <c r="G80" s="4">
        <f t="shared" si="8"/>
        <v>0.5</v>
      </c>
      <c r="H80" s="5">
        <f t="shared" si="9"/>
        <v>0</v>
      </c>
      <c r="I80" s="8"/>
      <c r="J80" s="8">
        <f t="shared" si="13"/>
        <v>1</v>
      </c>
      <c r="K80">
        <f t="shared" si="10"/>
        <v>70.5</v>
      </c>
    </row>
    <row r="81" spans="1:11" x14ac:dyDescent="0.35">
      <c r="A81">
        <v>71</v>
      </c>
      <c r="B81" s="19">
        <v>0</v>
      </c>
      <c r="C81" s="6">
        <f t="shared" si="11"/>
        <v>0</v>
      </c>
      <c r="D81" s="2">
        <f t="shared" si="12"/>
        <v>1</v>
      </c>
      <c r="E81" s="5"/>
      <c r="F81" s="5">
        <f t="shared" si="7"/>
        <v>0</v>
      </c>
      <c r="G81" s="4">
        <f t="shared" si="8"/>
        <v>0.5</v>
      </c>
      <c r="H81" s="5">
        <f t="shared" si="9"/>
        <v>0</v>
      </c>
      <c r="I81" s="8"/>
      <c r="J81" s="8">
        <f t="shared" si="13"/>
        <v>1</v>
      </c>
      <c r="K81">
        <f t="shared" si="10"/>
        <v>71.5</v>
      </c>
    </row>
    <row r="82" spans="1:11" x14ac:dyDescent="0.35">
      <c r="A82">
        <v>72</v>
      </c>
      <c r="B82" s="19">
        <v>0</v>
      </c>
      <c r="C82" s="6">
        <f t="shared" si="11"/>
        <v>0</v>
      </c>
      <c r="D82" s="2">
        <f t="shared" si="12"/>
        <v>1</v>
      </c>
      <c r="E82" s="5"/>
      <c r="F82" s="5">
        <f t="shared" si="7"/>
        <v>0</v>
      </c>
      <c r="G82" s="4">
        <f t="shared" si="8"/>
        <v>0.5</v>
      </c>
      <c r="H82" s="5">
        <f t="shared" si="9"/>
        <v>0</v>
      </c>
      <c r="I82" s="8"/>
      <c r="J82" s="8">
        <f t="shared" si="13"/>
        <v>1</v>
      </c>
      <c r="K82">
        <f t="shared" si="10"/>
        <v>72.5</v>
      </c>
    </row>
    <row r="83" spans="1:11" x14ac:dyDescent="0.35">
      <c r="A83">
        <v>73</v>
      </c>
      <c r="B83" s="19">
        <v>0</v>
      </c>
      <c r="C83" s="6">
        <f t="shared" si="11"/>
        <v>0</v>
      </c>
      <c r="D83" s="2">
        <f t="shared" si="12"/>
        <v>1</v>
      </c>
      <c r="E83" s="5"/>
      <c r="F83" s="5">
        <f t="shared" si="7"/>
        <v>0</v>
      </c>
      <c r="G83" s="4">
        <f t="shared" si="8"/>
        <v>0.5</v>
      </c>
      <c r="H83" s="5">
        <f t="shared" si="9"/>
        <v>0</v>
      </c>
      <c r="I83" s="8"/>
      <c r="J83" s="8">
        <f t="shared" si="13"/>
        <v>1</v>
      </c>
      <c r="K83">
        <f t="shared" si="10"/>
        <v>73.5</v>
      </c>
    </row>
    <row r="84" spans="1:11" x14ac:dyDescent="0.35">
      <c r="A84">
        <v>74</v>
      </c>
      <c r="B84" s="19">
        <v>0</v>
      </c>
      <c r="C84" s="6">
        <f t="shared" si="11"/>
        <v>0</v>
      </c>
      <c r="D84" s="2">
        <f t="shared" si="12"/>
        <v>1</v>
      </c>
      <c r="E84" s="5"/>
      <c r="F84" s="5">
        <f t="shared" si="7"/>
        <v>0</v>
      </c>
      <c r="G84" s="4">
        <f t="shared" si="8"/>
        <v>0.5</v>
      </c>
      <c r="H84" s="5">
        <f t="shared" si="9"/>
        <v>0</v>
      </c>
      <c r="I84" s="8"/>
      <c r="J84" s="8">
        <f t="shared" si="13"/>
        <v>1</v>
      </c>
      <c r="K84">
        <f t="shared" si="10"/>
        <v>74.5</v>
      </c>
    </row>
    <row r="85" spans="1:11" x14ac:dyDescent="0.35">
      <c r="A85">
        <v>75</v>
      </c>
      <c r="B85" s="19">
        <v>0</v>
      </c>
      <c r="C85" s="6">
        <f t="shared" si="11"/>
        <v>0</v>
      </c>
      <c r="D85" s="2">
        <f t="shared" si="12"/>
        <v>1</v>
      </c>
      <c r="E85" s="5"/>
      <c r="F85" s="5">
        <f t="shared" si="7"/>
        <v>0</v>
      </c>
      <c r="G85" s="4">
        <f t="shared" si="8"/>
        <v>0.5</v>
      </c>
      <c r="H85" s="5">
        <f t="shared" si="9"/>
        <v>0</v>
      </c>
      <c r="I85" s="8"/>
      <c r="J85" s="8">
        <f t="shared" si="13"/>
        <v>1</v>
      </c>
      <c r="K85">
        <f t="shared" si="10"/>
        <v>75.5</v>
      </c>
    </row>
    <row r="86" spans="1:11" x14ac:dyDescent="0.35">
      <c r="A86">
        <v>76</v>
      </c>
      <c r="B86" s="19">
        <v>0</v>
      </c>
      <c r="C86" s="6">
        <f t="shared" si="11"/>
        <v>0</v>
      </c>
      <c r="D86" s="2">
        <f t="shared" si="12"/>
        <v>1</v>
      </c>
      <c r="E86" s="5"/>
      <c r="F86" s="5">
        <f t="shared" si="7"/>
        <v>0</v>
      </c>
      <c r="G86" s="4">
        <f t="shared" si="8"/>
        <v>0.5</v>
      </c>
      <c r="H86" s="5">
        <f t="shared" si="9"/>
        <v>0</v>
      </c>
      <c r="I86" s="8"/>
      <c r="J86" s="8">
        <f t="shared" si="13"/>
        <v>1</v>
      </c>
      <c r="K86">
        <f t="shared" si="10"/>
        <v>76.5</v>
      </c>
    </row>
    <row r="87" spans="1:11" x14ac:dyDescent="0.35">
      <c r="A87">
        <v>77</v>
      </c>
      <c r="B87" s="19">
        <v>0</v>
      </c>
      <c r="C87" s="6">
        <f t="shared" si="11"/>
        <v>0</v>
      </c>
      <c r="D87" s="2">
        <f t="shared" si="12"/>
        <v>1</v>
      </c>
      <c r="E87" s="5"/>
      <c r="F87" s="5">
        <f t="shared" si="7"/>
        <v>0</v>
      </c>
      <c r="G87" s="4">
        <f t="shared" si="8"/>
        <v>0.5</v>
      </c>
      <c r="H87" s="5">
        <f t="shared" si="9"/>
        <v>0</v>
      </c>
      <c r="I87" s="8"/>
      <c r="J87" s="8">
        <f t="shared" si="13"/>
        <v>1</v>
      </c>
      <c r="K87">
        <f t="shared" si="10"/>
        <v>77.5</v>
      </c>
    </row>
    <row r="88" spans="1:11" x14ac:dyDescent="0.35">
      <c r="A88">
        <v>78</v>
      </c>
      <c r="B88" s="19">
        <v>0</v>
      </c>
      <c r="C88" s="6">
        <f t="shared" si="11"/>
        <v>0</v>
      </c>
      <c r="D88" s="2">
        <f t="shared" si="12"/>
        <v>1</v>
      </c>
      <c r="E88" s="5"/>
      <c r="F88" s="5">
        <f t="shared" si="7"/>
        <v>0</v>
      </c>
      <c r="G88" s="4">
        <f t="shared" si="8"/>
        <v>0.5</v>
      </c>
      <c r="H88" s="5">
        <f t="shared" si="9"/>
        <v>0</v>
      </c>
      <c r="I88" s="8"/>
      <c r="J88" s="8">
        <f t="shared" si="13"/>
        <v>1</v>
      </c>
      <c r="K88">
        <f t="shared" si="10"/>
        <v>78.5</v>
      </c>
    </row>
    <row r="89" spans="1:11" x14ac:dyDescent="0.35">
      <c r="A89">
        <v>79</v>
      </c>
      <c r="B89" s="19">
        <v>0</v>
      </c>
      <c r="C89" s="6">
        <f t="shared" si="11"/>
        <v>0</v>
      </c>
      <c r="D89" s="2">
        <f t="shared" si="12"/>
        <v>1</v>
      </c>
      <c r="E89" s="5"/>
      <c r="F89" s="5">
        <f t="shared" si="7"/>
        <v>0</v>
      </c>
      <c r="G89" s="4">
        <f t="shared" si="8"/>
        <v>0.5</v>
      </c>
      <c r="H89" s="5">
        <f t="shared" si="9"/>
        <v>0</v>
      </c>
      <c r="I89" s="8"/>
      <c r="J89" s="8">
        <f t="shared" si="13"/>
        <v>1</v>
      </c>
      <c r="K89">
        <f t="shared" si="10"/>
        <v>79.5</v>
      </c>
    </row>
    <row r="90" spans="1:11" x14ac:dyDescent="0.35">
      <c r="A90">
        <v>80</v>
      </c>
      <c r="B90" s="19">
        <v>0</v>
      </c>
      <c r="C90" s="6">
        <f t="shared" si="11"/>
        <v>0</v>
      </c>
      <c r="D90" s="2">
        <f t="shared" si="12"/>
        <v>1</v>
      </c>
      <c r="E90" s="5"/>
      <c r="F90" s="5">
        <f t="shared" si="7"/>
        <v>0</v>
      </c>
      <c r="G90" s="4">
        <f t="shared" si="8"/>
        <v>0.5</v>
      </c>
      <c r="H90" s="5">
        <f t="shared" si="9"/>
        <v>0</v>
      </c>
      <c r="J90" s="8">
        <f t="shared" si="13"/>
        <v>1</v>
      </c>
      <c r="K90">
        <f t="shared" si="10"/>
        <v>80.5</v>
      </c>
    </row>
    <row r="91" spans="1:11" x14ac:dyDescent="0.35">
      <c r="A91">
        <v>81</v>
      </c>
      <c r="C91" s="2"/>
      <c r="D91" s="2"/>
      <c r="G91" s="4"/>
      <c r="I91" s="3"/>
      <c r="J91" s="3"/>
    </row>
    <row r="92" spans="1:11" x14ac:dyDescent="0.35">
      <c r="C92" s="2"/>
      <c r="D92" s="2"/>
    </row>
    <row r="93" spans="1:11" x14ac:dyDescent="0.35">
      <c r="C93" s="2"/>
      <c r="D93" s="2"/>
    </row>
    <row r="94" spans="1:11" x14ac:dyDescent="0.35">
      <c r="C94" s="2"/>
      <c r="D94" s="2"/>
    </row>
    <row r="95" spans="1:11" x14ac:dyDescent="0.35">
      <c r="C95" s="2"/>
      <c r="D95" s="2"/>
    </row>
    <row r="96" spans="1:11" x14ac:dyDescent="0.35">
      <c r="C96" s="2"/>
      <c r="D96" s="2"/>
    </row>
    <row r="97" spans="3:4" x14ac:dyDescent="0.35">
      <c r="C97" s="2"/>
      <c r="D97" s="2"/>
    </row>
    <row r="98" spans="3:4" x14ac:dyDescent="0.35">
      <c r="C98" s="2"/>
      <c r="D98" s="2"/>
    </row>
    <row r="99" spans="3:4" x14ac:dyDescent="0.35">
      <c r="C99" s="2"/>
      <c r="D9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2FAC0-0720-4F2A-B56E-B175E115B19C}">
  <dimension ref="A1:R99"/>
  <sheetViews>
    <sheetView workbookViewId="0">
      <selection activeCell="G10" sqref="G10"/>
    </sheetView>
  </sheetViews>
  <sheetFormatPr defaultRowHeight="14.5" x14ac:dyDescent="0.35"/>
  <cols>
    <col min="1" max="1" width="11" customWidth="1"/>
    <col min="2" max="2" width="10.1796875" customWidth="1"/>
    <col min="6" max="6" width="10.81640625" customWidth="1"/>
    <col min="7" max="7" width="11" customWidth="1"/>
    <col min="8" max="8" width="16.36328125" bestFit="1" customWidth="1"/>
    <col min="9" max="9" width="9.1796875" bestFit="1" customWidth="1"/>
    <col min="10" max="10" width="15.90625" customWidth="1"/>
    <col min="12" max="13" width="8.90625" style="1"/>
    <col min="14" max="14" width="10.36328125" style="1" bestFit="1" customWidth="1"/>
    <col min="15" max="15" width="10.1796875" style="1" bestFit="1" customWidth="1"/>
    <col min="16" max="16" width="10.08984375" style="1" customWidth="1"/>
    <col min="17" max="17" width="11.81640625" customWidth="1"/>
  </cols>
  <sheetData>
    <row r="1" spans="1:18" x14ac:dyDescent="0.35">
      <c r="B1" s="18" t="s">
        <v>20</v>
      </c>
      <c r="C1" s="18"/>
    </row>
    <row r="2" spans="1:18" x14ac:dyDescent="0.35">
      <c r="Q2" s="7"/>
      <c r="R2" s="7"/>
    </row>
    <row r="3" spans="1:18" x14ac:dyDescent="0.35">
      <c r="A3" t="s">
        <v>10</v>
      </c>
      <c r="B3" s="16">
        <v>0.06</v>
      </c>
      <c r="Q3" s="7"/>
      <c r="R3" s="7"/>
    </row>
    <row r="4" spans="1:18" x14ac:dyDescent="0.35">
      <c r="A4" t="s">
        <v>6</v>
      </c>
      <c r="B4" s="17">
        <v>0.02</v>
      </c>
      <c r="Q4" s="7"/>
      <c r="R4" s="7"/>
    </row>
    <row r="5" spans="1:18" x14ac:dyDescent="0.35">
      <c r="A5" t="s">
        <v>19</v>
      </c>
      <c r="B5" s="18">
        <v>0.69</v>
      </c>
      <c r="Q5" s="10"/>
      <c r="R5" s="10"/>
    </row>
    <row r="7" spans="1:18" x14ac:dyDescent="0.35">
      <c r="B7" s="9"/>
      <c r="J7" t="s">
        <v>15</v>
      </c>
      <c r="K7" t="s">
        <v>17</v>
      </c>
    </row>
    <row r="8" spans="1:18" x14ac:dyDescent="0.35">
      <c r="C8" s="6"/>
      <c r="F8" s="3" t="s">
        <v>24</v>
      </c>
      <c r="G8" t="s">
        <v>25</v>
      </c>
      <c r="H8" t="s">
        <v>26</v>
      </c>
      <c r="J8" t="s">
        <v>16</v>
      </c>
      <c r="K8" t="s">
        <v>18</v>
      </c>
    </row>
    <row r="9" spans="1:18" x14ac:dyDescent="0.35">
      <c r="A9" t="s">
        <v>8</v>
      </c>
      <c r="B9" t="s">
        <v>7</v>
      </c>
      <c r="C9" t="s">
        <v>6</v>
      </c>
      <c r="D9" t="s">
        <v>5</v>
      </c>
      <c r="O9" s="12"/>
      <c r="P9" s="12"/>
      <c r="Q9" s="12"/>
      <c r="R9" s="1"/>
    </row>
    <row r="10" spans="1:18" x14ac:dyDescent="0.35">
      <c r="A10">
        <v>0</v>
      </c>
      <c r="B10" s="19">
        <v>1</v>
      </c>
      <c r="C10" s="6">
        <f>B$4</f>
        <v>0.02</v>
      </c>
      <c r="D10" s="2">
        <f>1/(1+C10)^(A10+1)</f>
        <v>0.98039215686274506</v>
      </c>
      <c r="E10" s="10"/>
      <c r="F10" s="1">
        <f t="shared" ref="F10:F73" si="0">B10*(1+B$3)^A10/(1+B$3+B$4)^A11</f>
        <v>0.92592592592592582</v>
      </c>
      <c r="G10" s="4">
        <f t="shared" ref="G10:G73" si="1">MAX(0.5,0.975^A10)</f>
        <v>1</v>
      </c>
      <c r="H10" s="5">
        <f t="shared" ref="H10:H73" si="2">B10*(1+B$5*B$3)^A10/(1+B$3+B$4)^A11</f>
        <v>0.92592592592592582</v>
      </c>
      <c r="I10" s="8"/>
      <c r="J10" s="8">
        <f>1/(1+C10)^(A10+0.5)</f>
        <v>0.99014754297667429</v>
      </c>
      <c r="K10">
        <f t="shared" ref="K10:K73" si="3">A10+0.5</f>
        <v>0.5</v>
      </c>
    </row>
    <row r="11" spans="1:18" x14ac:dyDescent="0.35">
      <c r="A11">
        <v>1</v>
      </c>
      <c r="B11" s="19">
        <v>0.9136439999999999</v>
      </c>
      <c r="C11" s="6">
        <f t="shared" ref="C11:C74" si="4">B$4</f>
        <v>0.02</v>
      </c>
      <c r="D11" s="2">
        <f t="shared" ref="D11:D74" si="5">1/(1+C11)^(A11+1)</f>
        <v>0.96116878123798544</v>
      </c>
      <c r="E11" s="5"/>
      <c r="F11" s="1">
        <f t="shared" si="0"/>
        <v>0.83030061728395044</v>
      </c>
      <c r="G11" s="4">
        <f t="shared" si="1"/>
        <v>0.97499999999999998</v>
      </c>
      <c r="H11" s="5">
        <f t="shared" si="2"/>
        <v>0.81573119135802441</v>
      </c>
      <c r="I11" s="8"/>
      <c r="J11" s="8">
        <f t="shared" ref="J11:J74" si="6">1/(1+C11)^(A11+0.5)</f>
        <v>0.97073288527124924</v>
      </c>
      <c r="K11">
        <f t="shared" si="3"/>
        <v>1.5</v>
      </c>
    </row>
    <row r="12" spans="1:18" x14ac:dyDescent="0.35">
      <c r="A12">
        <v>2</v>
      </c>
      <c r="B12" s="19">
        <v>0.83475203062499992</v>
      </c>
      <c r="C12" s="6">
        <f t="shared" si="4"/>
        <v>0.02</v>
      </c>
      <c r="D12" s="2">
        <f t="shared" si="5"/>
        <v>0.94232233454704462</v>
      </c>
      <c r="E12" s="5"/>
      <c r="F12" s="1">
        <f t="shared" si="0"/>
        <v>0.74455699525784458</v>
      </c>
      <c r="G12" s="4">
        <f t="shared" si="1"/>
        <v>0.95062499999999994</v>
      </c>
      <c r="H12" s="5">
        <f t="shared" si="2"/>
        <v>0.71865651065573688</v>
      </c>
      <c r="I12" s="8"/>
      <c r="J12" s="8">
        <f t="shared" si="6"/>
        <v>0.95169890712867578</v>
      </c>
      <c r="K12">
        <f t="shared" si="3"/>
        <v>2.5</v>
      </c>
    </row>
    <row r="13" spans="1:18" x14ac:dyDescent="0.35">
      <c r="A13">
        <v>3</v>
      </c>
      <c r="B13" s="19">
        <v>0.76252223690156251</v>
      </c>
      <c r="C13" s="6">
        <f t="shared" si="4"/>
        <v>0.02</v>
      </c>
      <c r="D13" s="2">
        <f t="shared" si="5"/>
        <v>0.9238454260265142</v>
      </c>
      <c r="E13" s="5"/>
      <c r="F13" s="1">
        <f t="shared" si="0"/>
        <v>0.66753660721036012</v>
      </c>
      <c r="G13" s="4">
        <f t="shared" si="1"/>
        <v>0.92685937499999993</v>
      </c>
      <c r="H13" s="5">
        <f t="shared" si="2"/>
        <v>0.63300947592724333</v>
      </c>
      <c r="I13" s="8"/>
      <c r="J13" s="8">
        <f t="shared" si="6"/>
        <v>0.93303814424379983</v>
      </c>
      <c r="K13">
        <f t="shared" si="3"/>
        <v>3.5</v>
      </c>
    </row>
    <row r="14" spans="1:18" x14ac:dyDescent="0.35">
      <c r="A14">
        <v>4</v>
      </c>
      <c r="B14" s="19">
        <v>0.69654675298507029</v>
      </c>
      <c r="C14" s="6">
        <f t="shared" si="4"/>
        <v>0.02</v>
      </c>
      <c r="D14" s="2">
        <f t="shared" si="5"/>
        <v>0.90573080982991594</v>
      </c>
      <c r="E14" s="5"/>
      <c r="F14" s="1">
        <f t="shared" si="0"/>
        <v>0.59848732294126028</v>
      </c>
      <c r="G14" s="4">
        <f t="shared" si="1"/>
        <v>0.90368789062499988</v>
      </c>
      <c r="H14" s="5">
        <f t="shared" si="2"/>
        <v>0.55757306769692383</v>
      </c>
      <c r="I14" s="8"/>
      <c r="J14" s="8">
        <f t="shared" si="6"/>
        <v>0.91474327867039196</v>
      </c>
      <c r="K14">
        <f t="shared" si="3"/>
        <v>4.5</v>
      </c>
    </row>
    <row r="15" spans="1:18" x14ac:dyDescent="0.35">
      <c r="A15">
        <v>5</v>
      </c>
      <c r="B15" s="19">
        <v>0.63615076136668147</v>
      </c>
      <c r="C15" s="6">
        <f t="shared" si="4"/>
        <v>0.02</v>
      </c>
      <c r="D15" s="2">
        <f t="shared" si="5"/>
        <v>0.88797138218619198</v>
      </c>
      <c r="E15" s="5"/>
      <c r="F15" s="1">
        <f t="shared" si="0"/>
        <v>0.5364717342525489</v>
      </c>
      <c r="G15" s="4">
        <f t="shared" si="1"/>
        <v>0.88109569335937488</v>
      </c>
      <c r="H15" s="5">
        <f t="shared" si="2"/>
        <v>0.49102701337574522</v>
      </c>
      <c r="I15" s="8"/>
      <c r="J15" s="8">
        <f t="shared" si="6"/>
        <v>0.89680713595136463</v>
      </c>
      <c r="K15">
        <f t="shared" si="3"/>
        <v>5.5</v>
      </c>
    </row>
    <row r="16" spans="1:18" x14ac:dyDescent="0.35">
      <c r="A16">
        <v>6</v>
      </c>
      <c r="B16" s="19">
        <v>0.58105577623999993</v>
      </c>
      <c r="C16" s="6">
        <f t="shared" si="4"/>
        <v>0.02</v>
      </c>
      <c r="D16" s="2">
        <f t="shared" si="5"/>
        <v>0.87056017861391388</v>
      </c>
      <c r="E16" s="5"/>
      <c r="F16" s="1">
        <f t="shared" si="0"/>
        <v>0.48093537878895698</v>
      </c>
      <c r="G16" s="4">
        <f t="shared" si="1"/>
        <v>0.85906830102539045</v>
      </c>
      <c r="H16" s="5">
        <f t="shared" si="2"/>
        <v>0.43247098403472473</v>
      </c>
      <c r="I16" s="8"/>
      <c r="J16" s="8">
        <f t="shared" si="6"/>
        <v>0.87922268230525935</v>
      </c>
      <c r="K16">
        <f t="shared" si="3"/>
        <v>6.5</v>
      </c>
    </row>
    <row r="17" spans="1:11" x14ac:dyDescent="0.35">
      <c r="A17">
        <v>7</v>
      </c>
      <c r="B17" s="19">
        <v>0.53067963329749546</v>
      </c>
      <c r="C17" s="6">
        <f t="shared" si="4"/>
        <v>0.02</v>
      </c>
      <c r="D17" s="2">
        <f t="shared" si="5"/>
        <v>0.85349037119011162</v>
      </c>
      <c r="E17" s="5"/>
      <c r="F17" s="1">
        <f t="shared" si="0"/>
        <v>0.43110537070710653</v>
      </c>
      <c r="G17" s="4">
        <f t="shared" si="1"/>
        <v>0.83759159349975565</v>
      </c>
      <c r="H17" s="5">
        <f t="shared" si="2"/>
        <v>0.38086002348019682</v>
      </c>
      <c r="I17" s="8"/>
      <c r="J17" s="8">
        <f t="shared" si="6"/>
        <v>0.86198302186790143</v>
      </c>
      <c r="K17">
        <f t="shared" si="3"/>
        <v>7.5</v>
      </c>
    </row>
    <row r="18" spans="1:11" x14ac:dyDescent="0.35">
      <c r="A18">
        <v>8</v>
      </c>
      <c r="B18" s="19">
        <v>0.48462182625503769</v>
      </c>
      <c r="C18" s="6">
        <f t="shared" si="4"/>
        <v>0.02</v>
      </c>
      <c r="D18" s="2">
        <f t="shared" si="5"/>
        <v>0.83675526587265847</v>
      </c>
      <c r="E18" s="5"/>
      <c r="F18" s="1">
        <f t="shared" si="0"/>
        <v>0.38639908791559763</v>
      </c>
      <c r="G18" s="4">
        <f t="shared" si="1"/>
        <v>0.81665180366226175</v>
      </c>
      <c r="H18" s="5">
        <f t="shared" si="2"/>
        <v>0.33537428300402788</v>
      </c>
      <c r="I18" s="8"/>
      <c r="J18" s="8">
        <f t="shared" si="6"/>
        <v>0.84508139398813853</v>
      </c>
      <c r="K18">
        <f t="shared" si="3"/>
        <v>8.5</v>
      </c>
    </row>
    <row r="19" spans="1:11" x14ac:dyDescent="0.35">
      <c r="A19">
        <v>9</v>
      </c>
      <c r="B19" s="19">
        <v>0.44246720124641664</v>
      </c>
      <c r="C19" s="6">
        <f t="shared" si="4"/>
        <v>0.02</v>
      </c>
      <c r="D19" s="2">
        <f t="shared" si="5"/>
        <v>0.82034829987515534</v>
      </c>
      <c r="E19" s="5"/>
      <c r="F19" s="1">
        <f t="shared" si="0"/>
        <v>0.34625520918926894</v>
      </c>
      <c r="G19" s="4">
        <f t="shared" si="1"/>
        <v>0.79623550857070524</v>
      </c>
      <c r="H19" s="5">
        <f t="shared" si="2"/>
        <v>0.29525801009501335</v>
      </c>
      <c r="I19" s="8"/>
      <c r="J19" s="8">
        <f t="shared" si="6"/>
        <v>0.8285111705766065</v>
      </c>
      <c r="K19">
        <f t="shared" si="3"/>
        <v>9.5</v>
      </c>
    </row>
    <row r="20" spans="1:11" x14ac:dyDescent="0.35">
      <c r="A20">
        <v>10</v>
      </c>
      <c r="B20" s="19">
        <v>0.40402505084660084</v>
      </c>
      <c r="C20" s="6">
        <f t="shared" si="4"/>
        <v>0.02</v>
      </c>
      <c r="D20" s="2">
        <f t="shared" si="5"/>
        <v>0.80426303909328967</v>
      </c>
      <c r="E20" s="5"/>
      <c r="F20" s="1">
        <f t="shared" si="0"/>
        <v>0.31031704846601438</v>
      </c>
      <c r="G20" s="4">
        <f t="shared" si="1"/>
        <v>0.77632962085643753</v>
      </c>
      <c r="H20" s="5">
        <f t="shared" si="2"/>
        <v>0.25996969019685029</v>
      </c>
      <c r="I20" s="8"/>
      <c r="J20" s="8">
        <f t="shared" si="6"/>
        <v>0.81226585350647684</v>
      </c>
      <c r="K20">
        <f t="shared" si="3"/>
        <v>10.5</v>
      </c>
    </row>
    <row r="21" spans="1:11" x14ac:dyDescent="0.35">
      <c r="A21">
        <v>11</v>
      </c>
      <c r="B21" s="19">
        <v>0.36892503980089086</v>
      </c>
      <c r="C21" s="6">
        <f t="shared" si="4"/>
        <v>0.02</v>
      </c>
      <c r="D21" s="2">
        <f t="shared" si="5"/>
        <v>0.78849317558165644</v>
      </c>
      <c r="E21" s="5"/>
      <c r="F21" s="1">
        <f t="shared" si="0"/>
        <v>0.27811062743947829</v>
      </c>
      <c r="G21" s="4">
        <f t="shared" si="1"/>
        <v>0.75692138033502654</v>
      </c>
      <c r="H21" s="5">
        <f t="shared" si="2"/>
        <v>0.22890030623501831</v>
      </c>
      <c r="I21" s="8"/>
      <c r="J21" s="8">
        <f t="shared" si="6"/>
        <v>0.7963390720651734</v>
      </c>
      <c r="K21">
        <f t="shared" si="3"/>
        <v>11.5</v>
      </c>
    </row>
    <row r="22" spans="1:11" x14ac:dyDescent="0.35">
      <c r="A22">
        <v>12</v>
      </c>
      <c r="B22" s="19">
        <v>0.3368008713728935</v>
      </c>
      <c r="C22" s="6">
        <f t="shared" si="4"/>
        <v>0.02</v>
      </c>
      <c r="D22" s="2">
        <f t="shared" si="5"/>
        <v>0.77303252508005538</v>
      </c>
      <c r="E22" s="5"/>
      <c r="F22" s="1">
        <f t="shared" si="0"/>
        <v>0.24919238590533024</v>
      </c>
      <c r="G22" s="4">
        <f t="shared" si="1"/>
        <v>0.73799834582665091</v>
      </c>
      <c r="H22" s="5">
        <f t="shared" si="2"/>
        <v>0.20150009961760193</v>
      </c>
      <c r="I22" s="8"/>
      <c r="J22" s="8">
        <f t="shared" si="6"/>
        <v>0.78072458045605242</v>
      </c>
      <c r="K22">
        <f t="shared" si="3"/>
        <v>12.5</v>
      </c>
    </row>
    <row r="23" spans="1:11" x14ac:dyDescent="0.35">
      <c r="A23">
        <v>13</v>
      </c>
      <c r="B23" s="19">
        <v>0.30744009303093156</v>
      </c>
      <c r="C23" s="6">
        <f t="shared" si="4"/>
        <v>0.02</v>
      </c>
      <c r="D23" s="2">
        <f t="shared" si="5"/>
        <v>0.75787502458828948</v>
      </c>
      <c r="E23" s="5"/>
      <c r="F23" s="1">
        <f t="shared" si="0"/>
        <v>0.22325653212366106</v>
      </c>
      <c r="G23" s="4">
        <f t="shared" si="1"/>
        <v>0.71954838718098457</v>
      </c>
      <c r="H23" s="5">
        <f t="shared" si="2"/>
        <v>0.17736028561154207</v>
      </c>
      <c r="I23" s="8"/>
      <c r="J23" s="8">
        <f t="shared" si="6"/>
        <v>0.76541625534907087</v>
      </c>
      <c r="K23">
        <f t="shared" si="3"/>
        <v>13.5</v>
      </c>
    </row>
    <row r="24" spans="1:11" x14ac:dyDescent="0.35">
      <c r="A24">
        <v>14</v>
      </c>
      <c r="B24" s="19">
        <v>0.28054267648059689</v>
      </c>
      <c r="C24" s="6">
        <f t="shared" si="4"/>
        <v>0.02</v>
      </c>
      <c r="D24" s="2">
        <f t="shared" si="5"/>
        <v>0.74301472998851925</v>
      </c>
      <c r="E24" s="5"/>
      <c r="F24" s="1">
        <f t="shared" si="0"/>
        <v>0.19995152344619641</v>
      </c>
      <c r="G24" s="4">
        <f t="shared" si="1"/>
        <v>0.70155967750145998</v>
      </c>
      <c r="H24" s="5">
        <f t="shared" si="2"/>
        <v>0.15605893199589446</v>
      </c>
      <c r="I24" s="8"/>
      <c r="J24" s="8">
        <f t="shared" si="6"/>
        <v>0.75040809347948123</v>
      </c>
      <c r="K24">
        <f t="shared" si="3"/>
        <v>14.5</v>
      </c>
    </row>
    <row r="25" spans="1:11" x14ac:dyDescent="0.35">
      <c r="A25">
        <v>15</v>
      </c>
      <c r="B25" s="19">
        <v>0.25599761661170822</v>
      </c>
      <c r="C25" s="6">
        <f t="shared" si="4"/>
        <v>0.02</v>
      </c>
      <c r="D25" s="2">
        <f t="shared" si="5"/>
        <v>0.72844581371423445</v>
      </c>
      <c r="E25" s="5"/>
      <c r="F25" s="1">
        <f t="shared" si="0"/>
        <v>0.17907865057183539</v>
      </c>
      <c r="G25" s="4">
        <f t="shared" si="1"/>
        <v>0.68402068556392337</v>
      </c>
      <c r="H25" s="5">
        <f t="shared" si="2"/>
        <v>0.13731545941873086</v>
      </c>
      <c r="I25" s="8"/>
      <c r="J25" s="8">
        <f t="shared" si="6"/>
        <v>0.73569420929360907</v>
      </c>
      <c r="K25">
        <f t="shared" si="3"/>
        <v>15.5</v>
      </c>
    </row>
    <row r="26" spans="1:11" x14ac:dyDescent="0.35">
      <c r="A26">
        <v>16</v>
      </c>
      <c r="B26" s="19">
        <v>0.2335170151941747</v>
      </c>
      <c r="C26" s="6">
        <f t="shared" si="4"/>
        <v>0.02</v>
      </c>
      <c r="D26" s="2">
        <f t="shared" si="5"/>
        <v>0.7141625624649357</v>
      </c>
      <c r="E26" s="5"/>
      <c r="F26" s="1">
        <f t="shared" si="0"/>
        <v>0.16032768872075645</v>
      </c>
      <c r="G26" s="4">
        <f t="shared" si="1"/>
        <v>0.66692016842482538</v>
      </c>
      <c r="H26" s="5">
        <f t="shared" si="2"/>
        <v>0.12078023243134432</v>
      </c>
      <c r="I26" s="8"/>
      <c r="J26" s="8">
        <f t="shared" si="6"/>
        <v>0.72126883264079311</v>
      </c>
      <c r="K26">
        <f t="shared" si="3"/>
        <v>16.5</v>
      </c>
    </row>
    <row r="27" spans="1:11" x14ac:dyDescent="0.35">
      <c r="A27">
        <v>17</v>
      </c>
      <c r="B27" s="19">
        <v>0.21293256870314642</v>
      </c>
      <c r="C27" s="6">
        <f t="shared" si="4"/>
        <v>0.02</v>
      </c>
      <c r="D27" s="2">
        <f t="shared" si="5"/>
        <v>0.7001593749656233</v>
      </c>
      <c r="E27" s="5"/>
      <c r="F27" s="1">
        <f t="shared" si="0"/>
        <v>0.1434875446238956</v>
      </c>
      <c r="G27" s="4">
        <f t="shared" si="1"/>
        <v>0.6502471642142047</v>
      </c>
      <c r="H27" s="5">
        <f t="shared" si="2"/>
        <v>0.10619724278265093</v>
      </c>
      <c r="I27" s="8"/>
      <c r="J27" s="8">
        <f t="shared" si="6"/>
        <v>0.70712630651058161</v>
      </c>
      <c r="K27">
        <f t="shared" si="3"/>
        <v>17.5</v>
      </c>
    </row>
    <row r="28" spans="1:11" x14ac:dyDescent="0.35">
      <c r="A28">
        <v>18</v>
      </c>
      <c r="B28" s="19">
        <v>0.19408933056443312</v>
      </c>
      <c r="C28" s="6">
        <f t="shared" si="4"/>
        <v>0.02</v>
      </c>
      <c r="D28" s="2">
        <f t="shared" si="5"/>
        <v>0.68643075977021895</v>
      </c>
      <c r="E28" s="5"/>
      <c r="F28" s="1">
        <f t="shared" si="0"/>
        <v>0.12836773627358225</v>
      </c>
      <c r="G28" s="4">
        <f t="shared" si="1"/>
        <v>0.63399098510884955</v>
      </c>
      <c r="H28" s="5">
        <f t="shared" si="2"/>
        <v>9.3339748844779552E-2</v>
      </c>
      <c r="I28" s="8"/>
      <c r="J28" s="8">
        <f t="shared" si="6"/>
        <v>0.69326108481429571</v>
      </c>
      <c r="K28">
        <f t="shared" si="3"/>
        <v>18.5</v>
      </c>
    </row>
    <row r="29" spans="1:11" x14ac:dyDescent="0.35">
      <c r="A29">
        <v>19</v>
      </c>
      <c r="B29" s="19">
        <v>0.17684467730946229</v>
      </c>
      <c r="C29" s="6">
        <f t="shared" si="4"/>
        <v>0.02</v>
      </c>
      <c r="D29" s="2">
        <f t="shared" si="5"/>
        <v>0.67297133310805779</v>
      </c>
      <c r="E29" s="5"/>
      <c r="F29" s="1">
        <f t="shared" si="0"/>
        <v>0.11479641436318024</v>
      </c>
      <c r="G29" s="4">
        <f t="shared" si="1"/>
        <v>0.61814121048112836</v>
      </c>
      <c r="H29" s="5">
        <f t="shared" si="2"/>
        <v>8.2006972034309705E-2</v>
      </c>
      <c r="I29" s="8"/>
      <c r="J29" s="8">
        <f t="shared" si="6"/>
        <v>0.67966773021009375</v>
      </c>
      <c r="K29">
        <f t="shared" si="3"/>
        <v>19.5</v>
      </c>
    </row>
    <row r="30" spans="1:11" x14ac:dyDescent="0.35">
      <c r="A30">
        <v>20</v>
      </c>
      <c r="B30" s="19">
        <v>0.16104743101581903</v>
      </c>
      <c r="C30" s="6">
        <f t="shared" si="4"/>
        <v>0.02</v>
      </c>
      <c r="D30" s="2">
        <f t="shared" si="5"/>
        <v>0.65977581677260566</v>
      </c>
      <c r="E30" s="5"/>
      <c r="F30" s="1">
        <f t="shared" si="0"/>
        <v>0.1026058781289975</v>
      </c>
      <c r="G30" s="4">
        <f t="shared" si="1"/>
        <v>0.60268768021910013</v>
      </c>
      <c r="H30" s="5">
        <f t="shared" si="2"/>
        <v>7.2012253731814649E-2</v>
      </c>
      <c r="I30" s="8"/>
      <c r="J30" s="8">
        <f t="shared" si="6"/>
        <v>0.66634091197068013</v>
      </c>
      <c r="K30">
        <f t="shared" si="3"/>
        <v>20.5</v>
      </c>
    </row>
    <row r="31" spans="1:11" x14ac:dyDescent="0.35">
      <c r="A31">
        <v>21</v>
      </c>
      <c r="B31" s="19">
        <v>0.14661820673976725</v>
      </c>
      <c r="C31" s="6">
        <f t="shared" si="4"/>
        <v>0.02</v>
      </c>
      <c r="D31" s="2">
        <f t="shared" si="5"/>
        <v>0.64683903605157411</v>
      </c>
      <c r="E31" s="5"/>
      <c r="F31" s="1">
        <f t="shared" si="0"/>
        <v>9.1682923510672212E-2</v>
      </c>
      <c r="G31" s="4">
        <f t="shared" si="1"/>
        <v>0.58762048821362256</v>
      </c>
      <c r="H31" s="5">
        <f t="shared" si="2"/>
        <v>6.3217064128359271E-2</v>
      </c>
      <c r="I31" s="8"/>
      <c r="J31" s="8">
        <f t="shared" si="6"/>
        <v>0.65327540389282357</v>
      </c>
      <c r="K31">
        <f t="shared" si="3"/>
        <v>21.5</v>
      </c>
    </row>
    <row r="32" spans="1:11" x14ac:dyDescent="0.35">
      <c r="A32">
        <v>22</v>
      </c>
      <c r="B32" s="19">
        <v>0.13342431402559737</v>
      </c>
      <c r="C32" s="6">
        <f t="shared" si="4"/>
        <v>0.02</v>
      </c>
      <c r="D32" s="2">
        <f t="shared" si="5"/>
        <v>0.63415591769762181</v>
      </c>
      <c r="E32" s="5"/>
      <c r="F32" s="1">
        <f t="shared" si="0"/>
        <v>8.18875048700069E-2</v>
      </c>
      <c r="G32" s="4">
        <f t="shared" si="1"/>
        <v>0.57292997600828199</v>
      </c>
      <c r="H32" s="5">
        <f t="shared" si="2"/>
        <v>5.5472177748456204E-2</v>
      </c>
      <c r="I32" s="8"/>
      <c r="J32" s="8">
        <f t="shared" si="6"/>
        <v>0.64046608224786628</v>
      </c>
      <c r="K32">
        <f t="shared" si="3"/>
        <v>22.5</v>
      </c>
    </row>
    <row r="33" spans="1:11" x14ac:dyDescent="0.35">
      <c r="A33">
        <v>23</v>
      </c>
      <c r="B33" s="19">
        <v>0.12134793017203972</v>
      </c>
      <c r="C33" s="6">
        <f t="shared" si="4"/>
        <v>0.02</v>
      </c>
      <c r="D33" s="2">
        <f t="shared" si="5"/>
        <v>0.62172148793884485</v>
      </c>
      <c r="E33" s="5"/>
      <c r="F33" s="1">
        <f t="shared" si="0"/>
        <v>7.3096594217085531E-2</v>
      </c>
      <c r="G33" s="4">
        <f t="shared" si="1"/>
        <v>0.55860672660807487</v>
      </c>
      <c r="H33" s="5">
        <f t="shared" si="2"/>
        <v>4.864816104639455E-2</v>
      </c>
      <c r="I33" s="8"/>
      <c r="J33" s="8">
        <f t="shared" si="6"/>
        <v>0.62790792377241789</v>
      </c>
      <c r="K33">
        <f t="shared" si="3"/>
        <v>23.5</v>
      </c>
    </row>
    <row r="34" spans="1:11" x14ac:dyDescent="0.35">
      <c r="A34">
        <v>24</v>
      </c>
      <c r="B34" s="19">
        <v>0.11032757846611739</v>
      </c>
      <c r="C34" s="6">
        <f t="shared" si="4"/>
        <v>0.02</v>
      </c>
      <c r="D34" s="2">
        <f t="shared" si="5"/>
        <v>0.60953087052827937</v>
      </c>
      <c r="E34" s="5"/>
      <c r="F34" s="1">
        <f t="shared" si="0"/>
        <v>6.5227534821943822E-2</v>
      </c>
      <c r="G34" s="4">
        <f t="shared" si="1"/>
        <v>0.54464155844287299</v>
      </c>
      <c r="H34" s="5">
        <f t="shared" si="2"/>
        <v>4.2649305066998572E-2</v>
      </c>
      <c r="I34" s="8"/>
      <c r="J34" s="8">
        <f t="shared" si="6"/>
        <v>0.61559600369844891</v>
      </c>
      <c r="K34">
        <f t="shared" si="3"/>
        <v>24.5</v>
      </c>
    </row>
    <row r="35" spans="1:11" x14ac:dyDescent="0.35">
      <c r="A35">
        <v>25</v>
      </c>
      <c r="B35" s="19">
        <v>0.10024660698689282</v>
      </c>
      <c r="C35" s="6">
        <f t="shared" si="4"/>
        <v>0.02</v>
      </c>
      <c r="D35" s="2">
        <f t="shared" si="5"/>
        <v>0.59757928483164635</v>
      </c>
      <c r="E35" s="5"/>
      <c r="F35" s="1">
        <f t="shared" si="0"/>
        <v>5.8169947398871456E-2</v>
      </c>
      <c r="G35" s="4">
        <f t="shared" si="1"/>
        <v>0.53102551948180121</v>
      </c>
      <c r="H35" s="5">
        <f t="shared" si="2"/>
        <v>3.7367270248351334E-2</v>
      </c>
      <c r="I35" s="8"/>
      <c r="J35" s="8">
        <f t="shared" si="6"/>
        <v>0.60352549382200871</v>
      </c>
      <c r="K35">
        <f t="shared" si="3"/>
        <v>25.5</v>
      </c>
    </row>
    <row r="36" spans="1:11" x14ac:dyDescent="0.35">
      <c r="A36">
        <v>26</v>
      </c>
      <c r="B36" s="19">
        <v>9.1053253122032718E-2</v>
      </c>
      <c r="C36" s="6">
        <f t="shared" si="4"/>
        <v>0.02</v>
      </c>
      <c r="D36" s="2">
        <f t="shared" si="5"/>
        <v>0.58586204395259456</v>
      </c>
      <c r="E36" s="5"/>
      <c r="F36" s="1">
        <f t="shared" si="0"/>
        <v>5.1856901713494469E-2</v>
      </c>
      <c r="G36" s="4">
        <f t="shared" si="1"/>
        <v>0.51774988149475609</v>
      </c>
      <c r="H36" s="5">
        <f t="shared" si="2"/>
        <v>3.2727360128312837E-2</v>
      </c>
      <c r="I36" s="8"/>
      <c r="J36" s="8">
        <f t="shared" si="6"/>
        <v>0.59169166060981249</v>
      </c>
      <c r="K36">
        <f t="shared" si="3"/>
        <v>26.5</v>
      </c>
    </row>
    <row r="37" spans="1:11" x14ac:dyDescent="0.35">
      <c r="A37">
        <v>27</v>
      </c>
      <c r="B37" s="19">
        <v>8.2648783705371306E-2</v>
      </c>
      <c r="C37" s="6">
        <f t="shared" si="4"/>
        <v>0.02</v>
      </c>
      <c r="D37" s="2">
        <f t="shared" si="5"/>
        <v>0.57437455289470041</v>
      </c>
      <c r="E37" s="5"/>
      <c r="F37" s="1">
        <f t="shared" si="0"/>
        <v>4.619869151433395E-2</v>
      </c>
      <c r="G37" s="4">
        <f t="shared" si="1"/>
        <v>0.5048061344573872</v>
      </c>
      <c r="H37" s="5">
        <f t="shared" si="2"/>
        <v>2.864479992792085E-2</v>
      </c>
      <c r="I37" s="8"/>
      <c r="J37" s="8">
        <f t="shared" si="6"/>
        <v>0.58008986334295343</v>
      </c>
      <c r="K37">
        <f t="shared" si="3"/>
        <v>27.5</v>
      </c>
    </row>
    <row r="38" spans="1:11" x14ac:dyDescent="0.35">
      <c r="A38">
        <v>28</v>
      </c>
      <c r="B38" s="19">
        <v>7.4989669837304027E-2</v>
      </c>
      <c r="C38" s="6">
        <f t="shared" si="4"/>
        <v>0.02</v>
      </c>
      <c r="D38" s="2">
        <f t="shared" si="5"/>
        <v>0.56311230675951029</v>
      </c>
      <c r="E38" s="5"/>
      <c r="F38" s="1">
        <f t="shared" si="0"/>
        <v>4.1141181510293515E-2</v>
      </c>
      <c r="G38" s="4">
        <f t="shared" si="1"/>
        <v>0.5</v>
      </c>
      <c r="H38" s="5">
        <f t="shared" si="2"/>
        <v>2.5061357162004812E-2</v>
      </c>
      <c r="I38" s="8"/>
      <c r="J38" s="8">
        <f t="shared" si="6"/>
        <v>0.5687155522970132</v>
      </c>
      <c r="K38">
        <f t="shared" si="3"/>
        <v>28.5</v>
      </c>
    </row>
    <row r="39" spans="1:11" x14ac:dyDescent="0.35">
      <c r="A39">
        <v>29</v>
      </c>
      <c r="B39" s="19">
        <v>6.7992392835075396E-2</v>
      </c>
      <c r="C39" s="6">
        <f t="shared" si="4"/>
        <v>0.02</v>
      </c>
      <c r="D39" s="2">
        <f t="shared" si="5"/>
        <v>0.55207088897991197</v>
      </c>
      <c r="E39" s="5"/>
      <c r="F39" s="1">
        <f t="shared" si="0"/>
        <v>3.6611519464600784E-2</v>
      </c>
      <c r="G39" s="4">
        <f t="shared" si="1"/>
        <v>0.5</v>
      </c>
      <c r="H39" s="5">
        <f t="shared" si="2"/>
        <v>2.1910752222819702E-2</v>
      </c>
      <c r="I39" s="8"/>
      <c r="J39" s="8">
        <f t="shared" si="6"/>
        <v>0.55756426695785599</v>
      </c>
      <c r="K39">
        <f t="shared" si="3"/>
        <v>29.5</v>
      </c>
    </row>
    <row r="40" spans="1:11" x14ac:dyDescent="0.35">
      <c r="A40">
        <v>30</v>
      </c>
      <c r="B40" s="19">
        <v>6.1611503399884311E-2</v>
      </c>
      <c r="C40" s="6">
        <f t="shared" si="4"/>
        <v>0.02</v>
      </c>
      <c r="D40" s="2">
        <f t="shared" si="5"/>
        <v>0.54124596958814919</v>
      </c>
      <c r="E40" s="5"/>
      <c r="F40" s="1">
        <f t="shared" si="0"/>
        <v>3.2561270645407175E-2</v>
      </c>
      <c r="G40" s="4">
        <f t="shared" si="1"/>
        <v>0.5</v>
      </c>
      <c r="H40" s="5">
        <f t="shared" si="2"/>
        <v>1.9144877259123925E-2</v>
      </c>
      <c r="I40" s="8"/>
      <c r="J40" s="8">
        <f t="shared" si="6"/>
        <v>0.54663163427240791</v>
      </c>
      <c r="K40">
        <f t="shared" si="3"/>
        <v>30.5</v>
      </c>
    </row>
    <row r="41" spans="1:11" x14ac:dyDescent="0.35">
      <c r="A41">
        <v>31</v>
      </c>
      <c r="B41" s="19">
        <v>5.5803069802732502E-2</v>
      </c>
      <c r="C41" s="6">
        <f t="shared" si="4"/>
        <v>0.02</v>
      </c>
      <c r="D41" s="2">
        <f t="shared" si="5"/>
        <v>0.53063330351779314</v>
      </c>
      <c r="E41" s="5"/>
      <c r="F41" s="1">
        <f t="shared" si="0"/>
        <v>2.8945412185989571E-2</v>
      </c>
      <c r="G41" s="4">
        <f t="shared" si="1"/>
        <v>0.5</v>
      </c>
      <c r="H41" s="5">
        <f t="shared" si="2"/>
        <v>1.6720246996248054E-2</v>
      </c>
      <c r="I41" s="8"/>
      <c r="J41" s="8">
        <f t="shared" si="6"/>
        <v>0.53591336693373315</v>
      </c>
      <c r="K41">
        <f t="shared" si="3"/>
        <v>31.5</v>
      </c>
    </row>
    <row r="42" spans="1:11" x14ac:dyDescent="0.35">
      <c r="A42">
        <v>32</v>
      </c>
      <c r="B42" s="19">
        <v>5.0502188307220398E-2</v>
      </c>
      <c r="C42" s="6">
        <f t="shared" si="4"/>
        <v>0.02</v>
      </c>
      <c r="D42" s="2">
        <f t="shared" si="5"/>
        <v>0.52022872893901284</v>
      </c>
      <c r="E42" s="5"/>
      <c r="F42" s="1">
        <f t="shared" si="0"/>
        <v>2.5710703161555971E-2</v>
      </c>
      <c r="G42" s="4">
        <f t="shared" si="1"/>
        <v>0.5</v>
      </c>
      <c r="H42" s="5">
        <f t="shared" si="2"/>
        <v>1.4591119446467838E-2</v>
      </c>
      <c r="I42" s="8"/>
      <c r="J42" s="8">
        <f t="shared" si="6"/>
        <v>0.52540526169973845</v>
      </c>
      <c r="K42">
        <f t="shared" si="3"/>
        <v>32.5</v>
      </c>
    </row>
    <row r="43" spans="1:11" x14ac:dyDescent="0.35">
      <c r="A43">
        <v>33</v>
      </c>
      <c r="B43" s="19">
        <v>4.5673815132131694E-2</v>
      </c>
      <c r="C43" s="6">
        <f t="shared" si="4"/>
        <v>0.02</v>
      </c>
      <c r="D43" s="2">
        <f t="shared" si="5"/>
        <v>0.51002816562648323</v>
      </c>
      <c r="E43" s="5"/>
      <c r="F43" s="1">
        <f t="shared" si="0"/>
        <v>2.2821971406334896E-2</v>
      </c>
      <c r="G43" s="4">
        <f t="shared" si="1"/>
        <v>0.5</v>
      </c>
      <c r="H43" s="5">
        <f t="shared" si="2"/>
        <v>1.2724464762439464E-2</v>
      </c>
      <c r="I43" s="8"/>
      <c r="J43" s="8">
        <f t="shared" si="6"/>
        <v>0.51510319774484148</v>
      </c>
      <c r="K43">
        <f t="shared" si="3"/>
        <v>33.5</v>
      </c>
    </row>
    <row r="44" spans="1:11" x14ac:dyDescent="0.35">
      <c r="A44">
        <v>34</v>
      </c>
      <c r="B44" s="19">
        <v>4.1277631894345017E-2</v>
      </c>
      <c r="C44" s="6">
        <f t="shared" si="4"/>
        <v>0.02</v>
      </c>
      <c r="D44" s="2">
        <f t="shared" si="5"/>
        <v>0.50002761335929735</v>
      </c>
      <c r="E44" s="5"/>
      <c r="F44" s="1">
        <f t="shared" si="0"/>
        <v>2.0243367095932063E-2</v>
      </c>
      <c r="G44" s="4">
        <f t="shared" si="1"/>
        <v>0.5</v>
      </c>
      <c r="H44" s="5">
        <f t="shared" si="2"/>
        <v>1.1088704884365247E-2</v>
      </c>
      <c r="I44" s="8"/>
      <c r="J44" s="8">
        <f t="shared" si="6"/>
        <v>0.50500313504396233</v>
      </c>
      <c r="K44">
        <f t="shared" si="3"/>
        <v>34.5</v>
      </c>
    </row>
    <row r="45" spans="1:11" x14ac:dyDescent="0.35">
      <c r="A45">
        <v>35</v>
      </c>
      <c r="B45" s="19">
        <v>3.7276647703025946E-2</v>
      </c>
      <c r="C45" s="6">
        <f t="shared" si="4"/>
        <v>0.02</v>
      </c>
      <c r="D45" s="2">
        <f t="shared" si="5"/>
        <v>0.49022315035225233</v>
      </c>
      <c r="E45" s="5"/>
      <c r="F45" s="1">
        <f t="shared" si="0"/>
        <v>1.7942664475371413E-2</v>
      </c>
      <c r="G45" s="4">
        <f t="shared" si="1"/>
        <v>0.5</v>
      </c>
      <c r="H45" s="5">
        <f t="shared" si="2"/>
        <v>9.6559880273623441E-3</v>
      </c>
      <c r="I45" s="8"/>
      <c r="J45" s="8">
        <f t="shared" si="6"/>
        <v>0.49510111278819835</v>
      </c>
      <c r="K45">
        <f t="shared" si="3"/>
        <v>35.5</v>
      </c>
    </row>
    <row r="46" spans="1:11" x14ac:dyDescent="0.35">
      <c r="A46">
        <v>36</v>
      </c>
      <c r="B46" s="19">
        <v>3.3642412172045957E-2</v>
      </c>
      <c r="C46" s="6">
        <f t="shared" si="4"/>
        <v>0.02</v>
      </c>
      <c r="D46" s="2">
        <f t="shared" si="5"/>
        <v>0.48061093171789437</v>
      </c>
      <c r="E46" s="5"/>
      <c r="F46" s="1">
        <f t="shared" si="0"/>
        <v>1.589349185967364E-2</v>
      </c>
      <c r="G46" s="4">
        <f t="shared" si="1"/>
        <v>0.5</v>
      </c>
      <c r="H46" s="5">
        <f t="shared" si="2"/>
        <v>8.403124818266057E-3</v>
      </c>
      <c r="I46" s="8"/>
      <c r="J46" s="8">
        <f t="shared" si="6"/>
        <v>0.48539324783156701</v>
      </c>
      <c r="K46">
        <f t="shared" si="3"/>
        <v>36.5</v>
      </c>
    </row>
    <row r="47" spans="1:11" x14ac:dyDescent="0.35">
      <c r="A47">
        <v>37</v>
      </c>
      <c r="B47" s="19">
        <v>3.0332424071066035E-2</v>
      </c>
      <c r="C47" s="6">
        <f t="shared" si="4"/>
        <v>0.02</v>
      </c>
      <c r="D47" s="2">
        <f t="shared" si="5"/>
        <v>0.47118718795871989</v>
      </c>
      <c r="E47" s="5"/>
      <c r="F47" s="1">
        <f t="shared" si="0"/>
        <v>1.406440699261721E-2</v>
      </c>
      <c r="G47" s="4">
        <f t="shared" si="1"/>
        <v>0.5</v>
      </c>
      <c r="H47" s="5">
        <f t="shared" si="2"/>
        <v>7.3055787102018471E-3</v>
      </c>
      <c r="I47" s="8"/>
      <c r="J47" s="8">
        <f t="shared" si="6"/>
        <v>0.47587573316820297</v>
      </c>
      <c r="K47">
        <f t="shared" si="3"/>
        <v>37.5</v>
      </c>
    </row>
    <row r="48" spans="1:11" x14ac:dyDescent="0.35">
      <c r="A48">
        <v>38</v>
      </c>
      <c r="B48" s="19">
        <v>2.7333419387629645E-2</v>
      </c>
      <c r="C48" s="6">
        <f t="shared" si="4"/>
        <v>0.02</v>
      </c>
      <c r="D48" s="2">
        <f t="shared" si="5"/>
        <v>0.46194822348894127</v>
      </c>
      <c r="E48" s="5"/>
      <c r="F48" s="1">
        <f t="shared" si="0"/>
        <v>1.2439140724364178E-2</v>
      </c>
      <c r="G48" s="4">
        <f t="shared" si="1"/>
        <v>0.5</v>
      </c>
      <c r="H48" s="5">
        <f t="shared" si="2"/>
        <v>6.3479761716781899E-3</v>
      </c>
      <c r="I48" s="8"/>
      <c r="J48" s="8">
        <f t="shared" si="6"/>
        <v>0.46654483643941458</v>
      </c>
      <c r="K48">
        <f t="shared" si="3"/>
        <v>38.5</v>
      </c>
    </row>
    <row r="49" spans="1:11" x14ac:dyDescent="0.35">
      <c r="A49">
        <v>39</v>
      </c>
      <c r="B49" s="19">
        <v>2.4608471947228351E-2</v>
      </c>
      <c r="C49" s="6">
        <f t="shared" si="4"/>
        <v>0.02</v>
      </c>
      <c r="D49" s="2">
        <f t="shared" si="5"/>
        <v>0.45289041518523643</v>
      </c>
      <c r="E49" s="5"/>
      <c r="F49" s="1">
        <f t="shared" si="0"/>
        <v>1.0991657139134962E-2</v>
      </c>
      <c r="G49" s="4">
        <f t="shared" si="1"/>
        <v>0.5</v>
      </c>
      <c r="H49" s="5">
        <f t="shared" si="2"/>
        <v>5.5108651999578508E-3</v>
      </c>
      <c r="I49" s="8"/>
      <c r="J49" s="8">
        <f t="shared" si="6"/>
        <v>0.4573968984700143</v>
      </c>
      <c r="K49">
        <f t="shared" si="3"/>
        <v>39.5</v>
      </c>
    </row>
    <row r="50" spans="1:11" x14ac:dyDescent="0.35">
      <c r="A50">
        <v>40</v>
      </c>
      <c r="B50" s="19">
        <v>2.213775124846375E-2</v>
      </c>
      <c r="C50" s="6">
        <f t="shared" si="4"/>
        <v>0.02</v>
      </c>
      <c r="D50" s="2">
        <f t="shared" si="5"/>
        <v>0.44401021096591808</v>
      </c>
      <c r="E50" s="5"/>
      <c r="F50" s="1">
        <f t="shared" si="0"/>
        <v>9.7049686941660836E-3</v>
      </c>
      <c r="G50" s="4">
        <f t="shared" si="1"/>
        <v>0.5</v>
      </c>
      <c r="H50" s="5">
        <f t="shared" si="2"/>
        <v>4.7803804518839563E-3</v>
      </c>
      <c r="I50" s="8"/>
      <c r="J50" s="8">
        <f t="shared" si="6"/>
        <v>0.4484283318333474</v>
      </c>
      <c r="K50">
        <f t="shared" si="3"/>
        <v>40.5</v>
      </c>
    </row>
    <row r="51" spans="1:11" x14ac:dyDescent="0.35">
      <c r="A51">
        <v>41</v>
      </c>
      <c r="B51" s="19">
        <v>1.9894865258538945E-2</v>
      </c>
      <c r="C51" s="6">
        <f t="shared" si="4"/>
        <v>0.02</v>
      </c>
      <c r="D51" s="2">
        <f t="shared" si="5"/>
        <v>0.4353041283979589</v>
      </c>
      <c r="E51" s="5"/>
      <c r="F51" s="1">
        <f t="shared" si="0"/>
        <v>8.5601967661756029E-3</v>
      </c>
      <c r="G51" s="4">
        <f t="shared" si="1"/>
        <v>0.5</v>
      </c>
      <c r="H51" s="5">
        <f t="shared" si="2"/>
        <v>4.1425120331670222E-3</v>
      </c>
      <c r="I51" s="8"/>
      <c r="J51" s="8">
        <f t="shared" si="6"/>
        <v>0.43963561944445823</v>
      </c>
      <c r="K51">
        <f t="shared" si="3"/>
        <v>41.5</v>
      </c>
    </row>
    <row r="52" spans="1:11" x14ac:dyDescent="0.35">
      <c r="A52">
        <v>42</v>
      </c>
      <c r="B52" s="19">
        <v>1.7866661728616399E-2</v>
      </c>
      <c r="C52" s="6">
        <f t="shared" si="4"/>
        <v>0.02</v>
      </c>
      <c r="D52" s="2">
        <f t="shared" si="5"/>
        <v>0.4267687533313323</v>
      </c>
      <c r="E52" s="5"/>
      <c r="F52" s="1">
        <f t="shared" si="0"/>
        <v>7.5451568105630307E-3</v>
      </c>
      <c r="G52" s="4">
        <f t="shared" si="1"/>
        <v>0.5</v>
      </c>
      <c r="H52" s="5">
        <f t="shared" si="2"/>
        <v>3.5872364950518426E-3</v>
      </c>
      <c r="I52" s="8"/>
      <c r="J52" s="8">
        <f t="shared" si="6"/>
        <v>0.43101531318084135</v>
      </c>
      <c r="K52">
        <f t="shared" si="3"/>
        <v>42.5</v>
      </c>
    </row>
    <row r="53" spans="1:11" x14ac:dyDescent="0.35">
      <c r="A53">
        <v>43</v>
      </c>
      <c r="B53" s="19">
        <v>1.603022052225278E-2</v>
      </c>
      <c r="C53" s="6">
        <f t="shared" si="4"/>
        <v>0.02</v>
      </c>
      <c r="D53" s="2">
        <f t="shared" si="5"/>
        <v>0.41840073856012966</v>
      </c>
      <c r="E53" s="5"/>
      <c r="F53" s="1">
        <f t="shared" si="0"/>
        <v>6.6442575992772205E-3</v>
      </c>
      <c r="G53" s="4">
        <f t="shared" si="1"/>
        <v>0.5</v>
      </c>
      <c r="H53" s="5">
        <f t="shared" si="2"/>
        <v>3.1034868462117499E-3</v>
      </c>
      <c r="I53" s="8"/>
      <c r="J53" s="8">
        <f t="shared" si="6"/>
        <v>0.42256403253023667</v>
      </c>
      <c r="K53">
        <f t="shared" si="3"/>
        <v>43.5</v>
      </c>
    </row>
    <row r="54" spans="1:11" x14ac:dyDescent="0.35">
      <c r="A54">
        <v>44</v>
      </c>
      <c r="B54" s="19">
        <v>1.4371116065868016E-2</v>
      </c>
      <c r="C54" s="6">
        <f t="shared" si="4"/>
        <v>0.02</v>
      </c>
      <c r="D54" s="2">
        <f t="shared" si="5"/>
        <v>0.41019680250993107</v>
      </c>
      <c r="E54" s="5"/>
      <c r="F54" s="1">
        <f t="shared" si="0"/>
        <v>5.8462794635687565E-3</v>
      </c>
      <c r="G54" s="4">
        <f t="shared" si="1"/>
        <v>0.5</v>
      </c>
      <c r="H54" s="5">
        <f t="shared" si="2"/>
        <v>2.6828397162990273E-3</v>
      </c>
      <c r="I54" s="8"/>
      <c r="J54" s="8">
        <f t="shared" si="6"/>
        <v>0.41427846326493784</v>
      </c>
      <c r="K54">
        <f t="shared" si="3"/>
        <v>44.5</v>
      </c>
    </row>
    <row r="55" spans="1:11" x14ac:dyDescent="0.35">
      <c r="A55">
        <v>45</v>
      </c>
      <c r="B55" s="19">
        <v>1.2867588346382807E-2</v>
      </c>
      <c r="C55" s="6">
        <f t="shared" si="4"/>
        <v>0.02</v>
      </c>
      <c r="D55" s="2">
        <f t="shared" si="5"/>
        <v>0.40215372795091275</v>
      </c>
      <c r="E55" s="5"/>
      <c r="F55" s="1">
        <f t="shared" si="0"/>
        <v>5.1376952896956089E-3</v>
      </c>
      <c r="G55" s="4">
        <f t="shared" si="1"/>
        <v>0.5</v>
      </c>
      <c r="H55" s="5">
        <f t="shared" si="2"/>
        <v>2.3163021303318023E-3</v>
      </c>
      <c r="I55" s="8"/>
      <c r="J55" s="8">
        <f t="shared" si="6"/>
        <v>0.40615535614209591</v>
      </c>
      <c r="K55">
        <f t="shared" si="3"/>
        <v>45.5</v>
      </c>
    </row>
    <row r="56" spans="1:11" x14ac:dyDescent="0.35">
      <c r="A56">
        <v>46</v>
      </c>
      <c r="B56" s="19">
        <v>1.1510790907547181E-2</v>
      </c>
      <c r="C56" s="6">
        <f t="shared" si="4"/>
        <v>0.02</v>
      </c>
      <c r="D56" s="2">
        <f t="shared" si="5"/>
        <v>0.39426836073618909</v>
      </c>
      <c r="E56" s="5"/>
      <c r="F56" s="1">
        <f t="shared" si="0"/>
        <v>4.5108507653665473E-3</v>
      </c>
      <c r="G56" s="4">
        <f t="shared" si="1"/>
        <v>0.5</v>
      </c>
      <c r="H56" s="5">
        <f t="shared" si="2"/>
        <v>1.9980071167136062E-3</v>
      </c>
      <c r="I56" s="8"/>
      <c r="J56" s="8">
        <f t="shared" si="6"/>
        <v>0.39819152562950577</v>
      </c>
      <c r="K56">
        <f t="shared" si="3"/>
        <v>46.5</v>
      </c>
    </row>
    <row r="57" spans="1:11" x14ac:dyDescent="0.35">
      <c r="A57">
        <v>47</v>
      </c>
      <c r="B57" s="19">
        <v>0</v>
      </c>
      <c r="C57" s="6">
        <f t="shared" si="4"/>
        <v>0.02</v>
      </c>
      <c r="D57" s="2">
        <f t="shared" si="5"/>
        <v>0.38653760856489122</v>
      </c>
      <c r="E57" s="5"/>
      <c r="F57" s="1">
        <f t="shared" si="0"/>
        <v>0</v>
      </c>
      <c r="G57" s="4">
        <f t="shared" si="1"/>
        <v>0.5</v>
      </c>
      <c r="H57" s="5">
        <f t="shared" si="2"/>
        <v>0</v>
      </c>
      <c r="I57" s="8"/>
      <c r="J57" s="8">
        <f t="shared" si="6"/>
        <v>0.39038384865637826</v>
      </c>
      <c r="K57">
        <f t="shared" si="3"/>
        <v>47.5</v>
      </c>
    </row>
    <row r="58" spans="1:11" x14ac:dyDescent="0.35">
      <c r="A58">
        <v>48</v>
      </c>
      <c r="B58" s="19">
        <v>0</v>
      </c>
      <c r="C58" s="6">
        <f t="shared" si="4"/>
        <v>0.02</v>
      </c>
      <c r="D58" s="2">
        <f t="shared" si="5"/>
        <v>0.37895843976950117</v>
      </c>
      <c r="E58" s="5"/>
      <c r="F58" s="1">
        <f t="shared" si="0"/>
        <v>0</v>
      </c>
      <c r="G58" s="4">
        <f t="shared" si="1"/>
        <v>0.5</v>
      </c>
      <c r="H58" s="5">
        <f t="shared" si="2"/>
        <v>0</v>
      </c>
      <c r="I58" s="8"/>
      <c r="J58" s="8">
        <f t="shared" si="6"/>
        <v>0.38272926338860613</v>
      </c>
      <c r="K58">
        <f t="shared" si="3"/>
        <v>48.5</v>
      </c>
    </row>
    <row r="59" spans="1:11" x14ac:dyDescent="0.35">
      <c r="A59">
        <v>49</v>
      </c>
      <c r="B59" s="19">
        <v>0</v>
      </c>
      <c r="C59" s="6">
        <f t="shared" si="4"/>
        <v>0.02</v>
      </c>
      <c r="D59" s="2">
        <f t="shared" si="5"/>
        <v>0.37152788212696192</v>
      </c>
      <c r="E59" s="5"/>
      <c r="F59" s="1">
        <f t="shared" si="0"/>
        <v>0</v>
      </c>
      <c r="G59" s="4">
        <f t="shared" si="1"/>
        <v>0.5</v>
      </c>
      <c r="H59" s="5">
        <f t="shared" si="2"/>
        <v>0</v>
      </c>
      <c r="I59" s="8"/>
      <c r="J59" s="8">
        <f t="shared" si="6"/>
        <v>0.37522476802804516</v>
      </c>
      <c r="K59">
        <f t="shared" si="3"/>
        <v>49.5</v>
      </c>
    </row>
    <row r="60" spans="1:11" x14ac:dyDescent="0.35">
      <c r="A60">
        <v>50</v>
      </c>
      <c r="B60" s="19">
        <v>0</v>
      </c>
      <c r="C60" s="6">
        <f t="shared" si="4"/>
        <v>0.02</v>
      </c>
      <c r="D60" s="2">
        <f t="shared" si="5"/>
        <v>0.36424302169309997</v>
      </c>
      <c r="E60" s="5"/>
      <c r="F60" s="1">
        <f t="shared" si="0"/>
        <v>0</v>
      </c>
      <c r="G60" s="4">
        <f t="shared" si="1"/>
        <v>0.5</v>
      </c>
      <c r="H60" s="5">
        <f t="shared" si="2"/>
        <v>0</v>
      </c>
      <c r="I60" s="8"/>
      <c r="J60" s="8">
        <f t="shared" si="6"/>
        <v>0.36786741963533842</v>
      </c>
      <c r="K60">
        <f t="shared" si="3"/>
        <v>50.5</v>
      </c>
    </row>
    <row r="61" spans="1:11" x14ac:dyDescent="0.35">
      <c r="A61">
        <v>51</v>
      </c>
      <c r="B61" s="19">
        <v>0</v>
      </c>
      <c r="C61" s="6">
        <f t="shared" si="4"/>
        <v>0.02</v>
      </c>
      <c r="D61" s="2">
        <f t="shared" si="5"/>
        <v>0.35710100165990188</v>
      </c>
      <c r="E61" s="5"/>
      <c r="F61" s="1">
        <f t="shared" si="0"/>
        <v>0</v>
      </c>
      <c r="G61" s="4">
        <f t="shared" si="1"/>
        <v>0.5</v>
      </c>
      <c r="H61" s="5">
        <f t="shared" si="2"/>
        <v>0</v>
      </c>
      <c r="I61" s="8"/>
      <c r="J61" s="8">
        <f t="shared" si="6"/>
        <v>0.360654332975822</v>
      </c>
      <c r="K61">
        <f t="shared" si="3"/>
        <v>51.5</v>
      </c>
    </row>
    <row r="62" spans="1:11" x14ac:dyDescent="0.35">
      <c r="A62">
        <v>52</v>
      </c>
      <c r="B62" s="19">
        <v>0</v>
      </c>
      <c r="C62" s="6">
        <f t="shared" si="4"/>
        <v>0.02</v>
      </c>
      <c r="D62" s="2">
        <f t="shared" si="5"/>
        <v>0.35009902123519798</v>
      </c>
      <c r="E62" s="5"/>
      <c r="F62" s="1">
        <f t="shared" si="0"/>
        <v>0</v>
      </c>
      <c r="G62" s="4">
        <f t="shared" si="1"/>
        <v>0.5</v>
      </c>
      <c r="H62" s="5">
        <f t="shared" si="2"/>
        <v>0</v>
      </c>
      <c r="I62" s="8"/>
      <c r="J62" s="8">
        <f t="shared" si="6"/>
        <v>0.35358267938806076</v>
      </c>
      <c r="K62">
        <f t="shared" si="3"/>
        <v>52.5</v>
      </c>
    </row>
    <row r="63" spans="1:11" x14ac:dyDescent="0.35">
      <c r="A63">
        <v>53</v>
      </c>
      <c r="B63" s="19">
        <v>0</v>
      </c>
      <c r="C63" s="6">
        <f t="shared" si="4"/>
        <v>0.02</v>
      </c>
      <c r="D63" s="2">
        <f t="shared" si="5"/>
        <v>0.34323433454431168</v>
      </c>
      <c r="E63" s="5"/>
      <c r="F63" s="1">
        <f t="shared" si="0"/>
        <v>0</v>
      </c>
      <c r="G63" s="4">
        <f t="shared" si="1"/>
        <v>0.5</v>
      </c>
      <c r="H63" s="5">
        <f t="shared" si="2"/>
        <v>0</v>
      </c>
      <c r="I63" s="8"/>
      <c r="J63" s="8">
        <f t="shared" si="6"/>
        <v>0.34664968567456933</v>
      </c>
      <c r="K63">
        <f t="shared" si="3"/>
        <v>53.5</v>
      </c>
    </row>
    <row r="64" spans="1:11" x14ac:dyDescent="0.35">
      <c r="A64">
        <v>54</v>
      </c>
      <c r="B64" s="19">
        <v>0</v>
      </c>
      <c r="C64" s="6">
        <f t="shared" si="4"/>
        <v>0.02</v>
      </c>
      <c r="D64" s="2">
        <f t="shared" si="5"/>
        <v>0.33650424955324687</v>
      </c>
      <c r="E64" s="5"/>
      <c r="F64" s="1">
        <f t="shared" si="0"/>
        <v>0</v>
      </c>
      <c r="G64" s="4">
        <f t="shared" si="1"/>
        <v>0.5</v>
      </c>
      <c r="H64" s="5">
        <f t="shared" si="2"/>
        <v>0</v>
      </c>
      <c r="I64" s="8"/>
      <c r="J64" s="8">
        <f t="shared" si="6"/>
        <v>0.33985263301428376</v>
      </c>
      <c r="K64">
        <f t="shared" si="3"/>
        <v>54.5</v>
      </c>
    </row>
    <row r="65" spans="1:11" x14ac:dyDescent="0.35">
      <c r="A65">
        <v>55</v>
      </c>
      <c r="B65" s="19">
        <v>0</v>
      </c>
      <c r="C65" s="6">
        <f t="shared" si="4"/>
        <v>0.02</v>
      </c>
      <c r="D65" s="2">
        <f t="shared" si="5"/>
        <v>0.3299061270129871</v>
      </c>
      <c r="E65" s="5"/>
      <c r="F65" s="1">
        <f t="shared" si="0"/>
        <v>0</v>
      </c>
      <c r="G65" s="4">
        <f t="shared" si="1"/>
        <v>0.5</v>
      </c>
      <c r="H65" s="5">
        <f t="shared" si="2"/>
        <v>0</v>
      </c>
      <c r="I65" s="8"/>
      <c r="J65" s="8">
        <f t="shared" si="6"/>
        <v>0.33318885589635655</v>
      </c>
      <c r="K65">
        <f t="shared" si="3"/>
        <v>55.5</v>
      </c>
    </row>
    <row r="66" spans="1:11" x14ac:dyDescent="0.35">
      <c r="A66">
        <v>56</v>
      </c>
      <c r="B66" s="19">
        <v>0</v>
      </c>
      <c r="C66" s="6">
        <f t="shared" si="4"/>
        <v>0.02</v>
      </c>
      <c r="D66" s="2">
        <f t="shared" si="5"/>
        <v>0.32343737942449713</v>
      </c>
      <c r="E66" s="5"/>
      <c r="F66" s="1">
        <f t="shared" si="0"/>
        <v>0</v>
      </c>
      <c r="G66" s="4">
        <f t="shared" si="1"/>
        <v>0.5</v>
      </c>
      <c r="H66" s="5">
        <f t="shared" si="2"/>
        <v>0</v>
      </c>
      <c r="I66" s="8"/>
      <c r="J66" s="8">
        <f t="shared" si="6"/>
        <v>0.32665574107485934</v>
      </c>
      <c r="K66">
        <f t="shared" si="3"/>
        <v>56.5</v>
      </c>
    </row>
    <row r="67" spans="1:11" x14ac:dyDescent="0.35">
      <c r="A67">
        <v>57</v>
      </c>
      <c r="B67" s="19">
        <v>0</v>
      </c>
      <c r="C67" s="6">
        <f t="shared" si="4"/>
        <v>0.02</v>
      </c>
      <c r="D67" s="2">
        <f t="shared" si="5"/>
        <v>0.31709547002401678</v>
      </c>
      <c r="E67" s="5"/>
      <c r="F67" s="1">
        <f t="shared" si="0"/>
        <v>0</v>
      </c>
      <c r="G67" s="4">
        <f t="shared" si="1"/>
        <v>0.5</v>
      </c>
      <c r="H67" s="5">
        <f t="shared" si="2"/>
        <v>0</v>
      </c>
      <c r="I67" s="8"/>
      <c r="J67" s="8">
        <f t="shared" si="6"/>
        <v>0.32025072654397979</v>
      </c>
      <c r="K67">
        <f t="shared" si="3"/>
        <v>57.5</v>
      </c>
    </row>
    <row r="68" spans="1:11" x14ac:dyDescent="0.35">
      <c r="A68">
        <v>58</v>
      </c>
      <c r="B68" s="19">
        <v>0</v>
      </c>
      <c r="C68" s="6">
        <f t="shared" si="4"/>
        <v>0.02</v>
      </c>
      <c r="D68" s="2">
        <f t="shared" si="5"/>
        <v>0.3108779117882518</v>
      </c>
      <c r="E68" s="5"/>
      <c r="F68" s="1">
        <f t="shared" si="0"/>
        <v>0</v>
      </c>
      <c r="G68" s="4">
        <f t="shared" si="1"/>
        <v>0.5</v>
      </c>
      <c r="H68" s="5">
        <f t="shared" si="2"/>
        <v>0</v>
      </c>
      <c r="I68" s="8"/>
      <c r="J68" s="8">
        <f t="shared" si="6"/>
        <v>0.31397130053331351</v>
      </c>
      <c r="K68">
        <f t="shared" si="3"/>
        <v>58.5</v>
      </c>
    </row>
    <row r="69" spans="1:11" x14ac:dyDescent="0.35">
      <c r="A69">
        <v>59</v>
      </c>
      <c r="B69" s="19">
        <v>0</v>
      </c>
      <c r="C69" s="6">
        <f t="shared" si="4"/>
        <v>0.02</v>
      </c>
      <c r="D69" s="2">
        <f t="shared" si="5"/>
        <v>0.30478226645907031</v>
      </c>
      <c r="E69" s="5"/>
      <c r="F69" s="1">
        <f t="shared" si="0"/>
        <v>0</v>
      </c>
      <c r="G69" s="4">
        <f t="shared" si="1"/>
        <v>0.5</v>
      </c>
      <c r="H69" s="5">
        <f t="shared" si="2"/>
        <v>0</v>
      </c>
      <c r="I69" s="8"/>
      <c r="J69" s="8">
        <f t="shared" si="6"/>
        <v>0.30781500052285632</v>
      </c>
      <c r="K69">
        <f t="shared" si="3"/>
        <v>59.5</v>
      </c>
    </row>
    <row r="70" spans="1:11" x14ac:dyDescent="0.35">
      <c r="A70">
        <v>60</v>
      </c>
      <c r="B70" s="19">
        <v>0</v>
      </c>
      <c r="C70" s="6">
        <f t="shared" si="4"/>
        <v>0.02</v>
      </c>
      <c r="D70" s="2">
        <f t="shared" si="5"/>
        <v>0.29880614358732388</v>
      </c>
      <c r="E70" s="5"/>
      <c r="F70" s="1">
        <f t="shared" si="0"/>
        <v>0</v>
      </c>
      <c r="G70" s="4">
        <f t="shared" si="1"/>
        <v>0.5</v>
      </c>
      <c r="H70" s="5">
        <f t="shared" si="2"/>
        <v>0</v>
      </c>
      <c r="I70" s="8"/>
      <c r="J70" s="8">
        <f t="shared" si="6"/>
        <v>0.30177941227731009</v>
      </c>
      <c r="K70">
        <f t="shared" si="3"/>
        <v>60.5</v>
      </c>
    </row>
    <row r="71" spans="1:11" x14ac:dyDescent="0.35">
      <c r="A71">
        <v>61</v>
      </c>
      <c r="B71" s="19">
        <v>0</v>
      </c>
      <c r="C71" s="6">
        <f t="shared" si="4"/>
        <v>0.02</v>
      </c>
      <c r="D71" s="2">
        <f t="shared" si="5"/>
        <v>0.29294719959541554</v>
      </c>
      <c r="E71" s="5"/>
      <c r="F71" s="1">
        <f t="shared" si="0"/>
        <v>0</v>
      </c>
      <c r="G71" s="4">
        <f t="shared" si="1"/>
        <v>0.5</v>
      </c>
      <c r="H71" s="5">
        <f t="shared" si="2"/>
        <v>0</v>
      </c>
      <c r="I71" s="8"/>
      <c r="J71" s="8">
        <f t="shared" si="6"/>
        <v>0.29586216889932365</v>
      </c>
      <c r="K71">
        <f t="shared" si="3"/>
        <v>61.5</v>
      </c>
    </row>
    <row r="72" spans="1:11" x14ac:dyDescent="0.35">
      <c r="A72">
        <v>62</v>
      </c>
      <c r="B72" s="19">
        <v>0</v>
      </c>
      <c r="C72" s="6">
        <f t="shared" si="4"/>
        <v>0.02</v>
      </c>
      <c r="D72" s="2">
        <f t="shared" si="5"/>
        <v>0.28720313685825061</v>
      </c>
      <c r="E72" s="5"/>
      <c r="F72" s="1">
        <f t="shared" si="0"/>
        <v>0</v>
      </c>
      <c r="G72" s="4">
        <f t="shared" si="1"/>
        <v>0.5</v>
      </c>
      <c r="H72" s="5">
        <f t="shared" si="2"/>
        <v>0</v>
      </c>
      <c r="I72" s="8"/>
      <c r="J72" s="8">
        <f t="shared" si="6"/>
        <v>0.29006094990129772</v>
      </c>
      <c r="K72">
        <f t="shared" si="3"/>
        <v>62.5</v>
      </c>
    </row>
    <row r="73" spans="1:11" x14ac:dyDescent="0.35">
      <c r="A73">
        <v>63</v>
      </c>
      <c r="B73" s="19">
        <v>0</v>
      </c>
      <c r="C73" s="6">
        <f t="shared" si="4"/>
        <v>0.02</v>
      </c>
      <c r="D73" s="2">
        <f t="shared" si="5"/>
        <v>0.28157170280220639</v>
      </c>
      <c r="E73" s="5"/>
      <c r="F73" s="1">
        <f t="shared" si="0"/>
        <v>0</v>
      </c>
      <c r="G73" s="4">
        <f t="shared" si="1"/>
        <v>0.5</v>
      </c>
      <c r="H73" s="5">
        <f t="shared" si="2"/>
        <v>0</v>
      </c>
      <c r="I73" s="8"/>
      <c r="J73" s="8">
        <f t="shared" si="6"/>
        <v>0.28437348029538989</v>
      </c>
      <c r="K73">
        <f t="shared" si="3"/>
        <v>63.5</v>
      </c>
    </row>
    <row r="74" spans="1:11" x14ac:dyDescent="0.35">
      <c r="A74">
        <v>64</v>
      </c>
      <c r="B74" s="19">
        <v>0</v>
      </c>
      <c r="C74" s="6">
        <f t="shared" si="4"/>
        <v>0.02</v>
      </c>
      <c r="D74" s="2">
        <f t="shared" si="5"/>
        <v>0.27605068902177099</v>
      </c>
      <c r="E74" s="5"/>
      <c r="F74" s="1">
        <f t="shared" ref="F74:F90" si="7">B74*(1+B$3)^A74/(1+B$3+B$4)^A75</f>
        <v>0</v>
      </c>
      <c r="G74" s="4">
        <f t="shared" ref="G74:G90" si="8">MAX(0.5,0.975^A74)</f>
        <v>0.5</v>
      </c>
      <c r="H74" s="5">
        <f t="shared" ref="H74:H90" si="9">B74*(1+B$5*B$3)^A74/(1+B$3+B$4)^A75</f>
        <v>0</v>
      </c>
      <c r="I74" s="8"/>
      <c r="J74" s="8">
        <f t="shared" si="6"/>
        <v>0.27879752970136262</v>
      </c>
      <c r="K74">
        <f t="shared" ref="K74:K90" si="10">A74+0.5</f>
        <v>64.5</v>
      </c>
    </row>
    <row r="75" spans="1:11" x14ac:dyDescent="0.35">
      <c r="A75">
        <v>65</v>
      </c>
      <c r="B75" s="19">
        <v>0</v>
      </c>
      <c r="C75" s="6">
        <f t="shared" ref="C75:C90" si="11">B$4</f>
        <v>0.02</v>
      </c>
      <c r="D75" s="2">
        <f t="shared" ref="D75:D90" si="12">1/(1+C75)^(A75+1)</f>
        <v>0.27063793041350098</v>
      </c>
      <c r="E75" s="5"/>
      <c r="F75" s="1">
        <f t="shared" si="7"/>
        <v>0</v>
      </c>
      <c r="G75" s="4">
        <f t="shared" si="8"/>
        <v>0.5</v>
      </c>
      <c r="H75" s="5">
        <f t="shared" si="9"/>
        <v>0</v>
      </c>
      <c r="I75" s="8"/>
      <c r="J75" s="8">
        <f t="shared" ref="J75:J90" si="13">1/(1+C75)^(A75+0.5)</f>
        <v>0.27333091147192412</v>
      </c>
      <c r="K75">
        <f t="shared" si="10"/>
        <v>65.5</v>
      </c>
    </row>
    <row r="76" spans="1:11" x14ac:dyDescent="0.35">
      <c r="A76">
        <v>66</v>
      </c>
      <c r="B76" s="19">
        <v>0</v>
      </c>
      <c r="C76" s="6">
        <f t="shared" si="11"/>
        <v>0.02</v>
      </c>
      <c r="D76" s="2">
        <f t="shared" si="12"/>
        <v>0.26533130432696173</v>
      </c>
      <c r="E76" s="5"/>
      <c r="F76" s="1">
        <f t="shared" si="7"/>
        <v>0</v>
      </c>
      <c r="G76" s="4">
        <f t="shared" si="8"/>
        <v>0.5</v>
      </c>
      <c r="H76" s="5">
        <f t="shared" si="9"/>
        <v>0</v>
      </c>
      <c r="I76" s="8"/>
      <c r="J76" s="8">
        <f t="shared" si="13"/>
        <v>0.26797148183521974</v>
      </c>
      <c r="K76">
        <f t="shared" si="10"/>
        <v>66.5</v>
      </c>
    </row>
    <row r="77" spans="1:11" x14ac:dyDescent="0.35">
      <c r="A77">
        <v>67</v>
      </c>
      <c r="B77" s="19">
        <v>0</v>
      </c>
      <c r="C77" s="6">
        <f t="shared" si="11"/>
        <v>0.02</v>
      </c>
      <c r="D77" s="2">
        <f t="shared" si="12"/>
        <v>0.26012872973231543</v>
      </c>
      <c r="E77" s="5"/>
      <c r="F77" s="1">
        <f t="shared" si="7"/>
        <v>0</v>
      </c>
      <c r="G77" s="4">
        <f t="shared" si="8"/>
        <v>0.5</v>
      </c>
      <c r="H77" s="5">
        <f t="shared" si="9"/>
        <v>0</v>
      </c>
      <c r="I77" s="8"/>
      <c r="J77" s="8">
        <f t="shared" si="13"/>
        <v>0.26271713905413702</v>
      </c>
      <c r="K77">
        <f t="shared" si="10"/>
        <v>67.5</v>
      </c>
    </row>
    <row r="78" spans="1:11" x14ac:dyDescent="0.35">
      <c r="A78">
        <v>68</v>
      </c>
      <c r="B78" s="19">
        <v>0</v>
      </c>
      <c r="C78" s="6">
        <f t="shared" si="11"/>
        <v>0.02</v>
      </c>
      <c r="D78" s="2">
        <f t="shared" si="12"/>
        <v>0.25502816640423082</v>
      </c>
      <c r="E78" s="5"/>
      <c r="F78" s="1">
        <f t="shared" si="7"/>
        <v>0</v>
      </c>
      <c r="G78" s="4">
        <f t="shared" si="8"/>
        <v>0.5</v>
      </c>
      <c r="H78" s="5">
        <f t="shared" si="9"/>
        <v>0</v>
      </c>
      <c r="I78" s="8"/>
      <c r="J78" s="8">
        <f t="shared" si="13"/>
        <v>0.25756582260209515</v>
      </c>
      <c r="K78">
        <f t="shared" si="10"/>
        <v>68.5</v>
      </c>
    </row>
    <row r="79" spans="1:11" x14ac:dyDescent="0.35">
      <c r="A79">
        <v>69</v>
      </c>
      <c r="B79" s="19">
        <v>0</v>
      </c>
      <c r="C79" s="6">
        <f t="shared" si="11"/>
        <v>0.02</v>
      </c>
      <c r="D79" s="2">
        <f t="shared" si="12"/>
        <v>0.25002761412179492</v>
      </c>
      <c r="E79" s="5"/>
      <c r="F79" s="1">
        <f t="shared" si="7"/>
        <v>0</v>
      </c>
      <c r="G79" s="4">
        <f t="shared" si="8"/>
        <v>0.5</v>
      </c>
      <c r="H79" s="5">
        <f t="shared" si="9"/>
        <v>0</v>
      </c>
      <c r="I79" s="8"/>
      <c r="J79" s="8">
        <f t="shared" si="13"/>
        <v>0.2525155123549952</v>
      </c>
      <c r="K79">
        <f t="shared" si="10"/>
        <v>69.5</v>
      </c>
    </row>
    <row r="80" spans="1:11" x14ac:dyDescent="0.35">
      <c r="A80">
        <v>70</v>
      </c>
      <c r="B80" s="19">
        <v>0</v>
      </c>
      <c r="C80" s="6">
        <f t="shared" si="11"/>
        <v>0.02</v>
      </c>
      <c r="D80" s="2">
        <f t="shared" si="12"/>
        <v>0.24512511188411268</v>
      </c>
      <c r="E80" s="5"/>
      <c r="F80" s="1">
        <f t="shared" si="7"/>
        <v>0</v>
      </c>
      <c r="G80" s="4">
        <f t="shared" si="8"/>
        <v>0.5</v>
      </c>
      <c r="H80" s="5">
        <f t="shared" si="9"/>
        <v>0</v>
      </c>
      <c r="I80" s="8"/>
      <c r="J80" s="8">
        <f t="shared" si="13"/>
        <v>0.24756422779901491</v>
      </c>
      <c r="K80">
        <f t="shared" si="10"/>
        <v>70.5</v>
      </c>
    </row>
    <row r="81" spans="1:11" x14ac:dyDescent="0.35">
      <c r="A81">
        <v>71</v>
      </c>
      <c r="B81" s="19">
        <v>0</v>
      </c>
      <c r="C81" s="6">
        <f t="shared" si="11"/>
        <v>0.02</v>
      </c>
      <c r="D81" s="2">
        <f t="shared" si="12"/>
        <v>0.24031873714128693</v>
      </c>
      <c r="E81" s="5"/>
      <c r="F81" s="1">
        <f t="shared" si="7"/>
        <v>0</v>
      </c>
      <c r="G81" s="4">
        <f t="shared" si="8"/>
        <v>0.5</v>
      </c>
      <c r="H81" s="5">
        <f t="shared" si="9"/>
        <v>0</v>
      </c>
      <c r="I81" s="8"/>
      <c r="J81" s="8">
        <f t="shared" si="13"/>
        <v>0.24271002725393614</v>
      </c>
      <c r="K81">
        <f t="shared" si="10"/>
        <v>71.5</v>
      </c>
    </row>
    <row r="82" spans="1:11" x14ac:dyDescent="0.35">
      <c r="A82">
        <v>72</v>
      </c>
      <c r="B82" s="19">
        <v>0</v>
      </c>
      <c r="C82" s="6">
        <f t="shared" si="11"/>
        <v>0.02</v>
      </c>
      <c r="D82" s="2">
        <f t="shared" si="12"/>
        <v>0.2356066050404774</v>
      </c>
      <c r="E82" s="5"/>
      <c r="F82" s="1">
        <f t="shared" si="7"/>
        <v>0</v>
      </c>
      <c r="G82" s="4">
        <f t="shared" si="8"/>
        <v>0.5</v>
      </c>
      <c r="H82" s="5">
        <f t="shared" si="9"/>
        <v>0</v>
      </c>
      <c r="I82" s="8"/>
      <c r="J82" s="8">
        <f t="shared" si="13"/>
        <v>0.23795100711170211</v>
      </c>
      <c r="K82">
        <f t="shared" si="10"/>
        <v>72.5</v>
      </c>
    </row>
    <row r="83" spans="1:11" x14ac:dyDescent="0.35">
      <c r="A83">
        <v>73</v>
      </c>
      <c r="B83" s="19">
        <v>0</v>
      </c>
      <c r="C83" s="6">
        <f t="shared" si="11"/>
        <v>0.02</v>
      </c>
      <c r="D83" s="2">
        <f t="shared" si="12"/>
        <v>0.23098686768674251</v>
      </c>
      <c r="E83" s="5"/>
      <c r="F83" s="1">
        <f t="shared" si="7"/>
        <v>0</v>
      </c>
      <c r="G83" s="4">
        <f t="shared" si="8"/>
        <v>0.5</v>
      </c>
      <c r="H83" s="5">
        <f t="shared" si="9"/>
        <v>0</v>
      </c>
      <c r="I83" s="8"/>
      <c r="J83" s="8">
        <f t="shared" si="13"/>
        <v>0.233285301089904</v>
      </c>
      <c r="K83">
        <f t="shared" si="10"/>
        <v>73.5</v>
      </c>
    </row>
    <row r="84" spans="1:11" x14ac:dyDescent="0.35">
      <c r="A84">
        <v>74</v>
      </c>
      <c r="B84" s="19">
        <v>0</v>
      </c>
      <c r="C84" s="6">
        <f t="shared" si="11"/>
        <v>0.02</v>
      </c>
      <c r="D84" s="2">
        <f t="shared" si="12"/>
        <v>0.22645771341837509</v>
      </c>
      <c r="E84" s="5"/>
      <c r="F84" s="1">
        <f t="shared" si="7"/>
        <v>0</v>
      </c>
      <c r="G84" s="4">
        <f t="shared" si="8"/>
        <v>0.5</v>
      </c>
      <c r="H84" s="5">
        <f t="shared" si="9"/>
        <v>0</v>
      </c>
      <c r="I84" s="8"/>
      <c r="J84" s="8">
        <f t="shared" si="13"/>
        <v>0.22871107949990591</v>
      </c>
      <c r="K84">
        <f t="shared" si="10"/>
        <v>74.5</v>
      </c>
    </row>
    <row r="85" spans="1:11" x14ac:dyDescent="0.35">
      <c r="A85">
        <v>75</v>
      </c>
      <c r="B85" s="19">
        <v>0</v>
      </c>
      <c r="C85" s="6">
        <f t="shared" si="11"/>
        <v>0.02</v>
      </c>
      <c r="D85" s="2">
        <f t="shared" si="12"/>
        <v>0.22201736609644609</v>
      </c>
      <c r="E85" s="5"/>
      <c r="F85" s="1">
        <f t="shared" si="7"/>
        <v>0</v>
      </c>
      <c r="G85" s="4">
        <f t="shared" si="8"/>
        <v>0.5</v>
      </c>
      <c r="H85" s="5">
        <f t="shared" si="9"/>
        <v>0</v>
      </c>
      <c r="I85" s="8"/>
      <c r="J85" s="8">
        <f t="shared" si="13"/>
        <v>0.22422654852931953</v>
      </c>
      <c r="K85">
        <f t="shared" si="10"/>
        <v>75.5</v>
      </c>
    </row>
    <row r="86" spans="1:11" x14ac:dyDescent="0.35">
      <c r="A86">
        <v>76</v>
      </c>
      <c r="B86" s="19">
        <v>0</v>
      </c>
      <c r="C86" s="6">
        <f t="shared" si="11"/>
        <v>0.02</v>
      </c>
      <c r="D86" s="2">
        <f t="shared" si="12"/>
        <v>0.2176640844082805</v>
      </c>
      <c r="E86" s="5"/>
      <c r="F86" s="1">
        <f t="shared" si="7"/>
        <v>0</v>
      </c>
      <c r="G86" s="4">
        <f t="shared" si="8"/>
        <v>0.5</v>
      </c>
      <c r="H86" s="5">
        <f t="shared" si="9"/>
        <v>0</v>
      </c>
      <c r="I86" s="8"/>
      <c r="J86" s="8">
        <f t="shared" si="13"/>
        <v>0.21982994953854854</v>
      </c>
      <c r="K86">
        <f t="shared" si="10"/>
        <v>76.5</v>
      </c>
    </row>
    <row r="87" spans="1:11" x14ac:dyDescent="0.35">
      <c r="A87">
        <v>77</v>
      </c>
      <c r="B87" s="19">
        <v>0</v>
      </c>
      <c r="C87" s="6">
        <f t="shared" si="11"/>
        <v>0.02</v>
      </c>
      <c r="D87" s="2">
        <f t="shared" si="12"/>
        <v>0.21339616118458871</v>
      </c>
      <c r="E87" s="5"/>
      <c r="F87" s="1">
        <f t="shared" si="7"/>
        <v>0</v>
      </c>
      <c r="G87" s="4">
        <f t="shared" si="8"/>
        <v>0.5</v>
      </c>
      <c r="H87" s="5">
        <f t="shared" si="9"/>
        <v>0</v>
      </c>
      <c r="I87" s="8"/>
      <c r="J87" s="8">
        <f t="shared" si="13"/>
        <v>0.21551955837112602</v>
      </c>
      <c r="K87">
        <f t="shared" si="10"/>
        <v>77.5</v>
      </c>
    </row>
    <row r="88" spans="1:11" x14ac:dyDescent="0.35">
      <c r="A88">
        <v>78</v>
      </c>
      <c r="B88" s="19">
        <v>0</v>
      </c>
      <c r="C88" s="6">
        <f t="shared" si="11"/>
        <v>0.02</v>
      </c>
      <c r="D88" s="2">
        <f t="shared" si="12"/>
        <v>0.20921192272998898</v>
      </c>
      <c r="E88" s="5"/>
      <c r="F88" s="1">
        <f t="shared" si="7"/>
        <v>0</v>
      </c>
      <c r="G88" s="4">
        <f t="shared" si="8"/>
        <v>0.5</v>
      </c>
      <c r="H88" s="5">
        <f t="shared" si="9"/>
        <v>0</v>
      </c>
      <c r="I88" s="8"/>
      <c r="J88" s="8">
        <f t="shared" si="13"/>
        <v>0.21129368467757453</v>
      </c>
      <c r="K88">
        <f t="shared" si="10"/>
        <v>78.5</v>
      </c>
    </row>
    <row r="89" spans="1:11" x14ac:dyDescent="0.35">
      <c r="A89">
        <v>79</v>
      </c>
      <c r="B89" s="19">
        <v>0</v>
      </c>
      <c r="C89" s="6">
        <f t="shared" si="11"/>
        <v>0.02</v>
      </c>
      <c r="D89" s="2">
        <f t="shared" si="12"/>
        <v>0.20510972816665585</v>
      </c>
      <c r="E89" s="5"/>
      <c r="F89" s="1">
        <f t="shared" si="7"/>
        <v>0</v>
      </c>
      <c r="G89" s="4">
        <f t="shared" si="8"/>
        <v>0.5</v>
      </c>
      <c r="H89" s="5">
        <f t="shared" si="9"/>
        <v>0</v>
      </c>
      <c r="I89" s="8"/>
      <c r="J89" s="8">
        <f t="shared" si="13"/>
        <v>0.20715067125252404</v>
      </c>
      <c r="K89">
        <f t="shared" si="10"/>
        <v>79.5</v>
      </c>
    </row>
    <row r="90" spans="1:11" x14ac:dyDescent="0.35">
      <c r="A90">
        <v>80</v>
      </c>
      <c r="B90" s="19">
        <v>0</v>
      </c>
      <c r="C90" s="6">
        <f t="shared" si="11"/>
        <v>0.02</v>
      </c>
      <c r="D90" s="2">
        <f t="shared" si="12"/>
        <v>0.20108796879083907</v>
      </c>
      <c r="E90" s="5"/>
      <c r="F90" s="1">
        <f t="shared" si="7"/>
        <v>0</v>
      </c>
      <c r="G90" s="4">
        <f t="shared" si="8"/>
        <v>0.5</v>
      </c>
      <c r="H90" s="5">
        <f t="shared" si="9"/>
        <v>0</v>
      </c>
      <c r="J90" s="8">
        <f t="shared" si="13"/>
        <v>0.2030888933848275</v>
      </c>
      <c r="K90">
        <f t="shared" si="10"/>
        <v>80.5</v>
      </c>
    </row>
    <row r="91" spans="1:11" x14ac:dyDescent="0.35">
      <c r="A91">
        <v>81</v>
      </c>
      <c r="C91" s="2"/>
      <c r="D91" s="2"/>
      <c r="G91" s="4"/>
      <c r="I91" s="3"/>
      <c r="J91" s="3"/>
    </row>
    <row r="92" spans="1:11" x14ac:dyDescent="0.35">
      <c r="C92" s="2"/>
      <c r="D92" s="2"/>
    </row>
    <row r="93" spans="1:11" x14ac:dyDescent="0.35">
      <c r="C93" s="2"/>
      <c r="D93" s="2"/>
    </row>
    <row r="94" spans="1:11" x14ac:dyDescent="0.35">
      <c r="C94" s="2"/>
      <c r="D94" s="2"/>
    </row>
    <row r="95" spans="1:11" x14ac:dyDescent="0.35">
      <c r="C95" s="2"/>
      <c r="D95" s="2"/>
    </row>
    <row r="96" spans="1:11" x14ac:dyDescent="0.35">
      <c r="C96" s="2"/>
      <c r="D96" s="2"/>
    </row>
    <row r="97" spans="3:4" x14ac:dyDescent="0.35">
      <c r="C97" s="2"/>
      <c r="D97" s="2"/>
    </row>
    <row r="98" spans="3:4" x14ac:dyDescent="0.35">
      <c r="C98" s="2"/>
      <c r="D98" s="2"/>
    </row>
    <row r="99" spans="3:4" x14ac:dyDescent="0.35">
      <c r="C99" s="2"/>
      <c r="D9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823E-A5BC-49E3-B506-7D3685569B54}">
  <dimension ref="A1:R99"/>
  <sheetViews>
    <sheetView topLeftCell="A12" workbookViewId="0">
      <selection activeCell="G12" sqref="G12"/>
    </sheetView>
  </sheetViews>
  <sheetFormatPr defaultRowHeight="14.5" x14ac:dyDescent="0.35"/>
  <cols>
    <col min="1" max="1" width="11" customWidth="1"/>
    <col min="2" max="2" width="10.1796875" customWidth="1"/>
    <col min="6" max="6" width="10.81640625" customWidth="1"/>
    <col min="7" max="7" width="11.1796875" customWidth="1"/>
    <col min="8" max="8" width="16.36328125" bestFit="1" customWidth="1"/>
    <col min="9" max="9" width="9.1796875" bestFit="1" customWidth="1"/>
    <col min="10" max="10" width="15.90625" customWidth="1"/>
    <col min="12" max="13" width="8.90625" style="1"/>
    <col min="14" max="14" width="10.36328125" style="1" bestFit="1" customWidth="1"/>
    <col min="15" max="15" width="10.1796875" style="1" bestFit="1" customWidth="1"/>
    <col min="16" max="16" width="10.08984375" style="1" customWidth="1"/>
    <col min="17" max="17" width="11.81640625" customWidth="1"/>
  </cols>
  <sheetData>
    <row r="1" spans="1:18" x14ac:dyDescent="0.35">
      <c r="B1" s="18" t="s">
        <v>20</v>
      </c>
      <c r="C1" s="18"/>
    </row>
    <row r="2" spans="1:18" x14ac:dyDescent="0.35">
      <c r="Q2" s="7"/>
      <c r="R2" s="7"/>
    </row>
    <row r="3" spans="1:18" x14ac:dyDescent="0.35">
      <c r="A3" t="s">
        <v>10</v>
      </c>
      <c r="B3" s="16">
        <v>0.06</v>
      </c>
      <c r="Q3" s="7"/>
      <c r="R3" s="7"/>
    </row>
    <row r="4" spans="1:18" x14ac:dyDescent="0.35">
      <c r="A4" t="s">
        <v>6</v>
      </c>
      <c r="B4" s="17">
        <v>0.04</v>
      </c>
      <c r="Q4" s="7"/>
      <c r="R4" s="7"/>
    </row>
    <row r="5" spans="1:18" x14ac:dyDescent="0.35">
      <c r="A5" t="s">
        <v>19</v>
      </c>
      <c r="B5" s="18">
        <v>0.69</v>
      </c>
      <c r="Q5" s="10"/>
      <c r="R5" s="10"/>
    </row>
    <row r="7" spans="1:18" x14ac:dyDescent="0.35">
      <c r="B7" s="9"/>
      <c r="J7" t="s">
        <v>15</v>
      </c>
      <c r="K7" t="s">
        <v>17</v>
      </c>
    </row>
    <row r="8" spans="1:18" x14ac:dyDescent="0.35">
      <c r="C8" s="6"/>
      <c r="F8" s="3" t="s">
        <v>24</v>
      </c>
      <c r="G8" t="s">
        <v>25</v>
      </c>
      <c r="H8" t="s">
        <v>26</v>
      </c>
      <c r="J8" t="s">
        <v>16</v>
      </c>
      <c r="K8" t="s">
        <v>18</v>
      </c>
    </row>
    <row r="9" spans="1:18" x14ac:dyDescent="0.35">
      <c r="A9" t="s">
        <v>8</v>
      </c>
      <c r="B9" t="s">
        <v>7</v>
      </c>
      <c r="C9" t="s">
        <v>6</v>
      </c>
      <c r="D9" t="s">
        <v>5</v>
      </c>
      <c r="O9" s="12"/>
      <c r="P9" s="12"/>
      <c r="Q9" s="12"/>
      <c r="R9" s="1"/>
    </row>
    <row r="10" spans="1:18" x14ac:dyDescent="0.35">
      <c r="A10">
        <v>0</v>
      </c>
      <c r="B10" s="19">
        <v>1</v>
      </c>
      <c r="C10" s="6">
        <f>B$4</f>
        <v>0.04</v>
      </c>
      <c r="D10" s="2">
        <f>1/(1+C10)^(A10+1)</f>
        <v>0.96153846153846145</v>
      </c>
      <c r="E10" s="10"/>
      <c r="F10" s="5">
        <f t="shared" ref="F10:F73" si="0">B10*(1+B$3)^A10/(1+B$3+B$4)^A11</f>
        <v>0.90909090909090906</v>
      </c>
      <c r="G10" s="4">
        <f t="shared" ref="G10:G73" si="1">MAX(0.5,0.975^A10)</f>
        <v>1</v>
      </c>
      <c r="H10" s="5">
        <f t="shared" ref="H10:H73" si="2">B10*(1+B$5*B$3)^A10/(1+B$3+B$4)^A11</f>
        <v>0.90909090909090906</v>
      </c>
      <c r="I10" s="8"/>
      <c r="J10" s="8">
        <f>1/(1+C10)^(A10+0.5)</f>
        <v>0.98058067569092011</v>
      </c>
      <c r="K10">
        <f t="shared" ref="K10:K73" si="3">A10+0.5</f>
        <v>0.5</v>
      </c>
    </row>
    <row r="11" spans="1:18" x14ac:dyDescent="0.35">
      <c r="A11">
        <v>1</v>
      </c>
      <c r="B11" s="19">
        <v>0.9136439999999999</v>
      </c>
      <c r="C11" s="6">
        <f t="shared" ref="C11:C74" si="4">B$4</f>
        <v>0.04</v>
      </c>
      <c r="D11" s="2">
        <f t="shared" ref="D11:D74" si="5">1/(1+C11)^(A11+1)</f>
        <v>0.92455621301775137</v>
      </c>
      <c r="E11" s="5"/>
      <c r="F11" s="5">
        <f t="shared" si="0"/>
        <v>0.80038234710743783</v>
      </c>
      <c r="G11" s="4">
        <f t="shared" si="1"/>
        <v>0.97499999999999998</v>
      </c>
      <c r="H11" s="5">
        <f t="shared" si="2"/>
        <v>0.78633790214875998</v>
      </c>
      <c r="I11" s="8"/>
      <c r="J11" s="8">
        <f t="shared" ref="J11:J74" si="6">1/(1+C11)^(A11+0.5)</f>
        <v>0.94286603431819238</v>
      </c>
      <c r="K11">
        <f t="shared" si="3"/>
        <v>1.5</v>
      </c>
    </row>
    <row r="12" spans="1:18" x14ac:dyDescent="0.35">
      <c r="A12">
        <v>2</v>
      </c>
      <c r="B12" s="19">
        <v>0.83475203062499992</v>
      </c>
      <c r="C12" s="6">
        <f t="shared" si="4"/>
        <v>0.04</v>
      </c>
      <c r="D12" s="2">
        <f t="shared" si="5"/>
        <v>0.88899635867091487</v>
      </c>
      <c r="E12" s="5"/>
      <c r="F12" s="5">
        <f t="shared" si="0"/>
        <v>0.70467872397464293</v>
      </c>
      <c r="G12" s="4">
        <f t="shared" si="1"/>
        <v>0.95062499999999994</v>
      </c>
      <c r="H12" s="5">
        <f t="shared" si="2"/>
        <v>0.6801654623224338</v>
      </c>
      <c r="I12" s="8"/>
      <c r="J12" s="8">
        <f t="shared" si="6"/>
        <v>0.9066019560751849</v>
      </c>
      <c r="K12">
        <f t="shared" si="3"/>
        <v>2.5</v>
      </c>
    </row>
    <row r="13" spans="1:18" x14ac:dyDescent="0.35">
      <c r="A13">
        <v>3</v>
      </c>
      <c r="B13" s="19">
        <v>0.76252223690156251</v>
      </c>
      <c r="C13" s="6">
        <f t="shared" si="4"/>
        <v>0.04</v>
      </c>
      <c r="D13" s="2">
        <f t="shared" si="5"/>
        <v>0.85480419102972571</v>
      </c>
      <c r="E13" s="5"/>
      <c r="F13" s="5">
        <f t="shared" si="0"/>
        <v>0.62029655385940263</v>
      </c>
      <c r="G13" s="4">
        <f t="shared" si="1"/>
        <v>0.92685937499999993</v>
      </c>
      <c r="H13" s="5">
        <f t="shared" si="2"/>
        <v>0.58821282943405517</v>
      </c>
      <c r="I13" s="8"/>
      <c r="J13" s="8">
        <f t="shared" si="6"/>
        <v>0.87173265007229317</v>
      </c>
      <c r="K13">
        <f t="shared" si="3"/>
        <v>3.5</v>
      </c>
    </row>
    <row r="14" spans="1:18" x14ac:dyDescent="0.35">
      <c r="A14">
        <v>4</v>
      </c>
      <c r="B14" s="19">
        <v>0.69654675298507029</v>
      </c>
      <c r="C14" s="6">
        <f t="shared" si="4"/>
        <v>0.04</v>
      </c>
      <c r="D14" s="2">
        <f t="shared" si="5"/>
        <v>0.82192710675935154</v>
      </c>
      <c r="E14" s="5"/>
      <c r="F14" s="5">
        <f t="shared" si="0"/>
        <v>0.5460222086211588</v>
      </c>
      <c r="G14" s="4">
        <f t="shared" si="1"/>
        <v>0.90368789062499988</v>
      </c>
      <c r="H14" s="5">
        <f t="shared" si="2"/>
        <v>0.50869461427411022</v>
      </c>
      <c r="I14" s="8"/>
      <c r="J14" s="8">
        <f t="shared" si="6"/>
        <v>0.83820447122335884</v>
      </c>
      <c r="K14">
        <f t="shared" si="3"/>
        <v>4.5</v>
      </c>
    </row>
    <row r="15" spans="1:18" x14ac:dyDescent="0.35">
      <c r="A15">
        <v>5</v>
      </c>
      <c r="B15" s="19">
        <v>0.63615076136668147</v>
      </c>
      <c r="C15" s="6">
        <f t="shared" si="4"/>
        <v>0.04</v>
      </c>
      <c r="D15" s="2">
        <f t="shared" si="5"/>
        <v>0.79031452573014571</v>
      </c>
      <c r="E15" s="5"/>
      <c r="F15" s="5">
        <f t="shared" si="0"/>
        <v>0.48054411903999183</v>
      </c>
      <c r="G15" s="4">
        <f t="shared" si="1"/>
        <v>0.88109569335937488</v>
      </c>
      <c r="H15" s="5">
        <f t="shared" si="2"/>
        <v>0.43983704732597412</v>
      </c>
      <c r="I15" s="8"/>
      <c r="J15" s="8">
        <f t="shared" si="6"/>
        <v>0.80596583771476804</v>
      </c>
      <c r="K15">
        <f t="shared" si="3"/>
        <v>5.5</v>
      </c>
    </row>
    <row r="16" spans="1:18" x14ac:dyDescent="0.35">
      <c r="A16">
        <v>6</v>
      </c>
      <c r="B16" s="19">
        <v>0.58105577623999993</v>
      </c>
      <c r="C16" s="6">
        <f t="shared" si="4"/>
        <v>0.04</v>
      </c>
      <c r="D16" s="2">
        <f t="shared" si="5"/>
        <v>0.75991781320206331</v>
      </c>
      <c r="E16" s="5"/>
      <c r="F16" s="5">
        <f t="shared" si="0"/>
        <v>0.42296479252077457</v>
      </c>
      <c r="G16" s="4">
        <f t="shared" si="1"/>
        <v>0.85906830102539045</v>
      </c>
      <c r="H16" s="5">
        <f t="shared" si="2"/>
        <v>0.38034215842908725</v>
      </c>
      <c r="I16" s="8"/>
      <c r="J16" s="8">
        <f t="shared" si="6"/>
        <v>0.77496715164881547</v>
      </c>
      <c r="K16">
        <f t="shared" si="3"/>
        <v>6.5</v>
      </c>
    </row>
    <row r="17" spans="1:11" x14ac:dyDescent="0.35">
      <c r="A17">
        <v>7</v>
      </c>
      <c r="B17" s="19">
        <v>0.53067963329749546</v>
      </c>
      <c r="C17" s="6">
        <f t="shared" si="4"/>
        <v>0.04</v>
      </c>
      <c r="D17" s="2">
        <f t="shared" si="5"/>
        <v>0.73069020500198378</v>
      </c>
      <c r="E17" s="5"/>
      <c r="F17" s="5">
        <f t="shared" si="0"/>
        <v>0.37224767676248183</v>
      </c>
      <c r="G17" s="4">
        <f t="shared" si="1"/>
        <v>0.83759159349975565</v>
      </c>
      <c r="H17" s="5">
        <f t="shared" si="2"/>
        <v>0.32886219598625488</v>
      </c>
      <c r="I17" s="8"/>
      <c r="J17" s="8">
        <f t="shared" si="6"/>
        <v>0.74516072273924561</v>
      </c>
      <c r="K17">
        <f t="shared" si="3"/>
        <v>7.5</v>
      </c>
    </row>
    <row r="18" spans="1:11" x14ac:dyDescent="0.35">
      <c r="A18">
        <v>8</v>
      </c>
      <c r="B18" s="19">
        <v>0.48462182625503769</v>
      </c>
      <c r="C18" s="6">
        <f t="shared" si="4"/>
        <v>0.04</v>
      </c>
      <c r="D18" s="2">
        <f t="shared" si="5"/>
        <v>0.70258673557883045</v>
      </c>
      <c r="E18" s="5"/>
      <c r="F18" s="5">
        <f t="shared" si="0"/>
        <v>0.32757875316760443</v>
      </c>
      <c r="G18" s="4">
        <f t="shared" si="1"/>
        <v>0.81665180366226175</v>
      </c>
      <c r="H18" s="5">
        <f t="shared" si="2"/>
        <v>0.28432129605579232</v>
      </c>
      <c r="I18" s="8"/>
      <c r="J18" s="8">
        <f t="shared" si="6"/>
        <v>0.71650069494158231</v>
      </c>
      <c r="K18">
        <f t="shared" si="3"/>
        <v>8.5</v>
      </c>
    </row>
    <row r="19" spans="1:11" x14ac:dyDescent="0.35">
      <c r="A19">
        <v>9</v>
      </c>
      <c r="B19" s="19">
        <v>0.44246720124641664</v>
      </c>
      <c r="C19" s="6">
        <f t="shared" si="4"/>
        <v>0.04</v>
      </c>
      <c r="D19" s="2">
        <f t="shared" si="5"/>
        <v>0.67556416882579851</v>
      </c>
      <c r="E19" s="5"/>
      <c r="F19" s="5">
        <f t="shared" si="0"/>
        <v>0.28820865527482231</v>
      </c>
      <c r="G19" s="4">
        <f t="shared" si="1"/>
        <v>0.79623550857070524</v>
      </c>
      <c r="H19" s="5">
        <f t="shared" si="2"/>
        <v>0.24576067533496324</v>
      </c>
      <c r="I19" s="8"/>
      <c r="J19" s="8">
        <f t="shared" si="6"/>
        <v>0.68894297590536757</v>
      </c>
      <c r="K19">
        <f t="shared" si="3"/>
        <v>9.5</v>
      </c>
    </row>
    <row r="20" spans="1:11" x14ac:dyDescent="0.35">
      <c r="A20">
        <v>10</v>
      </c>
      <c r="B20" s="19">
        <v>0.40402505084660084</v>
      </c>
      <c r="C20" s="6">
        <f t="shared" si="4"/>
        <v>0.04</v>
      </c>
      <c r="D20" s="2">
        <f t="shared" si="5"/>
        <v>0.6495809315632679</v>
      </c>
      <c r="E20" s="5"/>
      <c r="F20" s="5">
        <f t="shared" si="0"/>
        <v>0.25359892573085241</v>
      </c>
      <c r="G20" s="4">
        <f t="shared" si="1"/>
        <v>0.77632962085643753</v>
      </c>
      <c r="H20" s="5">
        <f t="shared" si="2"/>
        <v>0.21245379357146124</v>
      </c>
      <c r="I20" s="8"/>
      <c r="J20" s="8">
        <f t="shared" si="6"/>
        <v>0.66244516913977647</v>
      </c>
      <c r="K20">
        <f t="shared" si="3"/>
        <v>10.5</v>
      </c>
    </row>
    <row r="21" spans="1:11" x14ac:dyDescent="0.35">
      <c r="A21">
        <v>11</v>
      </c>
      <c r="B21" s="19">
        <v>0.36892503980089086</v>
      </c>
      <c r="C21" s="6">
        <f t="shared" si="4"/>
        <v>0.04</v>
      </c>
      <c r="D21" s="2">
        <f t="shared" si="5"/>
        <v>0.62459704958006512</v>
      </c>
      <c r="E21" s="5"/>
      <c r="F21" s="5">
        <f t="shared" si="0"/>
        <v>0.22314667952357994</v>
      </c>
      <c r="G21" s="4">
        <f t="shared" si="1"/>
        <v>0.75692138033502654</v>
      </c>
      <c r="H21" s="5">
        <f t="shared" si="2"/>
        <v>0.1836619612437877</v>
      </c>
      <c r="I21" s="8"/>
      <c r="J21" s="8">
        <f t="shared" si="6"/>
        <v>0.63696650878824657</v>
      </c>
      <c r="K21">
        <f t="shared" si="3"/>
        <v>11.5</v>
      </c>
    </row>
    <row r="22" spans="1:11" x14ac:dyDescent="0.35">
      <c r="A22">
        <v>12</v>
      </c>
      <c r="B22" s="19">
        <v>0.3368008713728935</v>
      </c>
      <c r="C22" s="6">
        <f t="shared" si="4"/>
        <v>0.04</v>
      </c>
      <c r="D22" s="2">
        <f t="shared" si="5"/>
        <v>0.600574086134678</v>
      </c>
      <c r="E22" s="5"/>
      <c r="F22" s="5">
        <f t="shared" si="0"/>
        <v>0.19630830922616685</v>
      </c>
      <c r="G22" s="4">
        <f t="shared" si="1"/>
        <v>0.73799834582665091</v>
      </c>
      <c r="H22" s="5">
        <f t="shared" si="2"/>
        <v>0.15873736960752588</v>
      </c>
      <c r="I22" s="8"/>
      <c r="J22" s="8">
        <f t="shared" si="6"/>
        <v>0.61246779691177555</v>
      </c>
      <c r="K22">
        <f t="shared" si="3"/>
        <v>12.5</v>
      </c>
    </row>
    <row r="23" spans="1:11" x14ac:dyDescent="0.35">
      <c r="A23">
        <v>13</v>
      </c>
      <c r="B23" s="19">
        <v>0.30744009303093156</v>
      </c>
      <c r="C23" s="6">
        <f t="shared" si="4"/>
        <v>0.04</v>
      </c>
      <c r="D23" s="2">
        <f t="shared" si="5"/>
        <v>0.57747508282180582</v>
      </c>
      <c r="E23" s="5"/>
      <c r="F23" s="5">
        <f t="shared" si="0"/>
        <v>0.1726788545343107</v>
      </c>
      <c r="G23" s="4">
        <f t="shared" si="1"/>
        <v>0.71954838718098457</v>
      </c>
      <c r="H23" s="5">
        <f t="shared" si="2"/>
        <v>0.13718017864003831</v>
      </c>
      <c r="I23" s="8"/>
      <c r="J23" s="8">
        <f t="shared" si="6"/>
        <v>0.58891134318439953</v>
      </c>
      <c r="K23">
        <f t="shared" si="3"/>
        <v>13.5</v>
      </c>
    </row>
    <row r="24" spans="1:11" x14ac:dyDescent="0.35">
      <c r="A24">
        <v>14</v>
      </c>
      <c r="B24" s="19">
        <v>0.28054267648059689</v>
      </c>
      <c r="C24" s="6">
        <f t="shared" si="4"/>
        <v>0.04</v>
      </c>
      <c r="D24" s="2">
        <f t="shared" si="5"/>
        <v>0.55526450271327477</v>
      </c>
      <c r="E24" s="5"/>
      <c r="F24" s="5">
        <f t="shared" si="0"/>
        <v>0.1518416003283912</v>
      </c>
      <c r="G24" s="4">
        <f t="shared" si="1"/>
        <v>0.70155967750145998</v>
      </c>
      <c r="H24" s="5">
        <f t="shared" si="2"/>
        <v>0.11850991466025239</v>
      </c>
      <c r="I24" s="8"/>
      <c r="J24" s="8">
        <f t="shared" si="6"/>
        <v>0.56626090690807651</v>
      </c>
      <c r="K24">
        <f t="shared" si="3"/>
        <v>14.5</v>
      </c>
    </row>
    <row r="25" spans="1:11" x14ac:dyDescent="0.35">
      <c r="A25">
        <v>15</v>
      </c>
      <c r="B25" s="19">
        <v>0.25599761661170822</v>
      </c>
      <c r="C25" s="6">
        <f t="shared" si="4"/>
        <v>0.04</v>
      </c>
      <c r="D25" s="2">
        <f t="shared" si="5"/>
        <v>0.53390817568584104</v>
      </c>
      <c r="E25" s="5"/>
      <c r="F25" s="5">
        <f t="shared" si="0"/>
        <v>0.13351834435726706</v>
      </c>
      <c r="G25" s="4">
        <f t="shared" si="1"/>
        <v>0.68402068556392337</v>
      </c>
      <c r="H25" s="5">
        <f t="shared" si="2"/>
        <v>0.10238033812351019</v>
      </c>
      <c r="I25" s="8"/>
      <c r="J25" s="8">
        <f t="shared" si="6"/>
        <v>0.54448164125776588</v>
      </c>
      <c r="K25">
        <f t="shared" si="3"/>
        <v>15.5</v>
      </c>
    </row>
    <row r="26" spans="1:11" x14ac:dyDescent="0.35">
      <c r="A26">
        <v>16</v>
      </c>
      <c r="B26" s="19">
        <v>0.2335170151941747</v>
      </c>
      <c r="C26" s="6">
        <f t="shared" si="4"/>
        <v>0.04</v>
      </c>
      <c r="D26" s="2">
        <f t="shared" si="5"/>
        <v>0.51337324585177024</v>
      </c>
      <c r="E26" s="5"/>
      <c r="F26" s="5">
        <f t="shared" si="0"/>
        <v>0.11736449311267834</v>
      </c>
      <c r="G26" s="4">
        <f t="shared" si="1"/>
        <v>0.66692016842482538</v>
      </c>
      <c r="H26" s="5">
        <f t="shared" si="2"/>
        <v>8.8414614284282572E-2</v>
      </c>
      <c r="I26" s="8"/>
      <c r="J26" s="8">
        <f t="shared" si="6"/>
        <v>0.52354003967092866</v>
      </c>
      <c r="K26">
        <f t="shared" si="3"/>
        <v>16.5</v>
      </c>
    </row>
    <row r="27" spans="1:11" x14ac:dyDescent="0.35">
      <c r="A27">
        <v>17</v>
      </c>
      <c r="B27" s="19">
        <v>0.21293256870314642</v>
      </c>
      <c r="C27" s="6">
        <f t="shared" si="4"/>
        <v>0.04</v>
      </c>
      <c r="D27" s="2">
        <f t="shared" si="5"/>
        <v>0.49362812101131748</v>
      </c>
      <c r="E27" s="5"/>
      <c r="F27" s="5">
        <f t="shared" si="0"/>
        <v>0.10312725781296021</v>
      </c>
      <c r="G27" s="4">
        <f t="shared" si="1"/>
        <v>0.6502471642142047</v>
      </c>
      <c r="H27" s="5">
        <f t="shared" si="2"/>
        <v>7.6326000728345542E-2</v>
      </c>
      <c r="I27" s="8"/>
      <c r="J27" s="8">
        <f t="shared" si="6"/>
        <v>0.50340388429896976</v>
      </c>
      <c r="K27">
        <f t="shared" si="3"/>
        <v>17.5</v>
      </c>
    </row>
    <row r="28" spans="1:11" x14ac:dyDescent="0.35">
      <c r="A28">
        <v>18</v>
      </c>
      <c r="B28" s="19">
        <v>0.19408933056443312</v>
      </c>
      <c r="C28" s="6">
        <f t="shared" si="4"/>
        <v>0.04</v>
      </c>
      <c r="D28" s="2">
        <f t="shared" si="5"/>
        <v>0.47464242404934376</v>
      </c>
      <c r="E28" s="5"/>
      <c r="F28" s="5">
        <f t="shared" si="0"/>
        <v>9.0582899668852343E-2</v>
      </c>
      <c r="G28" s="4">
        <f t="shared" si="1"/>
        <v>0.63399098510884955</v>
      </c>
      <c r="H28" s="5">
        <f t="shared" si="2"/>
        <v>6.5865343973215779E-2</v>
      </c>
      <c r="I28" s="8"/>
      <c r="J28" s="8">
        <f t="shared" si="6"/>
        <v>0.48404219644131707</v>
      </c>
      <c r="K28">
        <f t="shared" si="3"/>
        <v>18.5</v>
      </c>
    </row>
    <row r="29" spans="1:11" x14ac:dyDescent="0.35">
      <c r="A29">
        <v>19</v>
      </c>
      <c r="B29" s="19">
        <v>0.17684467730946229</v>
      </c>
      <c r="C29" s="6">
        <f t="shared" si="4"/>
        <v>0.04</v>
      </c>
      <c r="D29" s="2">
        <f t="shared" si="5"/>
        <v>0.45638694620129205</v>
      </c>
      <c r="E29" s="5"/>
      <c r="F29" s="5">
        <f t="shared" si="0"/>
        <v>7.9533433169031345E-2</v>
      </c>
      <c r="G29" s="4">
        <f t="shared" si="1"/>
        <v>0.61814121048112836</v>
      </c>
      <c r="H29" s="5">
        <f t="shared" si="2"/>
        <v>5.6816199929824215E-2</v>
      </c>
      <c r="I29" s="8"/>
      <c r="J29" s="8">
        <f t="shared" si="6"/>
        <v>0.46542518888588186</v>
      </c>
      <c r="K29">
        <f t="shared" si="3"/>
        <v>19.5</v>
      </c>
    </row>
    <row r="30" spans="1:11" x14ac:dyDescent="0.35">
      <c r="A30">
        <v>20</v>
      </c>
      <c r="B30" s="19">
        <v>0.16104743101581903</v>
      </c>
      <c r="C30" s="6">
        <f t="shared" si="4"/>
        <v>0.04</v>
      </c>
      <c r="D30" s="2">
        <f t="shared" si="5"/>
        <v>0.43883360211662686</v>
      </c>
      <c r="E30" s="5"/>
      <c r="F30" s="5">
        <f t="shared" si="0"/>
        <v>6.9795065384289645E-2</v>
      </c>
      <c r="G30" s="4">
        <f t="shared" si="1"/>
        <v>0.60268768021910013</v>
      </c>
      <c r="H30" s="5">
        <f t="shared" si="2"/>
        <v>4.8984522615392254E-2</v>
      </c>
      <c r="I30" s="8"/>
      <c r="J30" s="8">
        <f t="shared" si="6"/>
        <v>0.44752422008257869</v>
      </c>
      <c r="K30">
        <f t="shared" si="3"/>
        <v>20.5</v>
      </c>
    </row>
    <row r="31" spans="1:11" x14ac:dyDescent="0.35">
      <c r="A31">
        <v>21</v>
      </c>
      <c r="B31" s="19">
        <v>0.14661820673976725</v>
      </c>
      <c r="C31" s="6">
        <f t="shared" si="4"/>
        <v>0.04</v>
      </c>
      <c r="D31" s="2">
        <f t="shared" si="5"/>
        <v>0.42195538665060278</v>
      </c>
      <c r="E31" s="5"/>
      <c r="F31" s="5">
        <f t="shared" si="0"/>
        <v>6.1231091402223076E-2</v>
      </c>
      <c r="G31" s="4">
        <f t="shared" si="1"/>
        <v>0.58762048821362256</v>
      </c>
      <c r="H31" s="5">
        <f t="shared" si="2"/>
        <v>4.2219965110222343E-2</v>
      </c>
      <c r="I31" s="8"/>
      <c r="J31" s="8">
        <f t="shared" si="6"/>
        <v>0.43031175007940259</v>
      </c>
      <c r="K31">
        <f t="shared" si="3"/>
        <v>21.5</v>
      </c>
    </row>
    <row r="32" spans="1:11" x14ac:dyDescent="0.35">
      <c r="A32">
        <v>22</v>
      </c>
      <c r="B32" s="19">
        <v>0.13342431402559737</v>
      </c>
      <c r="C32" s="6">
        <f t="shared" si="4"/>
        <v>0.04</v>
      </c>
      <c r="D32" s="2">
        <f t="shared" si="5"/>
        <v>0.40572633331788732</v>
      </c>
      <c r="E32" s="5"/>
      <c r="F32" s="5">
        <f t="shared" si="0"/>
        <v>5.3694803307586136E-2</v>
      </c>
      <c r="G32" s="4">
        <f t="shared" si="1"/>
        <v>0.57292997600828199</v>
      </c>
      <c r="H32" s="5">
        <f t="shared" si="2"/>
        <v>3.6373897067387362E-2</v>
      </c>
      <c r="I32" s="8"/>
      <c r="J32" s="8">
        <f t="shared" si="6"/>
        <v>0.41376129815327167</v>
      </c>
      <c r="K32">
        <f t="shared" si="3"/>
        <v>22.5</v>
      </c>
    </row>
    <row r="33" spans="1:11" x14ac:dyDescent="0.35">
      <c r="A33">
        <v>23</v>
      </c>
      <c r="B33" s="19">
        <v>0.12134793017203972</v>
      </c>
      <c r="C33" s="6">
        <f t="shared" si="4"/>
        <v>0.04</v>
      </c>
      <c r="D33" s="2">
        <f t="shared" si="5"/>
        <v>0.39012147434412242</v>
      </c>
      <c r="E33" s="5"/>
      <c r="F33" s="5">
        <f t="shared" si="0"/>
        <v>4.7059014743182748E-2</v>
      </c>
      <c r="G33" s="4">
        <f t="shared" si="1"/>
        <v>0.55860672660807487</v>
      </c>
      <c r="H33" s="5">
        <f t="shared" si="2"/>
        <v>3.1319304988575006E-2</v>
      </c>
      <c r="I33" s="8"/>
      <c r="J33" s="8">
        <f t="shared" si="6"/>
        <v>0.39784740207045349</v>
      </c>
      <c r="K33">
        <f t="shared" si="3"/>
        <v>23.5</v>
      </c>
    </row>
    <row r="34" spans="1:11" x14ac:dyDescent="0.35">
      <c r="A34">
        <v>24</v>
      </c>
      <c r="B34" s="19">
        <v>0.11032757846611739</v>
      </c>
      <c r="C34" s="6">
        <f t="shared" si="4"/>
        <v>0.04</v>
      </c>
      <c r="D34" s="2">
        <f t="shared" si="5"/>
        <v>0.37511680225396377</v>
      </c>
      <c r="E34" s="5"/>
      <c r="F34" s="5">
        <f t="shared" si="0"/>
        <v>4.1229467294514599E-2</v>
      </c>
      <c r="G34" s="4">
        <f t="shared" si="1"/>
        <v>0.54464155844287299</v>
      </c>
      <c r="H34" s="5">
        <f t="shared" si="2"/>
        <v>2.6958065074721024E-2</v>
      </c>
      <c r="I34" s="8"/>
      <c r="J34" s="8">
        <f t="shared" si="6"/>
        <v>0.38254557891389762</v>
      </c>
      <c r="K34">
        <f t="shared" si="3"/>
        <v>24.5</v>
      </c>
    </row>
    <row r="35" spans="1:11" x14ac:dyDescent="0.35">
      <c r="A35">
        <v>25</v>
      </c>
      <c r="B35" s="19">
        <v>0.10024660698689282</v>
      </c>
      <c r="C35" s="6">
        <f t="shared" si="4"/>
        <v>0.04</v>
      </c>
      <c r="D35" s="2">
        <f t="shared" si="5"/>
        <v>0.36068923293650368</v>
      </c>
      <c r="E35" s="5"/>
      <c r="F35" s="5">
        <f t="shared" si="0"/>
        <v>3.6099941624352302E-2</v>
      </c>
      <c r="G35" s="4">
        <f t="shared" si="1"/>
        <v>0.53102551948180121</v>
      </c>
      <c r="H35" s="5">
        <f t="shared" si="2"/>
        <v>2.3189917387703374E-2</v>
      </c>
      <c r="I35" s="8"/>
      <c r="J35" s="8">
        <f t="shared" si="6"/>
        <v>0.36783228741720919</v>
      </c>
      <c r="K35">
        <f t="shared" si="3"/>
        <v>25.5</v>
      </c>
    </row>
    <row r="36" spans="1:11" x14ac:dyDescent="0.35">
      <c r="A36">
        <v>26</v>
      </c>
      <c r="B36" s="19">
        <v>9.1053253122032718E-2</v>
      </c>
      <c r="C36" s="6">
        <f t="shared" si="4"/>
        <v>0.04</v>
      </c>
      <c r="D36" s="2">
        <f t="shared" si="5"/>
        <v>0.3468165701312535</v>
      </c>
      <c r="E36" s="5"/>
      <c r="F36" s="5">
        <f t="shared" si="0"/>
        <v>3.159697193009673E-2</v>
      </c>
      <c r="G36" s="4">
        <f t="shared" si="1"/>
        <v>0.51774988149475609</v>
      </c>
      <c r="H36" s="5">
        <f t="shared" si="2"/>
        <v>1.9941135030274525E-2</v>
      </c>
      <c r="I36" s="8"/>
      <c r="J36" s="8">
        <f t="shared" si="6"/>
        <v>0.35368489174731654</v>
      </c>
      <c r="K36">
        <f t="shared" si="3"/>
        <v>26.5</v>
      </c>
    </row>
    <row r="37" spans="1:11" x14ac:dyDescent="0.35">
      <c r="A37">
        <v>27</v>
      </c>
      <c r="B37" s="19">
        <v>8.2648783705371306E-2</v>
      </c>
      <c r="C37" s="6">
        <f t="shared" si="4"/>
        <v>0.04</v>
      </c>
      <c r="D37" s="2">
        <f t="shared" si="5"/>
        <v>0.3334774712800514</v>
      </c>
      <c r="E37" s="5"/>
      <c r="F37" s="5">
        <f t="shared" si="0"/>
        <v>2.7637556562771361E-2</v>
      </c>
      <c r="G37" s="4">
        <f t="shared" si="1"/>
        <v>0.5048061344573872</v>
      </c>
      <c r="H37" s="5">
        <f t="shared" si="2"/>
        <v>1.7136248934486627E-2</v>
      </c>
      <c r="I37" s="8"/>
      <c r="J37" s="8">
        <f t="shared" si="6"/>
        <v>0.34008162668011205</v>
      </c>
      <c r="K37">
        <f t="shared" si="3"/>
        <v>27.5</v>
      </c>
    </row>
    <row r="38" spans="1:11" x14ac:dyDescent="0.35">
      <c r="A38">
        <v>28</v>
      </c>
      <c r="B38" s="19">
        <v>7.4989669837304027E-2</v>
      </c>
      <c r="C38" s="6">
        <f t="shared" si="4"/>
        <v>0.04</v>
      </c>
      <c r="D38" s="2">
        <f t="shared" si="5"/>
        <v>0.32065141469235708</v>
      </c>
      <c r="E38" s="5"/>
      <c r="F38" s="5">
        <f t="shared" si="0"/>
        <v>2.416449921930185E-2</v>
      </c>
      <c r="G38" s="4">
        <f t="shared" si="1"/>
        <v>0.5</v>
      </c>
      <c r="H38" s="5">
        <f t="shared" si="2"/>
        <v>1.4719925956049425E-2</v>
      </c>
      <c r="I38" s="8"/>
      <c r="J38" s="8">
        <f t="shared" si="6"/>
        <v>0.3270015641154923</v>
      </c>
      <c r="K38">
        <f t="shared" si="3"/>
        <v>28.5</v>
      </c>
    </row>
    <row r="39" spans="1:11" x14ac:dyDescent="0.35">
      <c r="A39">
        <v>29</v>
      </c>
      <c r="B39" s="19">
        <v>6.7992392835075396E-2</v>
      </c>
      <c r="C39" s="6">
        <f t="shared" si="4"/>
        <v>0.04</v>
      </c>
      <c r="D39" s="2">
        <f t="shared" si="5"/>
        <v>0.30831866797342034</v>
      </c>
      <c r="E39" s="5"/>
      <c r="F39" s="5">
        <f t="shared" si="0"/>
        <v>2.1112995899969133E-2</v>
      </c>
      <c r="G39" s="4">
        <f t="shared" si="1"/>
        <v>0.5</v>
      </c>
      <c r="H39" s="5">
        <f t="shared" si="2"/>
        <v>1.2635411712232146E-2</v>
      </c>
      <c r="I39" s="8"/>
      <c r="J39" s="8">
        <f t="shared" si="6"/>
        <v>0.31442458088028108</v>
      </c>
      <c r="K39">
        <f t="shared" si="3"/>
        <v>29.5</v>
      </c>
    </row>
    <row r="40" spans="1:11" x14ac:dyDescent="0.35">
      <c r="A40">
        <v>30</v>
      </c>
      <c r="B40" s="19">
        <v>6.1611503399884311E-2</v>
      </c>
      <c r="C40" s="6">
        <f t="shared" si="4"/>
        <v>0.04</v>
      </c>
      <c r="D40" s="2">
        <f t="shared" si="5"/>
        <v>0.29646025766675027</v>
      </c>
      <c r="E40" s="5"/>
      <c r="F40" s="5">
        <f t="shared" si="0"/>
        <v>1.8435907664200578E-2</v>
      </c>
      <c r="G40" s="4">
        <f t="shared" si="1"/>
        <v>0.5</v>
      </c>
      <c r="H40" s="5">
        <f t="shared" si="2"/>
        <v>1.0839662654302676E-2</v>
      </c>
      <c r="I40" s="8"/>
      <c r="J40" s="8">
        <f t="shared" si="6"/>
        <v>0.30233132776950106</v>
      </c>
      <c r="K40">
        <f t="shared" si="3"/>
        <v>30.5</v>
      </c>
    </row>
    <row r="41" spans="1:11" x14ac:dyDescent="0.35">
      <c r="A41">
        <v>31</v>
      </c>
      <c r="B41" s="19">
        <v>5.5803069802732502E-2</v>
      </c>
      <c r="C41" s="6">
        <f t="shared" si="4"/>
        <v>0.04</v>
      </c>
      <c r="D41" s="2">
        <f t="shared" si="5"/>
        <v>0.28505794006418295</v>
      </c>
      <c r="E41" s="5"/>
      <c r="F41" s="5">
        <f t="shared" si="0"/>
        <v>1.6090664842245424E-2</v>
      </c>
      <c r="G41" s="4">
        <f t="shared" si="1"/>
        <v>0.5</v>
      </c>
      <c r="H41" s="5">
        <f t="shared" si="2"/>
        <v>9.2947334371148264E-3</v>
      </c>
      <c r="I41" s="8"/>
      <c r="J41" s="8">
        <f t="shared" si="6"/>
        <v>0.29070319977836634</v>
      </c>
      <c r="K41">
        <f t="shared" si="3"/>
        <v>31.5</v>
      </c>
    </row>
    <row r="42" spans="1:11" x14ac:dyDescent="0.35">
      <c r="A42">
        <v>32</v>
      </c>
      <c r="B42" s="19">
        <v>5.0502188307220398E-2</v>
      </c>
      <c r="C42" s="6">
        <f t="shared" si="4"/>
        <v>0.04</v>
      </c>
      <c r="D42" s="2">
        <f t="shared" si="5"/>
        <v>0.27409417313863743</v>
      </c>
      <c r="E42" s="5"/>
      <c r="F42" s="5">
        <f t="shared" si="0"/>
        <v>1.4032636491269245E-2</v>
      </c>
      <c r="G42" s="4">
        <f t="shared" si="1"/>
        <v>0.5</v>
      </c>
      <c r="H42" s="5">
        <f t="shared" si="2"/>
        <v>7.9636824363142639E-3</v>
      </c>
      <c r="I42" s="8"/>
      <c r="J42" s="8">
        <f t="shared" si="6"/>
        <v>0.27952230747919848</v>
      </c>
      <c r="K42">
        <f t="shared" si="3"/>
        <v>32.5</v>
      </c>
    </row>
    <row r="43" spans="1:11" x14ac:dyDescent="0.35">
      <c r="A43">
        <v>33</v>
      </c>
      <c r="B43" s="19">
        <v>4.5673815132131694E-2</v>
      </c>
      <c r="C43" s="6">
        <f t="shared" si="4"/>
        <v>0.04</v>
      </c>
      <c r="D43" s="2">
        <f t="shared" si="5"/>
        <v>0.26355208955638215</v>
      </c>
      <c r="E43" s="5"/>
      <c r="F43" s="5">
        <f t="shared" si="0"/>
        <v>1.2229523842716382E-2</v>
      </c>
      <c r="G43" s="4">
        <f t="shared" si="1"/>
        <v>0.5</v>
      </c>
      <c r="H43" s="5">
        <f t="shared" si="2"/>
        <v>6.8186109967197078E-3</v>
      </c>
      <c r="I43" s="8"/>
      <c r="J43" s="8">
        <f t="shared" si="6"/>
        <v>0.26877144949922926</v>
      </c>
      <c r="K43">
        <f t="shared" si="3"/>
        <v>33.5</v>
      </c>
    </row>
    <row r="44" spans="1:11" x14ac:dyDescent="0.35">
      <c r="A44">
        <v>34</v>
      </c>
      <c r="B44" s="19">
        <v>4.1277631894345017E-2</v>
      </c>
      <c r="C44" s="6">
        <f t="shared" si="4"/>
        <v>0.04</v>
      </c>
      <c r="D44" s="2">
        <f t="shared" si="5"/>
        <v>0.25341547072729048</v>
      </c>
      <c r="E44" s="5"/>
      <c r="F44" s="5">
        <f t="shared" si="0"/>
        <v>1.0650505285640084E-2</v>
      </c>
      <c r="G44" s="4">
        <f t="shared" si="1"/>
        <v>0.5</v>
      </c>
      <c r="H44" s="5">
        <f t="shared" si="2"/>
        <v>5.8340250128432209E-3</v>
      </c>
      <c r="I44" s="8"/>
      <c r="J44" s="8">
        <f t="shared" si="6"/>
        <v>0.25843408605695123</v>
      </c>
      <c r="K44">
        <f t="shared" si="3"/>
        <v>34.5</v>
      </c>
    </row>
    <row r="45" spans="1:11" x14ac:dyDescent="0.35">
      <c r="A45">
        <v>35</v>
      </c>
      <c r="B45" s="19">
        <v>3.7276647703025946E-2</v>
      </c>
      <c r="C45" s="6">
        <f t="shared" si="4"/>
        <v>0.04</v>
      </c>
      <c r="D45" s="2">
        <f t="shared" si="5"/>
        <v>0.24366872185316396</v>
      </c>
      <c r="E45" s="5"/>
      <c r="F45" s="5">
        <f t="shared" si="0"/>
        <v>9.2684149233596379E-3</v>
      </c>
      <c r="G45" s="4">
        <f t="shared" si="1"/>
        <v>0.5</v>
      </c>
      <c r="H45" s="5">
        <f t="shared" si="2"/>
        <v>4.9878714309923907E-3</v>
      </c>
      <c r="I45" s="8"/>
      <c r="J45" s="8">
        <f t="shared" si="6"/>
        <v>0.24849431351629925</v>
      </c>
      <c r="K45">
        <f t="shared" si="3"/>
        <v>35.5</v>
      </c>
    </row>
    <row r="46" spans="1:11" x14ac:dyDescent="0.35">
      <c r="A46">
        <v>36</v>
      </c>
      <c r="B46" s="19">
        <v>3.3642412172045957E-2</v>
      </c>
      <c r="C46" s="6">
        <f t="shared" si="4"/>
        <v>0.04</v>
      </c>
      <c r="D46" s="2">
        <f t="shared" si="5"/>
        <v>0.23429684793573452</v>
      </c>
      <c r="E46" s="5"/>
      <c r="F46" s="5">
        <f t="shared" si="0"/>
        <v>8.0606288753210503E-3</v>
      </c>
      <c r="G46" s="4">
        <f t="shared" si="1"/>
        <v>0.5</v>
      </c>
      <c r="H46" s="5">
        <f t="shared" si="2"/>
        <v>4.2617740110909271E-3</v>
      </c>
      <c r="I46" s="8"/>
      <c r="J46" s="8">
        <f t="shared" si="6"/>
        <v>0.23893683991951847</v>
      </c>
      <c r="K46">
        <f t="shared" si="3"/>
        <v>36.5</v>
      </c>
    </row>
    <row r="47" spans="1:11" x14ac:dyDescent="0.35">
      <c r="A47">
        <v>37</v>
      </c>
      <c r="B47" s="19">
        <v>3.0332424071066035E-2</v>
      </c>
      <c r="C47" s="6">
        <f t="shared" si="4"/>
        <v>0.04</v>
      </c>
      <c r="D47" s="2">
        <f t="shared" si="5"/>
        <v>0.22528543070743706</v>
      </c>
      <c r="E47" s="5"/>
      <c r="F47" s="5">
        <f t="shared" si="0"/>
        <v>7.0032897976271121E-3</v>
      </c>
      <c r="G47" s="4">
        <f t="shared" si="1"/>
        <v>0.5</v>
      </c>
      <c r="H47" s="5">
        <f t="shared" si="2"/>
        <v>3.6377704992308119E-3</v>
      </c>
      <c r="I47" s="8"/>
      <c r="J47" s="8">
        <f t="shared" si="6"/>
        <v>0.22974696146107546</v>
      </c>
      <c r="K47">
        <f t="shared" si="3"/>
        <v>37.5</v>
      </c>
    </row>
    <row r="48" spans="1:11" x14ac:dyDescent="0.35">
      <c r="A48">
        <v>38</v>
      </c>
      <c r="B48" s="19">
        <v>2.7333419387629645E-2</v>
      </c>
      <c r="C48" s="6">
        <f t="shared" si="4"/>
        <v>0.04</v>
      </c>
      <c r="D48" s="2">
        <f t="shared" si="5"/>
        <v>0.21662060644945874</v>
      </c>
      <c r="E48" s="5"/>
      <c r="F48" s="5">
        <f t="shared" si="0"/>
        <v>6.0813797528153461E-3</v>
      </c>
      <c r="G48" s="4">
        <f t="shared" si="1"/>
        <v>0.5</v>
      </c>
      <c r="H48" s="5">
        <f t="shared" si="2"/>
        <v>3.1034662777135896E-3</v>
      </c>
      <c r="I48" s="8"/>
      <c r="J48" s="8">
        <f t="shared" si="6"/>
        <v>0.22091053986641868</v>
      </c>
      <c r="K48">
        <f t="shared" si="3"/>
        <v>38.5</v>
      </c>
    </row>
    <row r="49" spans="1:11" x14ac:dyDescent="0.35">
      <c r="A49">
        <v>39</v>
      </c>
      <c r="B49" s="19">
        <v>2.4608471947228351E-2</v>
      </c>
      <c r="C49" s="6">
        <f t="shared" si="4"/>
        <v>0.04</v>
      </c>
      <c r="D49" s="2">
        <f t="shared" si="5"/>
        <v>0.20828904466294101</v>
      </c>
      <c r="E49" s="5"/>
      <c r="F49" s="5">
        <f t="shared" si="0"/>
        <v>5.2760145699898555E-3</v>
      </c>
      <c r="G49" s="4">
        <f t="shared" si="1"/>
        <v>0.5</v>
      </c>
      <c r="H49" s="5">
        <f t="shared" si="2"/>
        <v>2.6452248937702855E-3</v>
      </c>
      <c r="I49" s="8"/>
      <c r="J49" s="8">
        <f t="shared" si="6"/>
        <v>0.2124139806407872</v>
      </c>
      <c r="K49">
        <f t="shared" si="3"/>
        <v>39.5</v>
      </c>
    </row>
    <row r="50" spans="1:11" x14ac:dyDescent="0.35">
      <c r="A50">
        <v>40</v>
      </c>
      <c r="B50" s="19">
        <v>2.213775124846375E-2</v>
      </c>
      <c r="C50" s="6">
        <f t="shared" si="4"/>
        <v>0.04</v>
      </c>
      <c r="D50" s="2">
        <f t="shared" si="5"/>
        <v>0.20027792756052021</v>
      </c>
      <c r="E50" s="5"/>
      <c r="F50" s="5">
        <f t="shared" si="0"/>
        <v>4.573703659574351E-3</v>
      </c>
      <c r="G50" s="4">
        <f t="shared" si="1"/>
        <v>0.5</v>
      </c>
      <c r="H50" s="5">
        <f t="shared" si="2"/>
        <v>2.2528711071559048E-3</v>
      </c>
      <c r="I50" s="8"/>
      <c r="J50" s="8">
        <f t="shared" si="6"/>
        <v>0.20424421215460306</v>
      </c>
      <c r="K50">
        <f t="shared" si="3"/>
        <v>40.5</v>
      </c>
    </row>
    <row r="51" spans="1:11" x14ac:dyDescent="0.35">
      <c r="A51">
        <v>41</v>
      </c>
      <c r="B51" s="19">
        <v>1.9894865258538945E-2</v>
      </c>
      <c r="C51" s="6">
        <f t="shared" si="4"/>
        <v>0.04</v>
      </c>
      <c r="D51" s="2">
        <f t="shared" si="5"/>
        <v>0.19257493034665407</v>
      </c>
      <c r="E51" s="5"/>
      <c r="F51" s="5">
        <f t="shared" si="0"/>
        <v>3.9608527877667632E-3</v>
      </c>
      <c r="G51" s="4">
        <f t="shared" si="1"/>
        <v>0.5</v>
      </c>
      <c r="H51" s="5">
        <f t="shared" si="2"/>
        <v>1.9167643902486403E-3</v>
      </c>
      <c r="I51" s="8"/>
      <c r="J51" s="8">
        <f t="shared" si="6"/>
        <v>0.19638866553327217</v>
      </c>
      <c r="K51">
        <f t="shared" si="3"/>
        <v>41.5</v>
      </c>
    </row>
    <row r="52" spans="1:11" x14ac:dyDescent="0.35">
      <c r="A52">
        <v>42</v>
      </c>
      <c r="B52" s="19">
        <v>1.7866661728616399E-2</v>
      </c>
      <c r="C52" s="6">
        <f t="shared" si="4"/>
        <v>0.04</v>
      </c>
      <c r="D52" s="2">
        <f t="shared" si="5"/>
        <v>0.18516820225639813</v>
      </c>
      <c r="E52" s="5"/>
      <c r="F52" s="5">
        <f t="shared" si="0"/>
        <v>3.4277117581488249E-3</v>
      </c>
      <c r="G52" s="4">
        <f t="shared" si="1"/>
        <v>0.5</v>
      </c>
      <c r="H52" s="5">
        <f t="shared" si="2"/>
        <v>1.62965635069846E-3</v>
      </c>
      <c r="I52" s="8"/>
      <c r="J52" s="8">
        <f t="shared" si="6"/>
        <v>0.18883525532045398</v>
      </c>
      <c r="K52">
        <f t="shared" si="3"/>
        <v>42.5</v>
      </c>
    </row>
    <row r="53" spans="1:11" x14ac:dyDescent="0.35">
      <c r="A53">
        <v>43</v>
      </c>
      <c r="B53" s="19">
        <v>1.603022052225278E-2</v>
      </c>
      <c r="C53" s="6">
        <f t="shared" si="4"/>
        <v>0.04</v>
      </c>
      <c r="D53" s="2">
        <f t="shared" si="5"/>
        <v>0.17804634832345972</v>
      </c>
      <c r="E53" s="5"/>
      <c r="F53" s="5">
        <f t="shared" si="0"/>
        <v>2.9635588529337508E-3</v>
      </c>
      <c r="G53" s="4">
        <f t="shared" si="1"/>
        <v>0.5</v>
      </c>
      <c r="H53" s="5">
        <f t="shared" si="2"/>
        <v>1.3842578769153666E-3</v>
      </c>
      <c r="I53" s="8"/>
      <c r="J53" s="8">
        <f t="shared" si="6"/>
        <v>0.18157236088505194</v>
      </c>
      <c r="K53">
        <f t="shared" si="3"/>
        <v>43.5</v>
      </c>
    </row>
    <row r="54" spans="1:11" x14ac:dyDescent="0.35">
      <c r="A54">
        <v>44</v>
      </c>
      <c r="B54" s="19">
        <v>1.4371116065868016E-2</v>
      </c>
      <c r="C54" s="6">
        <f t="shared" si="4"/>
        <v>0.04</v>
      </c>
      <c r="D54" s="2">
        <f t="shared" si="5"/>
        <v>0.17119841184948048</v>
      </c>
      <c r="E54" s="5"/>
      <c r="F54" s="5">
        <f t="shared" si="0"/>
        <v>2.5602226560131349E-3</v>
      </c>
      <c r="G54" s="4">
        <f t="shared" si="1"/>
        <v>0.5</v>
      </c>
      <c r="H54" s="5">
        <f t="shared" si="2"/>
        <v>1.1748783250822852E-3</v>
      </c>
      <c r="I54" s="8"/>
      <c r="J54" s="8">
        <f t="shared" si="6"/>
        <v>0.17458880854331918</v>
      </c>
      <c r="K54">
        <f t="shared" si="3"/>
        <v>44.5</v>
      </c>
    </row>
    <row r="55" spans="1:11" x14ac:dyDescent="0.35">
      <c r="A55">
        <v>45</v>
      </c>
      <c r="B55" s="19">
        <v>1.2867588346382807E-2</v>
      </c>
      <c r="C55" s="6">
        <f t="shared" si="4"/>
        <v>0.04</v>
      </c>
      <c r="D55" s="2">
        <f t="shared" si="5"/>
        <v>0.1646138575475774</v>
      </c>
      <c r="E55" s="5"/>
      <c r="F55" s="5">
        <f t="shared" si="0"/>
        <v>2.2090094733558914E-3</v>
      </c>
      <c r="G55" s="4">
        <f t="shared" si="1"/>
        <v>0.5</v>
      </c>
      <c r="H55" s="5">
        <f t="shared" si="2"/>
        <v>9.959199719998446E-4</v>
      </c>
      <c r="I55" s="8"/>
      <c r="J55" s="8">
        <f t="shared" si="6"/>
        <v>0.16787385436857613</v>
      </c>
      <c r="K55">
        <f t="shared" si="3"/>
        <v>45.5</v>
      </c>
    </row>
    <row r="56" spans="1:11" x14ac:dyDescent="0.35">
      <c r="A56">
        <v>46</v>
      </c>
      <c r="B56" s="19">
        <v>1.1510790907547181E-2</v>
      </c>
      <c r="C56" s="6">
        <f t="shared" si="4"/>
        <v>0.04</v>
      </c>
      <c r="D56" s="2">
        <f t="shared" si="5"/>
        <v>0.15828255533420904</v>
      </c>
      <c r="E56" s="5"/>
      <c r="F56" s="5">
        <f t="shared" si="0"/>
        <v>1.9042272021111771E-3</v>
      </c>
      <c r="G56" s="4">
        <f t="shared" si="1"/>
        <v>0.5</v>
      </c>
      <c r="H56" s="5">
        <f t="shared" si="2"/>
        <v>8.434461035308952E-4</v>
      </c>
      <c r="I56" s="8"/>
      <c r="J56" s="8">
        <f t="shared" si="6"/>
        <v>0.16141716766209241</v>
      </c>
      <c r="K56">
        <f t="shared" si="3"/>
        <v>46.5</v>
      </c>
    </row>
    <row r="57" spans="1:11" x14ac:dyDescent="0.35">
      <c r="A57">
        <v>47</v>
      </c>
      <c r="B57" s="19">
        <v>0</v>
      </c>
      <c r="C57" s="6">
        <f t="shared" si="4"/>
        <v>0.04</v>
      </c>
      <c r="D57" s="2">
        <f t="shared" si="5"/>
        <v>0.15219476474443175</v>
      </c>
      <c r="E57" s="5"/>
      <c r="F57" s="5">
        <f t="shared" si="0"/>
        <v>0</v>
      </c>
      <c r="G57" s="4">
        <f t="shared" si="1"/>
        <v>0.5</v>
      </c>
      <c r="H57" s="5">
        <f t="shared" si="2"/>
        <v>0</v>
      </c>
      <c r="I57" s="8"/>
      <c r="J57" s="8">
        <f t="shared" si="6"/>
        <v>0.15520881505970421</v>
      </c>
      <c r="K57">
        <f t="shared" si="3"/>
        <v>47.5</v>
      </c>
    </row>
    <row r="58" spans="1:11" x14ac:dyDescent="0.35">
      <c r="A58">
        <v>48</v>
      </c>
      <c r="B58" s="19">
        <v>0</v>
      </c>
      <c r="C58" s="6">
        <f t="shared" si="4"/>
        <v>0.04</v>
      </c>
      <c r="D58" s="2">
        <f t="shared" si="5"/>
        <v>0.14634111994656898</v>
      </c>
      <c r="E58" s="5"/>
      <c r="F58" s="5">
        <f t="shared" si="0"/>
        <v>0</v>
      </c>
      <c r="G58" s="4">
        <f t="shared" si="1"/>
        <v>0.5</v>
      </c>
      <c r="H58" s="5">
        <f t="shared" si="2"/>
        <v>0</v>
      </c>
      <c r="I58" s="8"/>
      <c r="J58" s="8">
        <f t="shared" si="6"/>
        <v>0.1492392452497156</v>
      </c>
      <c r="K58">
        <f t="shared" si="3"/>
        <v>48.5</v>
      </c>
    </row>
    <row r="59" spans="1:11" x14ac:dyDescent="0.35">
      <c r="A59">
        <v>49</v>
      </c>
      <c r="B59" s="19">
        <v>0</v>
      </c>
      <c r="C59" s="6">
        <f t="shared" si="4"/>
        <v>0.04</v>
      </c>
      <c r="D59" s="2">
        <f t="shared" si="5"/>
        <v>0.14071261533323939</v>
      </c>
      <c r="E59" s="5"/>
      <c r="F59" s="5">
        <f t="shared" si="0"/>
        <v>0</v>
      </c>
      <c r="G59" s="4">
        <f t="shared" si="1"/>
        <v>0.5</v>
      </c>
      <c r="H59" s="5">
        <f t="shared" si="2"/>
        <v>0</v>
      </c>
      <c r="I59" s="8"/>
      <c r="J59" s="8">
        <f t="shared" si="6"/>
        <v>0.14349927427857267</v>
      </c>
      <c r="K59">
        <f t="shared" si="3"/>
        <v>49.5</v>
      </c>
    </row>
    <row r="60" spans="1:11" x14ac:dyDescent="0.35">
      <c r="A60">
        <v>50</v>
      </c>
      <c r="B60" s="19">
        <v>0</v>
      </c>
      <c r="C60" s="6">
        <f t="shared" si="4"/>
        <v>0.04</v>
      </c>
      <c r="D60" s="2">
        <f t="shared" si="5"/>
        <v>0.13530059166657632</v>
      </c>
      <c r="E60" s="5"/>
      <c r="F60" s="5">
        <f t="shared" si="0"/>
        <v>0</v>
      </c>
      <c r="G60" s="4">
        <f t="shared" si="1"/>
        <v>0.5</v>
      </c>
      <c r="H60" s="5">
        <f t="shared" si="2"/>
        <v>0</v>
      </c>
      <c r="I60" s="8"/>
      <c r="J60" s="8">
        <f t="shared" si="6"/>
        <v>0.13798007142170451</v>
      </c>
      <c r="K60">
        <f t="shared" si="3"/>
        <v>50.5</v>
      </c>
    </row>
    <row r="61" spans="1:11" x14ac:dyDescent="0.35">
      <c r="A61">
        <v>51</v>
      </c>
      <c r="B61" s="19">
        <v>0</v>
      </c>
      <c r="C61" s="6">
        <f t="shared" si="4"/>
        <v>0.04</v>
      </c>
      <c r="D61" s="2">
        <f t="shared" si="5"/>
        <v>0.13009672275632339</v>
      </c>
      <c r="E61" s="5"/>
      <c r="F61" s="5">
        <f t="shared" si="0"/>
        <v>0</v>
      </c>
      <c r="G61" s="4">
        <f t="shared" si="1"/>
        <v>0.5</v>
      </c>
      <c r="H61" s="5">
        <f t="shared" si="2"/>
        <v>0</v>
      </c>
      <c r="I61" s="8"/>
      <c r="J61" s="8">
        <f t="shared" si="6"/>
        <v>0.13267314559779278</v>
      </c>
      <c r="K61">
        <f t="shared" si="3"/>
        <v>51.5</v>
      </c>
    </row>
    <row r="62" spans="1:11" x14ac:dyDescent="0.35">
      <c r="A62">
        <v>52</v>
      </c>
      <c r="B62" s="19">
        <v>0</v>
      </c>
      <c r="C62" s="6">
        <f t="shared" si="4"/>
        <v>0.04</v>
      </c>
      <c r="D62" s="2">
        <f t="shared" si="5"/>
        <v>0.12509300265031092</v>
      </c>
      <c r="E62" s="5"/>
      <c r="F62" s="5">
        <f t="shared" si="0"/>
        <v>0</v>
      </c>
      <c r="G62" s="4">
        <f t="shared" si="1"/>
        <v>0.5</v>
      </c>
      <c r="H62" s="5">
        <f t="shared" si="2"/>
        <v>0</v>
      </c>
      <c r="I62" s="8"/>
      <c r="J62" s="8">
        <f t="shared" si="6"/>
        <v>0.12757033230556999</v>
      </c>
      <c r="K62">
        <f t="shared" si="3"/>
        <v>52.5</v>
      </c>
    </row>
    <row r="63" spans="1:11" x14ac:dyDescent="0.35">
      <c r="A63">
        <v>53</v>
      </c>
      <c r="B63" s="19">
        <v>0</v>
      </c>
      <c r="C63" s="6">
        <f t="shared" si="4"/>
        <v>0.04</v>
      </c>
      <c r="D63" s="2">
        <f t="shared" si="5"/>
        <v>0.12028173331760666</v>
      </c>
      <c r="E63" s="5"/>
      <c r="F63" s="5">
        <f t="shared" si="0"/>
        <v>0</v>
      </c>
      <c r="G63" s="4">
        <f t="shared" si="1"/>
        <v>0.5</v>
      </c>
      <c r="H63" s="5">
        <f t="shared" si="2"/>
        <v>0</v>
      </c>
      <c r="I63" s="8"/>
      <c r="J63" s="8">
        <f t="shared" si="6"/>
        <v>0.12266378106304804</v>
      </c>
      <c r="K63">
        <f t="shared" si="3"/>
        <v>53.5</v>
      </c>
    </row>
    <row r="64" spans="1:11" x14ac:dyDescent="0.35">
      <c r="A64">
        <v>54</v>
      </c>
      <c r="B64" s="19">
        <v>0</v>
      </c>
      <c r="C64" s="6">
        <f t="shared" si="4"/>
        <v>0.04</v>
      </c>
      <c r="D64" s="2">
        <f t="shared" si="5"/>
        <v>0.11565551280539103</v>
      </c>
      <c r="E64" s="5"/>
      <c r="F64" s="5">
        <f t="shared" si="0"/>
        <v>0</v>
      </c>
      <c r="G64" s="4">
        <f t="shared" si="1"/>
        <v>0.5</v>
      </c>
      <c r="H64" s="5">
        <f t="shared" si="2"/>
        <v>0</v>
      </c>
      <c r="I64" s="8"/>
      <c r="J64" s="8">
        <f t="shared" si="6"/>
        <v>0.11794594332985389</v>
      </c>
      <c r="K64">
        <f t="shared" si="3"/>
        <v>54.5</v>
      </c>
    </row>
    <row r="65" spans="1:11" x14ac:dyDescent="0.35">
      <c r="A65">
        <v>55</v>
      </c>
      <c r="B65" s="19">
        <v>0</v>
      </c>
      <c r="C65" s="6">
        <f t="shared" si="4"/>
        <v>0.04</v>
      </c>
      <c r="D65" s="2">
        <f t="shared" si="5"/>
        <v>0.11120722385133754</v>
      </c>
      <c r="E65" s="5"/>
      <c r="F65" s="5">
        <f t="shared" si="0"/>
        <v>0</v>
      </c>
      <c r="G65" s="4">
        <f t="shared" si="1"/>
        <v>0.5</v>
      </c>
      <c r="H65" s="5">
        <f t="shared" si="2"/>
        <v>0</v>
      </c>
      <c r="I65" s="8"/>
      <c r="J65" s="8">
        <f t="shared" si="6"/>
        <v>0.11340956089409025</v>
      </c>
      <c r="K65">
        <f t="shared" si="3"/>
        <v>55.5</v>
      </c>
    </row>
    <row r="66" spans="1:11" x14ac:dyDescent="0.35">
      <c r="A66">
        <v>56</v>
      </c>
      <c r="B66" s="19">
        <v>0</v>
      </c>
      <c r="C66" s="6">
        <f t="shared" si="4"/>
        <v>0.04</v>
      </c>
      <c r="D66" s="2">
        <f t="shared" si="5"/>
        <v>0.10693002293397837</v>
      </c>
      <c r="E66" s="5"/>
      <c r="F66" s="5">
        <f t="shared" si="0"/>
        <v>0</v>
      </c>
      <c r="G66" s="4">
        <f t="shared" si="1"/>
        <v>0.5</v>
      </c>
      <c r="H66" s="5">
        <f t="shared" si="2"/>
        <v>0</v>
      </c>
      <c r="I66" s="8"/>
      <c r="J66" s="8">
        <f t="shared" si="6"/>
        <v>0.10904765470585603</v>
      </c>
      <c r="K66">
        <f t="shared" si="3"/>
        <v>56.5</v>
      </c>
    </row>
    <row r="67" spans="1:11" x14ac:dyDescent="0.35">
      <c r="A67">
        <v>57</v>
      </c>
      <c r="B67" s="19">
        <v>0</v>
      </c>
      <c r="C67" s="6">
        <f t="shared" si="4"/>
        <v>0.04</v>
      </c>
      <c r="D67" s="2">
        <f t="shared" si="5"/>
        <v>0.10281732974420998</v>
      </c>
      <c r="E67" s="5"/>
      <c r="F67" s="5">
        <f t="shared" si="0"/>
        <v>0</v>
      </c>
      <c r="G67" s="4">
        <f t="shared" si="1"/>
        <v>0.5</v>
      </c>
      <c r="H67" s="5">
        <f t="shared" si="2"/>
        <v>0</v>
      </c>
      <c r="I67" s="8"/>
      <c r="J67" s="8">
        <f t="shared" si="6"/>
        <v>0.10485351414024617</v>
      </c>
      <c r="K67">
        <f t="shared" si="3"/>
        <v>57.5</v>
      </c>
    </row>
    <row r="68" spans="1:11" x14ac:dyDescent="0.35">
      <c r="A68">
        <v>58</v>
      </c>
      <c r="B68" s="19">
        <v>0</v>
      </c>
      <c r="C68" s="6">
        <f t="shared" si="4"/>
        <v>0.04</v>
      </c>
      <c r="D68" s="2">
        <f t="shared" si="5"/>
        <v>9.8862817061740368E-2</v>
      </c>
      <c r="E68" s="5"/>
      <c r="F68" s="5">
        <f t="shared" si="0"/>
        <v>0</v>
      </c>
      <c r="G68" s="4">
        <f t="shared" si="1"/>
        <v>0.5</v>
      </c>
      <c r="H68" s="5">
        <f t="shared" si="2"/>
        <v>0</v>
      </c>
      <c r="I68" s="8"/>
      <c r="J68" s="8">
        <f t="shared" si="6"/>
        <v>0.10082068667331362</v>
      </c>
      <c r="K68">
        <f t="shared" si="3"/>
        <v>58.5</v>
      </c>
    </row>
    <row r="69" spans="1:11" x14ac:dyDescent="0.35">
      <c r="A69">
        <v>59</v>
      </c>
      <c r="B69" s="19">
        <v>0</v>
      </c>
      <c r="C69" s="6">
        <f t="shared" si="4"/>
        <v>0.04</v>
      </c>
      <c r="D69" s="2">
        <f t="shared" si="5"/>
        <v>9.506040102090417E-2</v>
      </c>
      <c r="E69" s="5"/>
      <c r="F69" s="5">
        <f t="shared" si="0"/>
        <v>0</v>
      </c>
      <c r="G69" s="4">
        <f t="shared" si="1"/>
        <v>0.5</v>
      </c>
      <c r="H69" s="5">
        <f t="shared" si="2"/>
        <v>0</v>
      </c>
      <c r="I69" s="8"/>
      <c r="J69" s="8">
        <f t="shared" si="6"/>
        <v>9.6942967955109274E-2</v>
      </c>
      <c r="K69">
        <f t="shared" si="3"/>
        <v>59.5</v>
      </c>
    </row>
    <row r="70" spans="1:11" x14ac:dyDescent="0.35">
      <c r="A70">
        <v>60</v>
      </c>
      <c r="B70" s="19">
        <v>0</v>
      </c>
      <c r="C70" s="6">
        <f t="shared" si="4"/>
        <v>0.04</v>
      </c>
      <c r="D70" s="2">
        <f t="shared" si="5"/>
        <v>9.1404231750869397E-2</v>
      </c>
      <c r="E70" s="5"/>
      <c r="F70" s="5">
        <f t="shared" si="0"/>
        <v>0</v>
      </c>
      <c r="G70" s="4">
        <f t="shared" si="1"/>
        <v>0.5</v>
      </c>
      <c r="H70" s="5">
        <f t="shared" si="2"/>
        <v>0</v>
      </c>
      <c r="I70" s="8"/>
      <c r="J70" s="8">
        <f t="shared" si="6"/>
        <v>9.3214392264528129E-2</v>
      </c>
      <c r="K70">
        <f t="shared" si="3"/>
        <v>60.5</v>
      </c>
    </row>
    <row r="71" spans="1:11" x14ac:dyDescent="0.35">
      <c r="A71">
        <v>61</v>
      </c>
      <c r="B71" s="19">
        <v>0</v>
      </c>
      <c r="C71" s="6">
        <f t="shared" si="4"/>
        <v>0.04</v>
      </c>
      <c r="D71" s="2">
        <f t="shared" si="5"/>
        <v>8.7888684375835968E-2</v>
      </c>
      <c r="E71" s="5"/>
      <c r="F71" s="5">
        <f t="shared" si="0"/>
        <v>0</v>
      </c>
      <c r="G71" s="4">
        <f t="shared" si="1"/>
        <v>0.5</v>
      </c>
      <c r="H71" s="5">
        <f t="shared" si="2"/>
        <v>0</v>
      </c>
      <c r="I71" s="8"/>
      <c r="J71" s="8">
        <f t="shared" si="6"/>
        <v>8.9629223331277055E-2</v>
      </c>
      <c r="K71">
        <f t="shared" si="3"/>
        <v>61.5</v>
      </c>
    </row>
    <row r="72" spans="1:11" x14ac:dyDescent="0.35">
      <c r="A72">
        <v>62</v>
      </c>
      <c r="B72" s="19">
        <v>0</v>
      </c>
      <c r="C72" s="6">
        <f t="shared" si="4"/>
        <v>0.04</v>
      </c>
      <c r="D72" s="2">
        <f t="shared" si="5"/>
        <v>8.4508350361380741E-2</v>
      </c>
      <c r="E72" s="5"/>
      <c r="F72" s="5">
        <f t="shared" si="0"/>
        <v>0</v>
      </c>
      <c r="G72" s="4">
        <f t="shared" si="1"/>
        <v>0.5</v>
      </c>
      <c r="H72" s="5">
        <f t="shared" si="2"/>
        <v>0</v>
      </c>
      <c r="I72" s="8"/>
      <c r="J72" s="8">
        <f t="shared" si="6"/>
        <v>8.6181945510843308E-2</v>
      </c>
      <c r="K72">
        <f t="shared" si="3"/>
        <v>62.5</v>
      </c>
    </row>
    <row r="73" spans="1:11" x14ac:dyDescent="0.35">
      <c r="A73">
        <v>63</v>
      </c>
      <c r="B73" s="19">
        <v>0</v>
      </c>
      <c r="C73" s="6">
        <f t="shared" si="4"/>
        <v>0.04</v>
      </c>
      <c r="D73" s="2">
        <f t="shared" si="5"/>
        <v>8.1258029193635312E-2</v>
      </c>
      <c r="E73" s="5"/>
      <c r="F73" s="5">
        <f t="shared" si="0"/>
        <v>0</v>
      </c>
      <c r="G73" s="4">
        <f t="shared" si="1"/>
        <v>0.5</v>
      </c>
      <c r="H73" s="5">
        <f t="shared" si="2"/>
        <v>0</v>
      </c>
      <c r="I73" s="8"/>
      <c r="J73" s="8">
        <f t="shared" si="6"/>
        <v>8.2867255298887818E-2</v>
      </c>
      <c r="K73">
        <f t="shared" si="3"/>
        <v>63.5</v>
      </c>
    </row>
    <row r="74" spans="1:11" x14ac:dyDescent="0.35">
      <c r="A74">
        <v>64</v>
      </c>
      <c r="B74" s="19">
        <v>0</v>
      </c>
      <c r="C74" s="6">
        <f t="shared" si="4"/>
        <v>0.04</v>
      </c>
      <c r="D74" s="2">
        <f t="shared" si="5"/>
        <v>7.8132720378495488E-2</v>
      </c>
      <c r="E74" s="5"/>
      <c r="F74" s="5">
        <f t="shared" ref="F74:F90" si="7">B74*(1+B$3)^A74/(1+B$3+B$4)^A75</f>
        <v>0</v>
      </c>
      <c r="G74" s="4">
        <f t="shared" ref="G74:G90" si="8">MAX(0.5,0.975^A74)</f>
        <v>0.5</v>
      </c>
      <c r="H74" s="5">
        <f t="shared" ref="H74:H90" si="9">B74*(1+B$5*B$3)^A74/(1+B$3+B$4)^A75</f>
        <v>0</v>
      </c>
      <c r="I74" s="8"/>
      <c r="J74" s="8">
        <f t="shared" si="6"/>
        <v>7.9680053172007492E-2</v>
      </c>
      <c r="K74">
        <f t="shared" ref="K74:K91" si="10">A74+0.5</f>
        <v>64.5</v>
      </c>
    </row>
    <row r="75" spans="1:11" x14ac:dyDescent="0.35">
      <c r="A75">
        <v>65</v>
      </c>
      <c r="B75" s="19">
        <v>0</v>
      </c>
      <c r="C75" s="6">
        <f t="shared" ref="C75:C90" si="11">B$4</f>
        <v>0.04</v>
      </c>
      <c r="D75" s="2">
        <f t="shared" ref="D75:D90" si="12">1/(1+C75)^(A75+1)</f>
        <v>7.5127615748553353E-2</v>
      </c>
      <c r="E75" s="5"/>
      <c r="F75" s="5">
        <f t="shared" si="7"/>
        <v>0</v>
      </c>
      <c r="G75" s="4">
        <f t="shared" si="8"/>
        <v>0.5</v>
      </c>
      <c r="H75" s="5">
        <f t="shared" si="9"/>
        <v>0</v>
      </c>
      <c r="I75" s="8"/>
      <c r="J75" s="8">
        <f t="shared" ref="J75:J90" si="13">1/(1+C75)^(A75+0.5)</f>
        <v>7.66154357423149E-2</v>
      </c>
      <c r="K75">
        <f t="shared" si="10"/>
        <v>65.5</v>
      </c>
    </row>
    <row r="76" spans="1:11" x14ac:dyDescent="0.35">
      <c r="A76">
        <v>66</v>
      </c>
      <c r="B76" s="19">
        <v>0</v>
      </c>
      <c r="C76" s="6">
        <f t="shared" si="11"/>
        <v>0.04</v>
      </c>
      <c r="D76" s="2">
        <f t="shared" si="12"/>
        <v>7.2238092065916693E-2</v>
      </c>
      <c r="E76" s="5"/>
      <c r="F76" s="5">
        <f t="shared" si="7"/>
        <v>0</v>
      </c>
      <c r="G76" s="4">
        <f t="shared" si="8"/>
        <v>0.5</v>
      </c>
      <c r="H76" s="5">
        <f t="shared" si="9"/>
        <v>0</v>
      </c>
      <c r="I76" s="8"/>
      <c r="J76" s="8">
        <f t="shared" si="13"/>
        <v>7.3668688213764308E-2</v>
      </c>
      <c r="K76">
        <f t="shared" si="10"/>
        <v>66.5</v>
      </c>
    </row>
    <row r="77" spans="1:11" x14ac:dyDescent="0.35">
      <c r="A77">
        <v>67</v>
      </c>
      <c r="B77" s="19">
        <v>0</v>
      </c>
      <c r="C77" s="6">
        <f t="shared" si="11"/>
        <v>0.04</v>
      </c>
      <c r="D77" s="2">
        <f t="shared" si="12"/>
        <v>6.9459703909535264E-2</v>
      </c>
      <c r="E77" s="5"/>
      <c r="F77" s="5">
        <f t="shared" si="7"/>
        <v>0</v>
      </c>
      <c r="G77" s="4">
        <f t="shared" si="8"/>
        <v>0.5</v>
      </c>
      <c r="H77" s="5">
        <f t="shared" si="9"/>
        <v>0</v>
      </c>
      <c r="I77" s="8"/>
      <c r="J77" s="8">
        <f t="shared" si="13"/>
        <v>7.0835277128619534E-2</v>
      </c>
      <c r="K77">
        <f t="shared" si="10"/>
        <v>67.5</v>
      </c>
    </row>
    <row r="78" spans="1:11" x14ac:dyDescent="0.35">
      <c r="A78">
        <v>68</v>
      </c>
      <c r="B78" s="19">
        <v>0</v>
      </c>
      <c r="C78" s="6">
        <f t="shared" si="11"/>
        <v>0.04</v>
      </c>
      <c r="D78" s="2">
        <f t="shared" si="12"/>
        <v>6.6788176836091603E-2</v>
      </c>
      <c r="E78" s="5"/>
      <c r="F78" s="5">
        <f t="shared" si="7"/>
        <v>0</v>
      </c>
      <c r="G78" s="4">
        <f t="shared" si="8"/>
        <v>0.5</v>
      </c>
      <c r="H78" s="5">
        <f t="shared" si="9"/>
        <v>0</v>
      </c>
      <c r="I78" s="8"/>
      <c r="J78" s="8">
        <f t="shared" si="13"/>
        <v>6.8110843392903381E-2</v>
      </c>
      <c r="K78">
        <f t="shared" si="10"/>
        <v>68.5</v>
      </c>
    </row>
    <row r="79" spans="1:11" x14ac:dyDescent="0.35">
      <c r="A79">
        <v>69</v>
      </c>
      <c r="B79" s="19">
        <v>0</v>
      </c>
      <c r="C79" s="6">
        <f t="shared" si="11"/>
        <v>0.04</v>
      </c>
      <c r="D79" s="2">
        <f t="shared" si="12"/>
        <v>6.4219400803934235E-2</v>
      </c>
      <c r="E79" s="5"/>
      <c r="F79" s="5">
        <f t="shared" si="7"/>
        <v>0</v>
      </c>
      <c r="G79" s="4">
        <f t="shared" si="8"/>
        <v>0.5</v>
      </c>
      <c r="H79" s="5">
        <f t="shared" si="9"/>
        <v>0</v>
      </c>
      <c r="I79" s="8"/>
      <c r="J79" s="8">
        <f t="shared" si="13"/>
        <v>6.5491195570099414E-2</v>
      </c>
      <c r="K79">
        <f t="shared" si="10"/>
        <v>69.5</v>
      </c>
    </row>
    <row r="80" spans="1:11" x14ac:dyDescent="0.35">
      <c r="A80">
        <v>70</v>
      </c>
      <c r="B80" s="19">
        <v>0</v>
      </c>
      <c r="C80" s="6">
        <f t="shared" si="11"/>
        <v>0.04</v>
      </c>
      <c r="D80" s="2">
        <f t="shared" si="12"/>
        <v>6.1749423849936765E-2</v>
      </c>
      <c r="E80" s="5"/>
      <c r="F80" s="5">
        <f t="shared" si="7"/>
        <v>0</v>
      </c>
      <c r="G80" s="4">
        <f t="shared" si="8"/>
        <v>0.5</v>
      </c>
      <c r="H80" s="5">
        <f t="shared" si="9"/>
        <v>0</v>
      </c>
      <c r="I80" s="8"/>
      <c r="J80" s="8">
        <f t="shared" si="13"/>
        <v>6.297230343278791E-2</v>
      </c>
      <c r="K80">
        <f t="shared" si="10"/>
        <v>70.5</v>
      </c>
    </row>
    <row r="81" spans="1:11" x14ac:dyDescent="0.35">
      <c r="A81">
        <v>71</v>
      </c>
      <c r="B81" s="19">
        <v>0</v>
      </c>
      <c r="C81" s="6">
        <f t="shared" si="11"/>
        <v>0.04</v>
      </c>
      <c r="D81" s="2">
        <f t="shared" si="12"/>
        <v>5.937444600955457E-2</v>
      </c>
      <c r="E81" s="5"/>
      <c r="F81" s="5">
        <f t="shared" si="7"/>
        <v>0</v>
      </c>
      <c r="G81" s="4">
        <f t="shared" si="8"/>
        <v>0.5</v>
      </c>
      <c r="H81" s="5">
        <f t="shared" si="9"/>
        <v>0</v>
      </c>
      <c r="I81" s="8"/>
      <c r="J81" s="8">
        <f t="shared" si="13"/>
        <v>6.0550291762296052E-2</v>
      </c>
      <c r="K81">
        <f t="shared" si="10"/>
        <v>71.5</v>
      </c>
    </row>
    <row r="82" spans="1:11" x14ac:dyDescent="0.35">
      <c r="A82">
        <v>72</v>
      </c>
      <c r="B82" s="19">
        <v>0</v>
      </c>
      <c r="C82" s="6">
        <f t="shared" si="11"/>
        <v>0.04</v>
      </c>
      <c r="D82" s="2">
        <f t="shared" si="12"/>
        <v>5.7090813470725546E-2</v>
      </c>
      <c r="E82" s="5"/>
      <c r="F82" s="5">
        <f t="shared" si="7"/>
        <v>0</v>
      </c>
      <c r="G82" s="4">
        <f t="shared" si="8"/>
        <v>0.5</v>
      </c>
      <c r="H82" s="5">
        <f t="shared" si="9"/>
        <v>0</v>
      </c>
      <c r="I82" s="8"/>
      <c r="J82" s="8">
        <f t="shared" si="13"/>
        <v>5.8221434386823138E-2</v>
      </c>
      <c r="K82">
        <f t="shared" si="10"/>
        <v>72.5</v>
      </c>
    </row>
    <row r="83" spans="1:11" x14ac:dyDescent="0.35">
      <c r="A83">
        <v>73</v>
      </c>
      <c r="B83" s="19">
        <v>0</v>
      </c>
      <c r="C83" s="6">
        <f t="shared" si="11"/>
        <v>0.04</v>
      </c>
      <c r="D83" s="2">
        <f t="shared" si="12"/>
        <v>5.4895012952620711E-2</v>
      </c>
      <c r="E83" s="5"/>
      <c r="F83" s="5">
        <f t="shared" si="7"/>
        <v>0</v>
      </c>
      <c r="G83" s="4">
        <f t="shared" si="8"/>
        <v>0.5</v>
      </c>
      <c r="H83" s="5">
        <f t="shared" si="9"/>
        <v>0</v>
      </c>
      <c r="I83" s="8"/>
      <c r="J83" s="8">
        <f t="shared" si="13"/>
        <v>5.5982148448868389E-2</v>
      </c>
      <c r="K83">
        <f t="shared" si="10"/>
        <v>73.5</v>
      </c>
    </row>
    <row r="84" spans="1:11" x14ac:dyDescent="0.35">
      <c r="A84">
        <v>74</v>
      </c>
      <c r="B84" s="19">
        <v>0</v>
      </c>
      <c r="C84" s="6">
        <f t="shared" si="11"/>
        <v>0.04</v>
      </c>
      <c r="D84" s="2">
        <f t="shared" si="12"/>
        <v>5.2783666300596846E-2</v>
      </c>
      <c r="E84" s="5"/>
      <c r="F84" s="5">
        <f t="shared" si="7"/>
        <v>0</v>
      </c>
      <c r="G84" s="4">
        <f t="shared" si="8"/>
        <v>0.5</v>
      </c>
      <c r="H84" s="5">
        <f t="shared" si="9"/>
        <v>0</v>
      </c>
      <c r="I84" s="8"/>
      <c r="J84" s="8">
        <f t="shared" si="13"/>
        <v>5.3828988893142686E-2</v>
      </c>
      <c r="K84">
        <f t="shared" si="10"/>
        <v>74.5</v>
      </c>
    </row>
    <row r="85" spans="1:11" x14ac:dyDescent="0.35">
      <c r="A85">
        <v>75</v>
      </c>
      <c r="B85" s="19">
        <v>0</v>
      </c>
      <c r="C85" s="6">
        <f t="shared" si="11"/>
        <v>0.04</v>
      </c>
      <c r="D85" s="2">
        <f t="shared" si="12"/>
        <v>5.0753525289035421E-2</v>
      </c>
      <c r="E85" s="5"/>
      <c r="F85" s="5">
        <f t="shared" si="7"/>
        <v>0</v>
      </c>
      <c r="G85" s="4">
        <f t="shared" si="8"/>
        <v>0.5</v>
      </c>
      <c r="H85" s="5">
        <f t="shared" si="9"/>
        <v>0</v>
      </c>
      <c r="I85" s="8"/>
      <c r="J85" s="8">
        <f t="shared" si="13"/>
        <v>5.1758643166483341E-2</v>
      </c>
      <c r="K85">
        <f t="shared" si="10"/>
        <v>75.5</v>
      </c>
    </row>
    <row r="86" spans="1:11" x14ac:dyDescent="0.35">
      <c r="A86">
        <v>76</v>
      </c>
      <c r="B86" s="19">
        <v>0</v>
      </c>
      <c r="C86" s="6">
        <f t="shared" si="11"/>
        <v>0.04</v>
      </c>
      <c r="D86" s="2">
        <f t="shared" si="12"/>
        <v>4.8801466624072518E-2</v>
      </c>
      <c r="E86" s="5"/>
      <c r="F86" s="5">
        <f t="shared" si="7"/>
        <v>0</v>
      </c>
      <c r="G86" s="4">
        <f t="shared" si="8"/>
        <v>0.5</v>
      </c>
      <c r="H86" s="5">
        <f t="shared" si="9"/>
        <v>0</v>
      </c>
      <c r="I86" s="8"/>
      <c r="J86" s="8">
        <f t="shared" si="13"/>
        <v>4.9767926121618608E-2</v>
      </c>
      <c r="K86">
        <f t="shared" si="10"/>
        <v>76.5</v>
      </c>
    </row>
    <row r="87" spans="1:11" x14ac:dyDescent="0.35">
      <c r="A87">
        <v>77</v>
      </c>
      <c r="B87" s="19">
        <v>0</v>
      </c>
      <c r="C87" s="6">
        <f t="shared" si="11"/>
        <v>0.04</v>
      </c>
      <c r="D87" s="2">
        <f t="shared" si="12"/>
        <v>4.6924487138531264E-2</v>
      </c>
      <c r="E87" s="5"/>
      <c r="F87" s="5">
        <f t="shared" si="7"/>
        <v>0</v>
      </c>
      <c r="G87" s="4">
        <f t="shared" si="8"/>
        <v>0.5</v>
      </c>
      <c r="H87" s="5">
        <f t="shared" si="9"/>
        <v>0</v>
      </c>
      <c r="I87" s="8"/>
      <c r="J87" s="8">
        <f t="shared" si="13"/>
        <v>4.7853775116940951E-2</v>
      </c>
      <c r="K87">
        <f t="shared" si="10"/>
        <v>77.5</v>
      </c>
    </row>
    <row r="88" spans="1:11" x14ac:dyDescent="0.35">
      <c r="A88">
        <v>78</v>
      </c>
      <c r="B88" s="19">
        <v>0</v>
      </c>
      <c r="C88" s="6">
        <f t="shared" si="11"/>
        <v>0.04</v>
      </c>
      <c r="D88" s="2">
        <f t="shared" si="12"/>
        <v>4.5119699171664682E-2</v>
      </c>
      <c r="E88" s="5"/>
      <c r="F88" s="5">
        <f t="shared" si="7"/>
        <v>0</v>
      </c>
      <c r="G88" s="4">
        <f t="shared" si="8"/>
        <v>0.5</v>
      </c>
      <c r="H88" s="5">
        <f t="shared" si="9"/>
        <v>0</v>
      </c>
      <c r="I88" s="8"/>
      <c r="J88" s="8">
        <f t="shared" si="13"/>
        <v>4.6013245304750927E-2</v>
      </c>
      <c r="K88">
        <f t="shared" si="10"/>
        <v>78.5</v>
      </c>
    </row>
    <row r="89" spans="1:11" x14ac:dyDescent="0.35">
      <c r="A89">
        <v>79</v>
      </c>
      <c r="B89" s="19">
        <v>0</v>
      </c>
      <c r="C89" s="6">
        <f t="shared" si="11"/>
        <v>0.04</v>
      </c>
      <c r="D89" s="2">
        <f t="shared" si="12"/>
        <v>4.3384326126600647E-2</v>
      </c>
      <c r="E89" s="5"/>
      <c r="F89" s="5">
        <f t="shared" si="7"/>
        <v>0</v>
      </c>
      <c r="G89" s="4">
        <f t="shared" si="8"/>
        <v>0.5</v>
      </c>
      <c r="H89" s="5">
        <f t="shared" si="9"/>
        <v>0</v>
      </c>
      <c r="I89" s="8"/>
      <c r="J89" s="8">
        <f t="shared" si="13"/>
        <v>4.424350510072203E-2</v>
      </c>
      <c r="K89">
        <f t="shared" si="10"/>
        <v>79.5</v>
      </c>
    </row>
    <row r="90" spans="1:11" x14ac:dyDescent="0.35">
      <c r="A90">
        <v>80</v>
      </c>
      <c r="B90" s="19">
        <v>0</v>
      </c>
      <c r="C90" s="6">
        <f t="shared" si="11"/>
        <v>0.04</v>
      </c>
      <c r="D90" s="2">
        <f t="shared" si="12"/>
        <v>4.171569819865447E-2</v>
      </c>
      <c r="E90" s="5"/>
      <c r="F90" s="5">
        <f t="shared" si="7"/>
        <v>0</v>
      </c>
      <c r="G90" s="4">
        <f t="shared" si="8"/>
        <v>0.5</v>
      </c>
      <c r="H90" s="5">
        <f t="shared" si="9"/>
        <v>0</v>
      </c>
      <c r="J90" s="8">
        <f t="shared" si="13"/>
        <v>4.2541831827617345E-2</v>
      </c>
      <c r="K90">
        <f t="shared" si="10"/>
        <v>80.5</v>
      </c>
    </row>
    <row r="91" spans="1:11" x14ac:dyDescent="0.35">
      <c r="A91">
        <v>81</v>
      </c>
      <c r="C91" s="2"/>
      <c r="D91" s="2"/>
      <c r="G91" s="4"/>
      <c r="I91" s="3"/>
      <c r="J91" s="3"/>
      <c r="K91">
        <f t="shared" si="10"/>
        <v>81.5</v>
      </c>
    </row>
    <row r="92" spans="1:11" x14ac:dyDescent="0.35">
      <c r="C92" s="2"/>
      <c r="D92" s="2"/>
    </row>
    <row r="93" spans="1:11" x14ac:dyDescent="0.35">
      <c r="C93" s="2"/>
      <c r="D93" s="2"/>
    </row>
    <row r="94" spans="1:11" x14ac:dyDescent="0.35">
      <c r="C94" s="2"/>
      <c r="D94" s="2"/>
    </row>
    <row r="95" spans="1:11" x14ac:dyDescent="0.35">
      <c r="C95" s="2"/>
      <c r="D95" s="2"/>
    </row>
    <row r="96" spans="1:11" x14ac:dyDescent="0.35">
      <c r="C96" s="2"/>
      <c r="D96" s="2"/>
    </row>
    <row r="97" spans="3:4" x14ac:dyDescent="0.35">
      <c r="C97" s="2"/>
      <c r="D97" s="2"/>
    </row>
    <row r="98" spans="3:4" x14ac:dyDescent="0.35">
      <c r="C98" s="2"/>
      <c r="D98" s="2"/>
    </row>
    <row r="99" spans="3:4" x14ac:dyDescent="0.35">
      <c r="C99" s="2"/>
      <c r="D9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7894-3441-40BA-86AD-6BE195D50319}">
  <dimension ref="A1:R99"/>
  <sheetViews>
    <sheetView workbookViewId="0">
      <selection activeCell="C10" sqref="C10"/>
    </sheetView>
  </sheetViews>
  <sheetFormatPr defaultRowHeight="14.5" x14ac:dyDescent="0.35"/>
  <cols>
    <col min="1" max="1" width="11" customWidth="1"/>
    <col min="2" max="2" width="10.1796875" style="26" customWidth="1"/>
    <col min="3" max="3" width="8.90625" style="22"/>
    <col min="6" max="6" width="14.453125" style="26" bestFit="1" customWidth="1"/>
    <col min="7" max="7" width="13" customWidth="1"/>
    <col min="8" max="8" width="16.36328125" style="26" bestFit="1" customWidth="1"/>
    <col min="9" max="9" width="9.1796875" bestFit="1" customWidth="1"/>
    <col min="10" max="10" width="15.90625" customWidth="1"/>
    <col min="12" max="13" width="8.90625" style="1"/>
    <col min="14" max="14" width="10.36328125" style="1" bestFit="1" customWidth="1"/>
    <col min="15" max="15" width="12.36328125" style="1" bestFit="1" customWidth="1"/>
    <col min="16" max="16" width="10.08984375" style="1" customWidth="1"/>
    <col min="17" max="17" width="11.81640625" customWidth="1"/>
  </cols>
  <sheetData>
    <row r="1" spans="1:18" x14ac:dyDescent="0.35">
      <c r="B1" s="25" t="s">
        <v>20</v>
      </c>
      <c r="C1" s="21"/>
    </row>
    <row r="2" spans="1:18" x14ac:dyDescent="0.35">
      <c r="Q2" s="7"/>
      <c r="R2" s="7"/>
    </row>
    <row r="3" spans="1:18" x14ac:dyDescent="0.35">
      <c r="A3" t="s">
        <v>10</v>
      </c>
      <c r="B3" s="25">
        <v>0.06</v>
      </c>
      <c r="Q3" s="7"/>
      <c r="R3" s="7"/>
    </row>
    <row r="4" spans="1:18" x14ac:dyDescent="0.35">
      <c r="A4" t="s">
        <v>6</v>
      </c>
      <c r="B4" s="27" t="s">
        <v>21</v>
      </c>
      <c r="Q4" s="7"/>
      <c r="R4" s="7"/>
    </row>
    <row r="5" spans="1:18" x14ac:dyDescent="0.35">
      <c r="A5" t="s">
        <v>19</v>
      </c>
      <c r="B5" s="25">
        <v>0.688259244911408</v>
      </c>
      <c r="Q5" s="10"/>
      <c r="R5" s="10"/>
    </row>
    <row r="7" spans="1:18" x14ac:dyDescent="0.35">
      <c r="J7" t="s">
        <v>15</v>
      </c>
      <c r="K7" t="s">
        <v>17</v>
      </c>
    </row>
    <row r="8" spans="1:18" x14ac:dyDescent="0.35">
      <c r="F8" s="3" t="s">
        <v>24</v>
      </c>
      <c r="G8" t="s">
        <v>25</v>
      </c>
      <c r="H8" t="s">
        <v>26</v>
      </c>
      <c r="J8" t="s">
        <v>16</v>
      </c>
      <c r="K8" t="s">
        <v>18</v>
      </c>
    </row>
    <row r="9" spans="1:18" ht="29.4" customHeight="1" x14ac:dyDescent="0.35">
      <c r="A9" t="s">
        <v>8</v>
      </c>
      <c r="B9" s="26" t="s">
        <v>7</v>
      </c>
      <c r="C9" s="23" t="s">
        <v>22</v>
      </c>
      <c r="D9" t="s">
        <v>5</v>
      </c>
      <c r="O9" s="12"/>
      <c r="P9" s="12"/>
      <c r="Q9" s="12"/>
      <c r="R9" s="1"/>
    </row>
    <row r="10" spans="1:18" x14ac:dyDescent="0.35">
      <c r="A10">
        <v>0</v>
      </c>
      <c r="B10" s="28">
        <v>1</v>
      </c>
      <c r="C10" s="21">
        <v>3.3570000000000003E-2</v>
      </c>
      <c r="D10" s="2">
        <f>1/(1+C10)^(A10+1)</f>
        <v>0.96752034211519289</v>
      </c>
      <c r="E10" s="10"/>
      <c r="F10" s="15">
        <f>B10*(1+B$3)^A10/(1+B$3+C10)^A11</f>
        <v>0.91443620435820283</v>
      </c>
      <c r="G10" s="4">
        <v>1</v>
      </c>
      <c r="H10" s="15">
        <f t="shared" ref="H10:H73" si="0">B10*(1+B$5*B$3)^A10/(1+B$3+C10)^A11</f>
        <v>0.91443620435820283</v>
      </c>
      <c r="I10" s="8"/>
      <c r="J10" s="8">
        <f>1/(1+C10)^(A10+0.5)</f>
        <v>0.98362611906922892</v>
      </c>
      <c r="K10">
        <f t="shared" ref="K10:K73" si="1">A10+0.5</f>
        <v>0.5</v>
      </c>
      <c r="O10" s="24"/>
      <c r="Q10" s="12"/>
    </row>
    <row r="11" spans="1:18" x14ac:dyDescent="0.35">
      <c r="A11">
        <v>1</v>
      </c>
      <c r="B11" s="28">
        <v>0.9136439999999999</v>
      </c>
      <c r="C11" s="21">
        <v>2.69E-2</v>
      </c>
      <c r="D11" s="2">
        <f t="shared" ref="D11:D74" si="2">1/(1+C11)^(A11+1)</f>
        <v>0.9482955056833674</v>
      </c>
      <c r="E11" s="5"/>
      <c r="F11" s="15">
        <f t="shared" ref="F11:F74" si="3">B11*(1+B$3)^A11/(1+B$3+C11)^A12</f>
        <v>0.81979203465088601</v>
      </c>
      <c r="G11" s="4">
        <f>MAX(0.5,0.975^A11)</f>
        <v>0.97499999999999998</v>
      </c>
      <c r="H11" s="15">
        <f t="shared" si="0"/>
        <v>0.80532622778875318</v>
      </c>
      <c r="I11" s="8"/>
      <c r="J11" s="8">
        <f t="shared" ref="J11:J74" si="4">1/(1+C11)^(A11+0.5)</f>
        <v>0.96096544035014297</v>
      </c>
      <c r="K11">
        <f t="shared" si="1"/>
        <v>1.5</v>
      </c>
      <c r="O11" s="24"/>
      <c r="Q11" s="12"/>
    </row>
    <row r="12" spans="1:18" x14ac:dyDescent="0.35">
      <c r="A12">
        <v>2</v>
      </c>
      <c r="B12" s="28">
        <v>0.83475203062499992</v>
      </c>
      <c r="C12" s="21">
        <v>2.4389999999999998E-2</v>
      </c>
      <c r="D12" s="2">
        <f t="shared" si="2"/>
        <v>0.93025927585181378</v>
      </c>
      <c r="E12" s="5"/>
      <c r="F12" s="15">
        <f t="shared" si="3"/>
        <v>0.73555085195552616</v>
      </c>
      <c r="G12" s="4">
        <f t="shared" ref="G12:G75" si="5">MAX(0.5,0.975^A12)</f>
        <v>0.95062499999999994</v>
      </c>
      <c r="H12" s="15">
        <f t="shared" si="0"/>
        <v>0.70982125711716049</v>
      </c>
      <c r="I12" s="8"/>
      <c r="J12" s="8">
        <f t="shared" si="4"/>
        <v>0.94153544548288848</v>
      </c>
      <c r="K12">
        <f t="shared" si="1"/>
        <v>2.5</v>
      </c>
      <c r="O12" s="24"/>
      <c r="Q12" s="12"/>
    </row>
    <row r="13" spans="1:18" x14ac:dyDescent="0.35">
      <c r="A13">
        <v>3</v>
      </c>
      <c r="B13" s="28">
        <v>0.76252223690156251</v>
      </c>
      <c r="C13" s="21">
        <v>2.35E-2</v>
      </c>
      <c r="D13" s="2">
        <f t="shared" si="2"/>
        <v>0.91127322913606645</v>
      </c>
      <c r="E13" s="5"/>
      <c r="F13" s="15">
        <f t="shared" si="3"/>
        <v>0.65895301042709631</v>
      </c>
      <c r="G13" s="4">
        <f t="shared" si="5"/>
        <v>0.92685937499999993</v>
      </c>
      <c r="H13" s="15">
        <f t="shared" si="0"/>
        <v>0.62468185858543512</v>
      </c>
      <c r="I13" s="8"/>
      <c r="J13" s="8">
        <f t="shared" si="4"/>
        <v>0.92191851171693351</v>
      </c>
      <c r="K13">
        <f t="shared" si="1"/>
        <v>3.5</v>
      </c>
      <c r="O13" s="24"/>
      <c r="Q13" s="12"/>
    </row>
    <row r="14" spans="1:18" x14ac:dyDescent="0.35">
      <c r="A14">
        <v>4</v>
      </c>
      <c r="B14" s="28">
        <v>0.69654675298507029</v>
      </c>
      <c r="C14" s="21">
        <v>2.3230000000000001E-2</v>
      </c>
      <c r="D14" s="2">
        <f t="shared" si="2"/>
        <v>0.89152530871603453</v>
      </c>
      <c r="E14" s="5"/>
      <c r="F14" s="15">
        <f t="shared" si="3"/>
        <v>0.58961746164626083</v>
      </c>
      <c r="G14" s="4">
        <f t="shared" si="5"/>
        <v>0.90368789062499988</v>
      </c>
      <c r="H14" s="15">
        <f t="shared" si="0"/>
        <v>0.54908923990910796</v>
      </c>
      <c r="I14" s="8"/>
      <c r="J14" s="8">
        <f t="shared" si="4"/>
        <v>0.90182092664097546</v>
      </c>
      <c r="K14">
        <f t="shared" si="1"/>
        <v>4.5</v>
      </c>
      <c r="O14" s="24"/>
      <c r="Q14" s="12"/>
    </row>
    <row r="15" spans="1:18" x14ac:dyDescent="0.35">
      <c r="A15">
        <v>5</v>
      </c>
      <c r="B15" s="28">
        <v>0.63615076136668147</v>
      </c>
      <c r="C15" s="21">
        <v>2.3210000000000001E-2</v>
      </c>
      <c r="D15" s="2">
        <f t="shared" si="2"/>
        <v>0.87138753761231913</v>
      </c>
      <c r="E15" s="5"/>
      <c r="F15" s="15">
        <f t="shared" si="3"/>
        <v>0.52700339561386655</v>
      </c>
      <c r="G15" s="4">
        <f t="shared" si="5"/>
        <v>0.88109569335937488</v>
      </c>
      <c r="H15" s="15">
        <f t="shared" si="0"/>
        <v>0.48211890231752541</v>
      </c>
      <c r="I15" s="8"/>
      <c r="J15" s="8">
        <f t="shared" si="4"/>
        <v>0.88144198371353322</v>
      </c>
      <c r="K15">
        <f t="shared" si="1"/>
        <v>5.5</v>
      </c>
      <c r="O15" s="24"/>
      <c r="Q15" s="12"/>
    </row>
    <row r="16" spans="1:18" x14ac:dyDescent="0.35">
      <c r="A16">
        <v>6</v>
      </c>
      <c r="B16" s="28">
        <v>0.58105577623999993</v>
      </c>
      <c r="C16" s="21">
        <v>2.3310000000000001E-2</v>
      </c>
      <c r="D16" s="2">
        <f t="shared" si="2"/>
        <v>0.85103901995256348</v>
      </c>
      <c r="E16" s="5"/>
      <c r="F16" s="15">
        <f t="shared" si="3"/>
        <v>0.470742868663936</v>
      </c>
      <c r="G16" s="4">
        <f t="shared" si="5"/>
        <v>0.85906830102539045</v>
      </c>
      <c r="H16" s="15">
        <f t="shared" si="0"/>
        <v>0.42305092043905679</v>
      </c>
      <c r="I16" s="8"/>
      <c r="J16" s="8">
        <f t="shared" si="4"/>
        <v>0.86090074160153929</v>
      </c>
      <c r="K16">
        <f t="shared" si="1"/>
        <v>6.5</v>
      </c>
      <c r="O16" s="24"/>
      <c r="Q16" s="12"/>
    </row>
    <row r="17" spans="1:17" x14ac:dyDescent="0.35">
      <c r="A17">
        <v>7</v>
      </c>
      <c r="B17" s="28">
        <v>0.53067963329749546</v>
      </c>
      <c r="C17" s="21">
        <v>2.349E-2</v>
      </c>
      <c r="D17" s="2">
        <f t="shared" si="2"/>
        <v>0.83048380916383024</v>
      </c>
      <c r="E17" s="5"/>
      <c r="F17" s="15">
        <f t="shared" si="3"/>
        <v>0.42012083324076449</v>
      </c>
      <c r="G17" s="4">
        <f t="shared" si="5"/>
        <v>0.83759159349975565</v>
      </c>
      <c r="H17" s="15">
        <f t="shared" si="0"/>
        <v>0.37089524196613871</v>
      </c>
      <c r="I17" s="8"/>
      <c r="J17" s="8">
        <f t="shared" si="4"/>
        <v>0.84018122399030604</v>
      </c>
      <c r="K17">
        <f t="shared" si="1"/>
        <v>7.5</v>
      </c>
      <c r="O17" s="24"/>
      <c r="Q17" s="12"/>
    </row>
    <row r="18" spans="1:17" x14ac:dyDescent="0.35">
      <c r="A18">
        <v>8</v>
      </c>
      <c r="B18" s="28">
        <v>0.48462182625503769</v>
      </c>
      <c r="C18" s="21">
        <v>2.3699999999999999E-2</v>
      </c>
      <c r="D18" s="2">
        <f t="shared" si="2"/>
        <v>0.80992661475143957</v>
      </c>
      <c r="E18" s="5"/>
      <c r="F18" s="15">
        <f t="shared" si="3"/>
        <v>0.37468666045765836</v>
      </c>
      <c r="G18" s="4">
        <f t="shared" si="5"/>
        <v>0.81665180366226175</v>
      </c>
      <c r="H18" s="15">
        <f t="shared" si="0"/>
        <v>0.32494766804721809</v>
      </c>
      <c r="I18" s="8"/>
      <c r="J18" s="8">
        <f t="shared" si="4"/>
        <v>0.81946804321897004</v>
      </c>
      <c r="K18">
        <f t="shared" si="1"/>
        <v>8.5</v>
      </c>
      <c r="O18" s="24"/>
      <c r="Q18" s="12"/>
    </row>
    <row r="19" spans="1:17" x14ac:dyDescent="0.35">
      <c r="A19">
        <v>9</v>
      </c>
      <c r="B19" s="28">
        <v>0.44246720124641664</v>
      </c>
      <c r="C19" s="21">
        <v>2.393E-2</v>
      </c>
      <c r="D19" s="2">
        <f t="shared" si="2"/>
        <v>0.78940036841015715</v>
      </c>
      <c r="E19" s="5"/>
      <c r="F19" s="15">
        <f t="shared" si="3"/>
        <v>0.33390391116856616</v>
      </c>
      <c r="G19" s="4">
        <f t="shared" si="5"/>
        <v>0.79623550857070524</v>
      </c>
      <c r="H19" s="15">
        <f t="shared" si="0"/>
        <v>0.28446893592643374</v>
      </c>
      <c r="I19" s="8"/>
      <c r="J19" s="8">
        <f t="shared" si="4"/>
        <v>0.79878970420235329</v>
      </c>
      <c r="K19">
        <f t="shared" si="1"/>
        <v>9.5</v>
      </c>
      <c r="O19" s="24"/>
      <c r="Q19" s="12"/>
    </row>
    <row r="20" spans="1:17" x14ac:dyDescent="0.35">
      <c r="A20">
        <v>10</v>
      </c>
      <c r="B20" s="28">
        <v>0.40402505084660084</v>
      </c>
      <c r="C20" s="21">
        <v>2.4230000000000002E-2</v>
      </c>
      <c r="D20" s="2">
        <f t="shared" si="2"/>
        <v>0.76847117988300762</v>
      </c>
      <c r="E20" s="5"/>
      <c r="F20" s="15">
        <f t="shared" si="3"/>
        <v>0.29725647857264637</v>
      </c>
      <c r="G20" s="4">
        <f t="shared" si="5"/>
        <v>0.77632962085643753</v>
      </c>
      <c r="H20" s="15">
        <f t="shared" si="0"/>
        <v>0.24877848563841945</v>
      </c>
      <c r="I20" s="8"/>
      <c r="J20" s="8">
        <f t="shared" si="4"/>
        <v>0.77772548578771195</v>
      </c>
      <c r="K20">
        <f t="shared" si="1"/>
        <v>10.5</v>
      </c>
      <c r="O20" s="24"/>
      <c r="Q20" s="12"/>
    </row>
    <row r="21" spans="1:17" x14ac:dyDescent="0.35">
      <c r="A21">
        <v>11</v>
      </c>
      <c r="B21" s="28">
        <v>0.36892503980089086</v>
      </c>
      <c r="C21" s="21">
        <v>2.4389999999999998E-2</v>
      </c>
      <c r="D21" s="2">
        <f t="shared" si="2"/>
        <v>0.74888656030224809</v>
      </c>
      <c r="E21" s="5"/>
      <c r="F21" s="15">
        <f t="shared" si="3"/>
        <v>0.26489673364243915</v>
      </c>
      <c r="G21" s="4">
        <f t="shared" si="5"/>
        <v>0.75692138033502654</v>
      </c>
      <c r="H21" s="15">
        <f t="shared" si="0"/>
        <v>0.21778413708109332</v>
      </c>
      <c r="I21" s="8"/>
      <c r="J21" s="8">
        <f t="shared" si="4"/>
        <v>0.7579642143580676</v>
      </c>
      <c r="K21">
        <f t="shared" si="1"/>
        <v>11.5</v>
      </c>
      <c r="O21" s="24"/>
      <c r="Q21" s="12"/>
    </row>
    <row r="22" spans="1:17" x14ac:dyDescent="0.35">
      <c r="A22">
        <v>12</v>
      </c>
      <c r="B22" s="28">
        <v>0.3368008713728935</v>
      </c>
      <c r="C22" s="21">
        <v>2.4549999999999999E-2</v>
      </c>
      <c r="D22" s="2">
        <f t="shared" si="2"/>
        <v>0.72957333128207646</v>
      </c>
      <c r="E22" s="5"/>
      <c r="F22" s="15">
        <f t="shared" si="3"/>
        <v>0.23593863726708902</v>
      </c>
      <c r="G22" s="4">
        <f t="shared" si="5"/>
        <v>0.73799834582665091</v>
      </c>
      <c r="H22" s="15">
        <f t="shared" si="0"/>
        <v>0.19055346754893404</v>
      </c>
      <c r="I22" s="8"/>
      <c r="J22" s="8">
        <f t="shared" si="4"/>
        <v>0.73847454397589329</v>
      </c>
      <c r="K22">
        <f t="shared" si="1"/>
        <v>12.5</v>
      </c>
      <c r="O22" s="24"/>
      <c r="Q22" s="12"/>
    </row>
    <row r="23" spans="1:17" x14ac:dyDescent="0.35">
      <c r="A23">
        <v>13</v>
      </c>
      <c r="B23" s="28">
        <v>0.30744009303093156</v>
      </c>
      <c r="C23" s="21">
        <v>2.4670000000000001E-2</v>
      </c>
      <c r="D23" s="2">
        <f t="shared" si="2"/>
        <v>0.7109248624408433</v>
      </c>
      <c r="E23" s="5"/>
      <c r="F23" s="15">
        <f t="shared" si="3"/>
        <v>0.21016962625940713</v>
      </c>
      <c r="G23" s="4">
        <f t="shared" si="5"/>
        <v>0.71954838718098457</v>
      </c>
      <c r="H23" s="15">
        <f t="shared" si="0"/>
        <v>0.16674617888204235</v>
      </c>
      <c r="I23" s="8"/>
      <c r="J23" s="8">
        <f t="shared" si="4"/>
        <v>0.71964069323839142</v>
      </c>
      <c r="K23">
        <f t="shared" si="1"/>
        <v>13.5</v>
      </c>
      <c r="O23" s="24"/>
      <c r="Q23" s="12"/>
    </row>
    <row r="24" spans="1:17" x14ac:dyDescent="0.35">
      <c r="A24">
        <v>14</v>
      </c>
      <c r="B24" s="28">
        <v>0.28054267648059689</v>
      </c>
      <c r="C24" s="21">
        <v>2.47E-2</v>
      </c>
      <c r="D24" s="2">
        <f t="shared" si="2"/>
        <v>0.69350397853368695</v>
      </c>
      <c r="E24" s="5"/>
      <c r="F24" s="15">
        <f t="shared" si="3"/>
        <v>0.18734255865098826</v>
      </c>
      <c r="G24" s="4">
        <f t="shared" si="5"/>
        <v>0.70155967750145998</v>
      </c>
      <c r="H24" s="15">
        <f t="shared" si="0"/>
        <v>0.1460126674686742</v>
      </c>
      <c r="I24" s="8"/>
      <c r="J24" s="8">
        <f t="shared" si="4"/>
        <v>0.7020165084366824</v>
      </c>
      <c r="K24">
        <f t="shared" si="1"/>
        <v>14.5</v>
      </c>
      <c r="O24" s="24"/>
      <c r="Q24" s="12"/>
    </row>
    <row r="25" spans="1:17" x14ac:dyDescent="0.35">
      <c r="A25">
        <v>15</v>
      </c>
      <c r="B25" s="28">
        <v>0.25599761661170822</v>
      </c>
      <c r="C25" s="21">
        <v>2.46E-2</v>
      </c>
      <c r="D25" s="2">
        <f t="shared" si="2"/>
        <v>0.67784496636512226</v>
      </c>
      <c r="E25" s="5"/>
      <c r="F25" s="15">
        <f t="shared" si="3"/>
        <v>0.16730553126288492</v>
      </c>
      <c r="G25" s="4">
        <f t="shared" si="5"/>
        <v>0.68402068556392337</v>
      </c>
      <c r="H25" s="15">
        <f t="shared" si="0"/>
        <v>0.12809510563051563</v>
      </c>
      <c r="I25" s="8"/>
      <c r="J25" s="8">
        <f t="shared" si="4"/>
        <v>0.68613180502570137</v>
      </c>
      <c r="K25">
        <f t="shared" si="1"/>
        <v>15.5</v>
      </c>
      <c r="O25" s="24"/>
      <c r="Q25" s="12"/>
    </row>
    <row r="26" spans="1:17" x14ac:dyDescent="0.35">
      <c r="A26">
        <v>16</v>
      </c>
      <c r="B26" s="28">
        <v>0.2335170151941747</v>
      </c>
      <c r="C26" s="21">
        <v>2.445E-2</v>
      </c>
      <c r="D26" s="2">
        <f t="shared" si="2"/>
        <v>0.66321900796429667</v>
      </c>
      <c r="E26" s="5"/>
      <c r="F26" s="15">
        <f t="shared" si="3"/>
        <v>0.14950313943838478</v>
      </c>
      <c r="G26" s="4">
        <f t="shared" si="5"/>
        <v>0.66692016842482538</v>
      </c>
      <c r="H26" s="15">
        <f t="shared" si="0"/>
        <v>0.11244514233128833</v>
      </c>
      <c r="I26" s="8"/>
      <c r="J26" s="8">
        <f t="shared" si="4"/>
        <v>0.6712778978481162</v>
      </c>
      <c r="K26">
        <f t="shared" si="1"/>
        <v>16.5</v>
      </c>
      <c r="O26" s="24"/>
      <c r="Q26" s="12"/>
    </row>
    <row r="27" spans="1:17" x14ac:dyDescent="0.35">
      <c r="A27">
        <v>17</v>
      </c>
      <c r="B27" s="28">
        <v>0.21293256870314642</v>
      </c>
      <c r="C27" s="21">
        <v>2.4279999999999999E-2</v>
      </c>
      <c r="D27" s="2">
        <f t="shared" si="2"/>
        <v>0.64932710114374537</v>
      </c>
      <c r="E27" s="5"/>
      <c r="F27" s="15">
        <f t="shared" si="3"/>
        <v>0.13362747276174344</v>
      </c>
      <c r="G27" s="4">
        <f t="shared" si="5"/>
        <v>0.6502471642142047</v>
      </c>
      <c r="H27" s="15">
        <f t="shared" si="0"/>
        <v>9.8731171438964135E-2</v>
      </c>
      <c r="I27" s="8"/>
      <c r="J27" s="8">
        <f t="shared" si="4"/>
        <v>0.65716265558387554</v>
      </c>
      <c r="K27">
        <f t="shared" si="1"/>
        <v>17.5</v>
      </c>
      <c r="O27" s="24"/>
      <c r="Q27" s="12"/>
    </row>
    <row r="28" spans="1:17" x14ac:dyDescent="0.35">
      <c r="A28">
        <v>18</v>
      </c>
      <c r="B28" s="28">
        <v>0.19408933056443312</v>
      </c>
      <c r="C28" s="21">
        <v>2.4140000000000002E-2</v>
      </c>
      <c r="D28" s="2">
        <f t="shared" si="2"/>
        <v>0.63558370336043946</v>
      </c>
      <c r="E28" s="5"/>
      <c r="F28" s="15">
        <f t="shared" si="3"/>
        <v>0.11936726402429471</v>
      </c>
      <c r="G28" s="4">
        <f t="shared" si="5"/>
        <v>0.63399098510884955</v>
      </c>
      <c r="H28" s="15">
        <f t="shared" si="0"/>
        <v>8.6638699341523712E-2</v>
      </c>
      <c r="I28" s="8"/>
      <c r="J28" s="8">
        <f t="shared" si="4"/>
        <v>0.643209451705263</v>
      </c>
      <c r="K28">
        <f t="shared" si="1"/>
        <v>18.5</v>
      </c>
      <c r="O28" s="24"/>
      <c r="Q28" s="12"/>
    </row>
    <row r="29" spans="1:17" x14ac:dyDescent="0.35">
      <c r="A29">
        <v>19</v>
      </c>
      <c r="B29" s="28">
        <v>0.17684467730946229</v>
      </c>
      <c r="C29" s="21">
        <v>2.4060000000000002E-2</v>
      </c>
      <c r="D29" s="2">
        <f t="shared" si="2"/>
        <v>0.62157271665609515</v>
      </c>
      <c r="E29" s="5"/>
      <c r="F29" s="15">
        <f t="shared" si="3"/>
        <v>0.1064969164880574</v>
      </c>
      <c r="G29" s="4">
        <f t="shared" si="5"/>
        <v>0.61814121048112836</v>
      </c>
      <c r="H29" s="15">
        <f t="shared" si="0"/>
        <v>7.5933228719555185E-2</v>
      </c>
      <c r="I29" s="8"/>
      <c r="J29" s="8">
        <f t="shared" si="4"/>
        <v>0.62900579223084541</v>
      </c>
      <c r="K29">
        <f t="shared" si="1"/>
        <v>19.5</v>
      </c>
      <c r="O29" s="24"/>
      <c r="Q29" s="12"/>
    </row>
    <row r="30" spans="1:17" x14ac:dyDescent="0.35">
      <c r="A30">
        <v>20</v>
      </c>
      <c r="B30" s="28">
        <v>0.16104743101581903</v>
      </c>
      <c r="C30" s="21">
        <v>2.4039999999999999E-2</v>
      </c>
      <c r="D30" s="2">
        <f t="shared" si="2"/>
        <v>0.60721803256449403</v>
      </c>
      <c r="E30" s="5"/>
      <c r="F30" s="15">
        <f t="shared" si="3"/>
        <v>9.4867978952441118E-2</v>
      </c>
      <c r="G30" s="4">
        <f t="shared" si="5"/>
        <v>0.60268768021910013</v>
      </c>
      <c r="H30" s="15">
        <f t="shared" si="0"/>
        <v>6.6448109735601613E-2</v>
      </c>
      <c r="I30" s="8"/>
      <c r="J30" s="8">
        <f t="shared" si="4"/>
        <v>0.61447344723655339</v>
      </c>
      <c r="K30">
        <f t="shared" si="1"/>
        <v>20.5</v>
      </c>
      <c r="O30" s="24"/>
      <c r="Q30" s="12"/>
    </row>
    <row r="31" spans="1:17" x14ac:dyDescent="0.35">
      <c r="A31">
        <v>21</v>
      </c>
      <c r="B31" s="28">
        <v>0.14661820673976725</v>
      </c>
      <c r="C31" s="21">
        <v>2.409E-2</v>
      </c>
      <c r="D31" s="2">
        <f t="shared" si="2"/>
        <v>0.59232660750473398</v>
      </c>
      <c r="E31" s="5"/>
      <c r="F31" s="15">
        <f t="shared" si="3"/>
        <v>8.4367198848855546E-2</v>
      </c>
      <c r="G31" s="4">
        <f t="shared" si="5"/>
        <v>0.58762048821362256</v>
      </c>
      <c r="H31" s="15">
        <f t="shared" si="0"/>
        <v>5.8050339164396482E-2</v>
      </c>
      <c r="I31" s="8"/>
      <c r="J31" s="8">
        <f t="shared" si="4"/>
        <v>0.5994187234062327</v>
      </c>
      <c r="K31">
        <f t="shared" si="1"/>
        <v>21.5</v>
      </c>
      <c r="O31" s="24"/>
      <c r="Q31" s="12"/>
    </row>
    <row r="32" spans="1:17" x14ac:dyDescent="0.35">
      <c r="A32">
        <v>22</v>
      </c>
      <c r="B32" s="28">
        <v>0.13342431402559737</v>
      </c>
      <c r="C32" s="21">
        <v>2.4170000000000001E-2</v>
      </c>
      <c r="D32" s="2">
        <f t="shared" si="2"/>
        <v>0.57735488205158803</v>
      </c>
      <c r="E32" s="5"/>
      <c r="F32" s="15">
        <f t="shared" si="3"/>
        <v>7.4941803724971862E-2</v>
      </c>
      <c r="G32" s="4">
        <f t="shared" si="5"/>
        <v>0.57292997600828199</v>
      </c>
      <c r="H32" s="15">
        <f t="shared" si="0"/>
        <v>5.0655128605005408E-2</v>
      </c>
      <c r="I32" s="8"/>
      <c r="J32" s="8">
        <f t="shared" si="4"/>
        <v>0.58429055720323364</v>
      </c>
      <c r="K32">
        <f t="shared" si="1"/>
        <v>22.5</v>
      </c>
      <c r="O32" s="24"/>
      <c r="Q32" s="12"/>
    </row>
    <row r="33" spans="1:17" x14ac:dyDescent="0.35">
      <c r="A33">
        <v>23</v>
      </c>
      <c r="B33" s="28">
        <v>0.12134793017203972</v>
      </c>
      <c r="C33" s="21">
        <v>2.4289999999999999E-2</v>
      </c>
      <c r="D33" s="2">
        <f t="shared" si="2"/>
        <v>0.5621466323027976</v>
      </c>
      <c r="E33" s="5"/>
      <c r="F33" s="15">
        <f t="shared" si="3"/>
        <v>6.6462460484295077E-2</v>
      </c>
      <c r="G33" s="4">
        <f t="shared" si="5"/>
        <v>0.55860672660807487</v>
      </c>
      <c r="H33" s="15">
        <f t="shared" si="0"/>
        <v>4.4131007753755988E-2</v>
      </c>
      <c r="I33" s="8"/>
      <c r="J33" s="8">
        <f t="shared" si="4"/>
        <v>0.56893294054827082</v>
      </c>
      <c r="K33">
        <f t="shared" si="1"/>
        <v>23.5</v>
      </c>
      <c r="O33" s="24"/>
      <c r="Q33" s="12"/>
    </row>
    <row r="34" spans="1:17" x14ac:dyDescent="0.35">
      <c r="A34">
        <v>24</v>
      </c>
      <c r="B34" s="28">
        <v>0.11032757846611739</v>
      </c>
      <c r="C34" s="21">
        <v>2.444E-2</v>
      </c>
      <c r="D34" s="2">
        <f t="shared" si="2"/>
        <v>0.54681045952577212</v>
      </c>
      <c r="E34" s="5"/>
      <c r="F34" s="15">
        <f t="shared" si="3"/>
        <v>5.8868998063103743E-2</v>
      </c>
      <c r="G34" s="4">
        <f t="shared" si="5"/>
        <v>0.54464155844287299</v>
      </c>
      <c r="H34" s="15">
        <f t="shared" si="0"/>
        <v>3.8399204130456985E-2</v>
      </c>
      <c r="I34" s="8"/>
      <c r="J34" s="8">
        <f t="shared" si="4"/>
        <v>0.55345214759083972</v>
      </c>
      <c r="K34">
        <f t="shared" si="1"/>
        <v>24.5</v>
      </c>
      <c r="O34" s="24"/>
      <c r="Q34" s="12"/>
    </row>
    <row r="35" spans="1:17" x14ac:dyDescent="0.35">
      <c r="A35">
        <v>25</v>
      </c>
      <c r="B35" s="28">
        <v>0.10024660698689282</v>
      </c>
      <c r="C35" s="21">
        <v>2.46E-2</v>
      </c>
      <c r="D35" s="2">
        <f t="shared" si="2"/>
        <v>0.5316023106288541</v>
      </c>
      <c r="E35" s="5"/>
      <c r="F35" s="15">
        <f t="shared" si="3"/>
        <v>5.2084285540069712E-2</v>
      </c>
      <c r="G35" s="4">
        <f t="shared" si="5"/>
        <v>0.53102551948180121</v>
      </c>
      <c r="H35" s="15">
        <f t="shared" si="0"/>
        <v>3.3374167339217518E-2</v>
      </c>
      <c r="I35" s="8"/>
      <c r="J35" s="8">
        <f t="shared" si="4"/>
        <v>0.53810129313719313</v>
      </c>
      <c r="K35">
        <f t="shared" si="1"/>
        <v>25.5</v>
      </c>
      <c r="O35" s="24"/>
      <c r="Q35" s="12"/>
    </row>
    <row r="36" spans="1:17" x14ac:dyDescent="0.35">
      <c r="A36">
        <v>26</v>
      </c>
      <c r="B36" s="28">
        <v>9.1053253122032718E-2</v>
      </c>
      <c r="C36" s="21">
        <v>2.478E-2</v>
      </c>
      <c r="D36" s="2">
        <f t="shared" si="2"/>
        <v>0.51638390097765319</v>
      </c>
      <c r="E36" s="5"/>
      <c r="F36" s="15">
        <f t="shared" si="3"/>
        <v>4.6028082825231159E-2</v>
      </c>
      <c r="G36" s="4">
        <f t="shared" si="5"/>
        <v>0.51774988149475609</v>
      </c>
      <c r="H36" s="15">
        <f t="shared" si="0"/>
        <v>2.8973086502978321E-2</v>
      </c>
      <c r="I36" s="8"/>
      <c r="J36" s="8">
        <f t="shared" si="4"/>
        <v>0.52274274553103017</v>
      </c>
      <c r="K36">
        <f t="shared" si="1"/>
        <v>26.5</v>
      </c>
      <c r="O36" s="24"/>
      <c r="Q36" s="12"/>
    </row>
    <row r="37" spans="1:17" x14ac:dyDescent="0.35">
      <c r="A37">
        <v>27</v>
      </c>
      <c r="B37" s="28">
        <v>8.2648783705371306E-2</v>
      </c>
      <c r="C37" s="21">
        <v>2.496E-2</v>
      </c>
      <c r="D37" s="2">
        <f t="shared" si="2"/>
        <v>0.50142539403378417</v>
      </c>
      <c r="E37" s="5"/>
      <c r="F37" s="15">
        <f t="shared" si="3"/>
        <v>4.0635955112413503E-2</v>
      </c>
      <c r="G37" s="4">
        <f t="shared" si="5"/>
        <v>0.5048061344573872</v>
      </c>
      <c r="H37" s="15">
        <f t="shared" si="0"/>
        <v>2.5127570386155759E-2</v>
      </c>
      <c r="I37" s="8"/>
      <c r="J37" s="8">
        <f t="shared" si="4"/>
        <v>0.50764461420313733</v>
      </c>
      <c r="K37">
        <f t="shared" si="1"/>
        <v>27.5</v>
      </c>
      <c r="O37" s="24"/>
      <c r="Q37" s="12"/>
    </row>
    <row r="38" spans="1:17" x14ac:dyDescent="0.35">
      <c r="A38">
        <v>28</v>
      </c>
      <c r="B38" s="28">
        <v>7.4989669837304027E-2</v>
      </c>
      <c r="C38" s="21">
        <v>2.5149999999999999E-2</v>
      </c>
      <c r="D38" s="2">
        <f t="shared" si="2"/>
        <v>0.48659196706527597</v>
      </c>
      <c r="E38" s="5"/>
      <c r="F38" s="15">
        <f t="shared" si="3"/>
        <v>3.5839521383327938E-2</v>
      </c>
      <c r="G38" s="4">
        <f t="shared" si="5"/>
        <v>0.5</v>
      </c>
      <c r="H38" s="15">
        <f t="shared" si="0"/>
        <v>2.1770598909791584E-2</v>
      </c>
      <c r="I38" s="8"/>
      <c r="J38" s="8">
        <f t="shared" si="4"/>
        <v>0.49267286482424377</v>
      </c>
      <c r="K38">
        <f t="shared" si="1"/>
        <v>28.5</v>
      </c>
      <c r="O38" s="24"/>
      <c r="Q38" s="12"/>
    </row>
    <row r="39" spans="1:17" x14ac:dyDescent="0.35">
      <c r="A39">
        <v>29</v>
      </c>
      <c r="B39" s="28">
        <v>6.7992392835075396E-2</v>
      </c>
      <c r="C39" s="21">
        <v>2.5340000000000001E-2</v>
      </c>
      <c r="D39" s="2">
        <f t="shared" si="2"/>
        <v>0.47202281998375917</v>
      </c>
      <c r="E39" s="5"/>
      <c r="F39" s="15">
        <f t="shared" si="3"/>
        <v>3.1575929500238319E-2</v>
      </c>
      <c r="G39" s="4">
        <f t="shared" si="5"/>
        <v>0.5</v>
      </c>
      <c r="H39" s="15">
        <f t="shared" si="0"/>
        <v>1.8842237266570964E-2</v>
      </c>
      <c r="I39" s="8"/>
      <c r="J39" s="8">
        <f t="shared" si="4"/>
        <v>0.47796593501476181</v>
      </c>
      <c r="K39">
        <f t="shared" si="1"/>
        <v>29.5</v>
      </c>
      <c r="O39" s="24"/>
      <c r="Q39" s="12"/>
    </row>
    <row r="40" spans="1:17" x14ac:dyDescent="0.35">
      <c r="A40">
        <v>30</v>
      </c>
      <c r="B40" s="28">
        <v>6.1611503399884311E-2</v>
      </c>
      <c r="C40" s="21">
        <v>2.5530000000000001E-2</v>
      </c>
      <c r="D40" s="2">
        <f t="shared" si="2"/>
        <v>0.45772069558054601</v>
      </c>
      <c r="E40" s="5"/>
      <c r="F40" s="15">
        <f t="shared" si="3"/>
        <v>2.7793358345074463E-2</v>
      </c>
      <c r="G40" s="4">
        <f t="shared" si="5"/>
        <v>0.5</v>
      </c>
      <c r="H40" s="15">
        <f t="shared" si="0"/>
        <v>1.6292416374454104E-2</v>
      </c>
      <c r="I40" s="8"/>
      <c r="J40" s="8">
        <f t="shared" si="4"/>
        <v>0.46352667712489115</v>
      </c>
      <c r="K40">
        <f t="shared" si="1"/>
        <v>30.5</v>
      </c>
      <c r="O40" s="24"/>
      <c r="Q40" s="12"/>
    </row>
    <row r="41" spans="1:17" x14ac:dyDescent="0.35">
      <c r="A41">
        <v>31</v>
      </c>
      <c r="B41" s="28">
        <v>5.5803069802732502E-2</v>
      </c>
      <c r="C41" s="21">
        <v>2.572E-2</v>
      </c>
      <c r="D41" s="2">
        <f t="shared" si="2"/>
        <v>0.44368795812727452</v>
      </c>
      <c r="E41" s="5"/>
      <c r="F41" s="15">
        <f t="shared" si="3"/>
        <v>2.4443821140923482E-2</v>
      </c>
      <c r="G41" s="4">
        <f t="shared" si="5"/>
        <v>0.5</v>
      </c>
      <c r="H41" s="15">
        <f t="shared" si="0"/>
        <v>1.4076079791738309E-2</v>
      </c>
      <c r="I41" s="8"/>
      <c r="J41" s="8">
        <f t="shared" si="4"/>
        <v>0.44935756116353914</v>
      </c>
      <c r="K41">
        <f t="shared" si="1"/>
        <v>31.5</v>
      </c>
      <c r="O41" s="24"/>
      <c r="Q41" s="12"/>
    </row>
    <row r="42" spans="1:17" x14ac:dyDescent="0.35">
      <c r="A42">
        <v>32</v>
      </c>
      <c r="B42" s="28">
        <v>5.0502188307220398E-2</v>
      </c>
      <c r="C42" s="21">
        <v>2.5909999999999999E-2</v>
      </c>
      <c r="D42" s="2">
        <f t="shared" si="2"/>
        <v>0.42992660156839696</v>
      </c>
      <c r="E42" s="5"/>
      <c r="F42" s="15">
        <f t="shared" si="3"/>
        <v>2.1473429597649262E-2</v>
      </c>
      <c r="G42" s="4">
        <f t="shared" si="5"/>
        <v>0.5</v>
      </c>
      <c r="H42" s="15">
        <f t="shared" si="0"/>
        <v>1.2147367890485376E-2</v>
      </c>
      <c r="I42" s="8"/>
      <c r="J42" s="8">
        <f t="shared" si="4"/>
        <v>0.4354606829184976</v>
      </c>
      <c r="K42">
        <f t="shared" si="1"/>
        <v>32.5</v>
      </c>
      <c r="O42" s="24"/>
      <c r="Q42" s="12"/>
    </row>
    <row r="43" spans="1:17" x14ac:dyDescent="0.35">
      <c r="A43">
        <v>33</v>
      </c>
      <c r="B43" s="28">
        <v>4.5673815132131694E-2</v>
      </c>
      <c r="C43" s="21">
        <v>2.6100000000000002E-2</v>
      </c>
      <c r="D43" s="2">
        <f t="shared" si="2"/>
        <v>0.41643825813951874</v>
      </c>
      <c r="E43" s="5"/>
      <c r="F43" s="15">
        <f t="shared" si="3"/>
        <v>1.8844611037386806E-2</v>
      </c>
      <c r="G43" s="4">
        <f t="shared" si="5"/>
        <v>0.5</v>
      </c>
      <c r="H43" s="15">
        <f t="shared" si="0"/>
        <v>1.0472155895958861E-2</v>
      </c>
      <c r="I43" s="8"/>
      <c r="J43" s="8">
        <f t="shared" si="4"/>
        <v>0.4218377725126804</v>
      </c>
      <c r="K43">
        <f t="shared" si="1"/>
        <v>33.5</v>
      </c>
      <c r="O43" s="24"/>
      <c r="Q43" s="12"/>
    </row>
    <row r="44" spans="1:17" x14ac:dyDescent="0.35">
      <c r="A44">
        <v>34</v>
      </c>
      <c r="B44" s="28">
        <v>4.1277631894345017E-2</v>
      </c>
      <c r="C44" s="21">
        <v>2.6280000000000001E-2</v>
      </c>
      <c r="D44" s="2">
        <f t="shared" si="2"/>
        <v>0.40336174474961251</v>
      </c>
      <c r="E44" s="5"/>
      <c r="F44" s="15">
        <f t="shared" si="3"/>
        <v>1.652539184929391E-2</v>
      </c>
      <c r="G44" s="4">
        <f t="shared" si="5"/>
        <v>0.5</v>
      </c>
      <c r="H44" s="15">
        <f t="shared" si="0"/>
        <v>9.0212939968399453E-3</v>
      </c>
      <c r="I44" s="8"/>
      <c r="J44" s="8">
        <f t="shared" si="4"/>
        <v>0.40862754611988827</v>
      </c>
      <c r="K44">
        <f t="shared" si="1"/>
        <v>34.5</v>
      </c>
      <c r="O44" s="24"/>
      <c r="Q44" s="12"/>
    </row>
    <row r="45" spans="1:17" x14ac:dyDescent="0.35">
      <c r="A45">
        <v>35</v>
      </c>
      <c r="B45" s="28">
        <v>3.7276647703025946E-2</v>
      </c>
      <c r="C45" s="21">
        <v>2.6460000000000001E-2</v>
      </c>
      <c r="D45" s="2">
        <f t="shared" si="2"/>
        <v>0.39055924061060099</v>
      </c>
      <c r="E45" s="5"/>
      <c r="F45" s="15">
        <f t="shared" si="3"/>
        <v>1.4475962038381043E-2</v>
      </c>
      <c r="G45" s="4">
        <f t="shared" si="5"/>
        <v>0.5</v>
      </c>
      <c r="H45" s="15">
        <f t="shared" si="0"/>
        <v>7.7630548516931953E-3</v>
      </c>
      <c r="I45" s="8"/>
      <c r="J45" s="8">
        <f t="shared" si="4"/>
        <v>0.39569260386922794</v>
      </c>
      <c r="K45">
        <f t="shared" si="1"/>
        <v>35.5</v>
      </c>
      <c r="O45" s="24"/>
      <c r="Q45" s="12"/>
    </row>
    <row r="46" spans="1:17" x14ac:dyDescent="0.35">
      <c r="A46">
        <v>36</v>
      </c>
      <c r="B46" s="28">
        <v>3.3642412172045957E-2</v>
      </c>
      <c r="C46" s="21">
        <v>2.6630000000000001E-2</v>
      </c>
      <c r="D46" s="2">
        <f t="shared" si="2"/>
        <v>0.37816716125471067</v>
      </c>
      <c r="E46" s="5"/>
      <c r="F46" s="15">
        <f t="shared" si="3"/>
        <v>1.2672891309223942E-2</v>
      </c>
      <c r="G46" s="4">
        <f t="shared" si="5"/>
        <v>0.5</v>
      </c>
      <c r="H46" s="15">
        <f t="shared" si="0"/>
        <v>6.6761960035290908E-3</v>
      </c>
      <c r="I46" s="8"/>
      <c r="J46" s="8">
        <f t="shared" si="4"/>
        <v>0.38316937358399361</v>
      </c>
      <c r="K46">
        <f t="shared" si="1"/>
        <v>36.5</v>
      </c>
      <c r="O46" s="24"/>
      <c r="Q46" s="12"/>
    </row>
    <row r="47" spans="1:17" x14ac:dyDescent="0.35">
      <c r="A47">
        <v>37</v>
      </c>
      <c r="B47" s="28">
        <v>3.0332424071066035E-2</v>
      </c>
      <c r="C47" s="21">
        <v>2.6800000000000001E-2</v>
      </c>
      <c r="D47" s="2">
        <f t="shared" si="2"/>
        <v>0.36604739458443014</v>
      </c>
      <c r="E47" s="5"/>
      <c r="F47" s="15">
        <f t="shared" si="3"/>
        <v>1.1079960281885187E-2</v>
      </c>
      <c r="G47" s="4">
        <f t="shared" si="5"/>
        <v>0.5</v>
      </c>
      <c r="H47" s="15">
        <f t="shared" si="0"/>
        <v>5.7340268346269194E-3</v>
      </c>
      <c r="I47" s="8"/>
      <c r="J47" s="8">
        <f t="shared" si="4"/>
        <v>0.37091999907021606</v>
      </c>
      <c r="K47">
        <f t="shared" si="1"/>
        <v>37.5</v>
      </c>
      <c r="O47" s="24"/>
      <c r="Q47" s="12"/>
    </row>
    <row r="48" spans="1:17" x14ac:dyDescent="0.35">
      <c r="A48">
        <v>38</v>
      </c>
      <c r="B48" s="28">
        <v>2.7333419387629645E-2</v>
      </c>
      <c r="C48" s="21">
        <v>2.6970000000000001E-2</v>
      </c>
      <c r="D48" s="2">
        <f t="shared" si="2"/>
        <v>0.35419911587149605</v>
      </c>
      <c r="E48" s="5"/>
      <c r="F48" s="15">
        <f t="shared" si="3"/>
        <v>9.6790356172227268E-3</v>
      </c>
      <c r="G48" s="4">
        <f t="shared" si="5"/>
        <v>0.5</v>
      </c>
      <c r="H48" s="15">
        <f t="shared" si="0"/>
        <v>4.9206418344348943E-3</v>
      </c>
      <c r="I48" s="8"/>
      <c r="J48" s="8">
        <f t="shared" si="4"/>
        <v>0.35894371333568542</v>
      </c>
      <c r="K48">
        <f t="shared" si="1"/>
        <v>38.5</v>
      </c>
      <c r="O48" s="24"/>
      <c r="Q48" s="12"/>
    </row>
    <row r="49" spans="1:17" x14ac:dyDescent="0.35">
      <c r="A49">
        <v>39</v>
      </c>
      <c r="B49" s="28">
        <v>2.4608471947228351E-2</v>
      </c>
      <c r="C49" s="21">
        <v>2.7130000000000001E-2</v>
      </c>
      <c r="D49" s="2">
        <f t="shared" si="2"/>
        <v>0.342754713522885</v>
      </c>
      <c r="E49" s="5"/>
      <c r="F49" s="15">
        <f t="shared" si="3"/>
        <v>8.4480051824032641E-3</v>
      </c>
      <c r="G49" s="4">
        <f t="shared" si="5"/>
        <v>0.5</v>
      </c>
      <c r="H49" s="15">
        <f t="shared" si="0"/>
        <v>4.2190239168930638E-3</v>
      </c>
      <c r="I49" s="8"/>
      <c r="J49" s="8">
        <f t="shared" si="4"/>
        <v>0.34737306685128427</v>
      </c>
      <c r="K49">
        <f t="shared" si="1"/>
        <v>39.5</v>
      </c>
      <c r="O49" s="24"/>
      <c r="Q49" s="12"/>
    </row>
    <row r="50" spans="1:17" x14ac:dyDescent="0.35">
      <c r="A50">
        <v>40</v>
      </c>
      <c r="B50" s="28">
        <v>2.213775124846375E-2</v>
      </c>
      <c r="C50" s="21">
        <v>2.7279999999999999E-2</v>
      </c>
      <c r="D50" s="2">
        <f t="shared" si="2"/>
        <v>0.33170945320423906</v>
      </c>
      <c r="E50" s="5"/>
      <c r="F50" s="15">
        <f t="shared" si="3"/>
        <v>7.3683582942014889E-3</v>
      </c>
      <c r="G50" s="4">
        <f t="shared" si="5"/>
        <v>0.5</v>
      </c>
      <c r="H50" s="15">
        <f t="shared" si="0"/>
        <v>3.6149034358689634E-3</v>
      </c>
      <c r="I50" s="8"/>
      <c r="J50" s="8">
        <f t="shared" si="4"/>
        <v>0.33620352679076493</v>
      </c>
      <c r="K50">
        <f t="shared" si="1"/>
        <v>40.5</v>
      </c>
      <c r="O50" s="24"/>
      <c r="Q50" s="12"/>
    </row>
    <row r="51" spans="1:17" x14ac:dyDescent="0.35">
      <c r="A51">
        <v>41</v>
      </c>
      <c r="B51" s="28">
        <v>1.9894865258538945E-2</v>
      </c>
      <c r="C51" s="21">
        <v>2.743E-2</v>
      </c>
      <c r="D51" s="2">
        <f t="shared" si="2"/>
        <v>0.32092667171655942</v>
      </c>
      <c r="E51" s="5"/>
      <c r="F51" s="15">
        <f t="shared" si="3"/>
        <v>6.4183951666252851E-3</v>
      </c>
      <c r="G51" s="4">
        <f t="shared" si="5"/>
        <v>0.5</v>
      </c>
      <c r="H51" s="15">
        <f t="shared" si="0"/>
        <v>3.0932894908888143E-3</v>
      </c>
      <c r="I51" s="8"/>
      <c r="J51" s="8">
        <f t="shared" si="4"/>
        <v>0.32529840467037308</v>
      </c>
      <c r="K51">
        <f t="shared" si="1"/>
        <v>41.5</v>
      </c>
      <c r="O51" s="24"/>
      <c r="Q51" s="12"/>
    </row>
    <row r="52" spans="1:17" x14ac:dyDescent="0.35">
      <c r="A52">
        <v>42</v>
      </c>
      <c r="B52" s="28">
        <v>1.7866661728616399E-2</v>
      </c>
      <c r="C52" s="21">
        <v>2.758E-2</v>
      </c>
      <c r="D52" s="2">
        <f t="shared" si="2"/>
        <v>0.31040403256640242</v>
      </c>
      <c r="E52" s="5"/>
      <c r="F52" s="15">
        <f t="shared" si="3"/>
        <v>5.5854428996414719E-3</v>
      </c>
      <c r="G52" s="4">
        <f t="shared" si="5"/>
        <v>0.5</v>
      </c>
      <c r="H52" s="15">
        <f t="shared" si="0"/>
        <v>2.6443557394069239E-3</v>
      </c>
      <c r="I52" s="8"/>
      <c r="J52" s="8">
        <f t="shared" si="4"/>
        <v>0.31465539043687124</v>
      </c>
      <c r="K52">
        <f t="shared" si="1"/>
        <v>42.5</v>
      </c>
      <c r="O52" s="24"/>
      <c r="Q52" s="12"/>
    </row>
    <row r="53" spans="1:17" x14ac:dyDescent="0.35">
      <c r="A53">
        <v>43</v>
      </c>
      <c r="B53" s="28">
        <v>1.603022052225278E-2</v>
      </c>
      <c r="C53" s="21">
        <v>2.7720000000000002E-2</v>
      </c>
      <c r="D53" s="2">
        <f t="shared" si="2"/>
        <v>0.3002675761846928</v>
      </c>
      <c r="E53" s="5"/>
      <c r="F53" s="15">
        <f t="shared" si="3"/>
        <v>4.8566710221955968E-3</v>
      </c>
      <c r="G53" s="4">
        <f t="shared" si="5"/>
        <v>0.5</v>
      </c>
      <c r="H53" s="15">
        <f t="shared" si="0"/>
        <v>2.2587548533738997E-3</v>
      </c>
      <c r="I53" s="8"/>
      <c r="J53" s="8">
        <f t="shared" si="4"/>
        <v>0.30440083708755356</v>
      </c>
      <c r="K53">
        <f t="shared" si="1"/>
        <v>43.5</v>
      </c>
      <c r="O53" s="24"/>
      <c r="Q53" s="12"/>
    </row>
    <row r="54" spans="1:17" x14ac:dyDescent="0.35">
      <c r="A54">
        <v>44</v>
      </c>
      <c r="B54" s="28">
        <v>1.4371116065868016E-2</v>
      </c>
      <c r="C54" s="21">
        <v>2.7859999999999999E-2</v>
      </c>
      <c r="D54" s="2">
        <f t="shared" si="2"/>
        <v>0.29038324485601358</v>
      </c>
      <c r="E54" s="5"/>
      <c r="F54" s="15">
        <f t="shared" si="3"/>
        <v>4.2185499495376961E-3</v>
      </c>
      <c r="G54" s="4">
        <f t="shared" si="5"/>
        <v>0.5</v>
      </c>
      <c r="H54" s="15">
        <f t="shared" si="0"/>
        <v>1.9273551873207884E-3</v>
      </c>
      <c r="I54" s="8"/>
      <c r="J54" s="8">
        <f t="shared" si="4"/>
        <v>0.29440049551940289</v>
      </c>
      <c r="K54">
        <f t="shared" si="1"/>
        <v>44.5</v>
      </c>
      <c r="O54" s="24"/>
      <c r="Q54" s="12"/>
    </row>
    <row r="55" spans="1:17" x14ac:dyDescent="0.35">
      <c r="A55">
        <v>45</v>
      </c>
      <c r="B55" s="28">
        <v>1.2867588346382807E-2</v>
      </c>
      <c r="C55" s="21">
        <v>2.7990000000000001E-2</v>
      </c>
      <c r="D55" s="2">
        <f t="shared" si="2"/>
        <v>0.28087369055071937</v>
      </c>
      <c r="E55" s="5"/>
      <c r="F55" s="15">
        <f t="shared" si="3"/>
        <v>3.6602902665265678E-3</v>
      </c>
      <c r="G55" s="4">
        <f t="shared" si="5"/>
        <v>0.5</v>
      </c>
      <c r="H55" s="15">
        <f t="shared" si="0"/>
        <v>1.6427907068382176E-3</v>
      </c>
      <c r="I55" s="8"/>
      <c r="J55" s="8">
        <f t="shared" si="4"/>
        <v>0.28477739022699999</v>
      </c>
      <c r="K55">
        <f t="shared" si="1"/>
        <v>45.5</v>
      </c>
      <c r="O55" s="24"/>
      <c r="Q55" s="12"/>
    </row>
    <row r="56" spans="1:17" x14ac:dyDescent="0.35">
      <c r="A56">
        <v>46</v>
      </c>
      <c r="B56" s="28">
        <v>1.1510790907547181E-2</v>
      </c>
      <c r="C56" s="21">
        <v>2.8119999999999999E-2</v>
      </c>
      <c r="D56" s="2">
        <f t="shared" si="2"/>
        <v>0.27160705398272023</v>
      </c>
      <c r="E56" s="5"/>
      <c r="F56" s="15">
        <f t="shared" si="3"/>
        <v>3.1722375633268774E-3</v>
      </c>
      <c r="G56" s="4">
        <f t="shared" si="5"/>
        <v>0.5</v>
      </c>
      <c r="H56" s="15">
        <f t="shared" si="0"/>
        <v>1.3986226688099145E-3</v>
      </c>
      <c r="I56" s="8"/>
      <c r="J56" s="8">
        <f t="shared" si="4"/>
        <v>0.27539937398228392</v>
      </c>
      <c r="K56">
        <f t="shared" si="1"/>
        <v>46.5</v>
      </c>
      <c r="O56" s="24"/>
      <c r="Q56" s="12"/>
    </row>
    <row r="57" spans="1:17" x14ac:dyDescent="0.35">
      <c r="A57">
        <v>47</v>
      </c>
      <c r="B57" s="28">
        <v>0</v>
      </c>
      <c r="C57" s="21">
        <v>2.8240000000000001E-2</v>
      </c>
      <c r="D57" s="2">
        <f t="shared" si="2"/>
        <v>0.26270253426418988</v>
      </c>
      <c r="E57" s="5"/>
      <c r="F57" s="15">
        <f t="shared" si="3"/>
        <v>0</v>
      </c>
      <c r="G57" s="4">
        <f t="shared" si="5"/>
        <v>0.5</v>
      </c>
      <c r="H57" s="15">
        <f t="shared" si="0"/>
        <v>0</v>
      </c>
      <c r="I57" s="8"/>
      <c r="J57" s="8">
        <f t="shared" si="4"/>
        <v>0.26638606934341974</v>
      </c>
      <c r="K57">
        <f t="shared" si="1"/>
        <v>47.5</v>
      </c>
      <c r="O57" s="24"/>
      <c r="Q57" s="12"/>
    </row>
    <row r="58" spans="1:17" x14ac:dyDescent="0.35">
      <c r="A58">
        <v>48</v>
      </c>
      <c r="B58" s="28">
        <v>0</v>
      </c>
      <c r="C58" s="21">
        <v>2.836E-2</v>
      </c>
      <c r="D58" s="2">
        <f t="shared" si="2"/>
        <v>0.25403081160134972</v>
      </c>
      <c r="E58" s="5"/>
      <c r="F58" s="15">
        <f t="shared" si="3"/>
        <v>0</v>
      </c>
      <c r="G58" s="4">
        <f t="shared" si="5"/>
        <v>0.5</v>
      </c>
      <c r="H58" s="15">
        <f t="shared" si="0"/>
        <v>0</v>
      </c>
      <c r="I58" s="8"/>
      <c r="J58" s="8">
        <f t="shared" si="4"/>
        <v>0.25760778507026411</v>
      </c>
      <c r="K58">
        <f t="shared" si="1"/>
        <v>48.5</v>
      </c>
      <c r="O58" s="24"/>
      <c r="Q58" s="12"/>
    </row>
    <row r="59" spans="1:17" x14ac:dyDescent="0.35">
      <c r="A59">
        <v>49</v>
      </c>
      <c r="B59" s="28">
        <v>0</v>
      </c>
      <c r="C59" s="21">
        <v>2.8469999999999999E-2</v>
      </c>
      <c r="D59" s="2">
        <f t="shared" si="2"/>
        <v>0.24570760448243356</v>
      </c>
      <c r="E59" s="5"/>
      <c r="F59" s="15">
        <f t="shared" si="3"/>
        <v>0</v>
      </c>
      <c r="G59" s="4">
        <f t="shared" si="5"/>
        <v>0.5</v>
      </c>
      <c r="H59" s="15">
        <f t="shared" si="0"/>
        <v>0</v>
      </c>
      <c r="I59" s="8"/>
      <c r="J59" s="8">
        <f t="shared" si="4"/>
        <v>0.24918070591511171</v>
      </c>
      <c r="K59">
        <f t="shared" si="1"/>
        <v>49.5</v>
      </c>
      <c r="O59" s="24"/>
      <c r="Q59" s="12"/>
    </row>
    <row r="60" spans="1:17" x14ac:dyDescent="0.35">
      <c r="A60">
        <v>50</v>
      </c>
      <c r="B60" s="28">
        <v>0</v>
      </c>
      <c r="C60" s="21">
        <v>2.8590000000000001E-2</v>
      </c>
      <c r="D60" s="2">
        <f t="shared" si="2"/>
        <v>0.23748862525397332</v>
      </c>
      <c r="E60" s="5"/>
      <c r="F60" s="15">
        <f t="shared" si="3"/>
        <v>0</v>
      </c>
      <c r="G60" s="4">
        <f t="shared" si="5"/>
        <v>0.5</v>
      </c>
      <c r="H60" s="15">
        <f t="shared" si="0"/>
        <v>0</v>
      </c>
      <c r="I60" s="8"/>
      <c r="J60" s="8">
        <f t="shared" si="4"/>
        <v>0.24085960089713335</v>
      </c>
      <c r="K60">
        <f t="shared" si="1"/>
        <v>50.5</v>
      </c>
      <c r="O60" s="24"/>
      <c r="Q60" s="12"/>
    </row>
    <row r="61" spans="1:17" x14ac:dyDescent="0.35">
      <c r="A61">
        <v>51</v>
      </c>
      <c r="B61" s="28">
        <v>0</v>
      </c>
      <c r="C61" s="21">
        <v>2.869E-2</v>
      </c>
      <c r="D61" s="2">
        <f t="shared" si="2"/>
        <v>0.22972330839611865</v>
      </c>
      <c r="E61" s="5"/>
      <c r="F61" s="15">
        <f t="shared" si="3"/>
        <v>0</v>
      </c>
      <c r="G61" s="4">
        <f t="shared" si="5"/>
        <v>0.5</v>
      </c>
      <c r="H61" s="15">
        <f t="shared" si="0"/>
        <v>0</v>
      </c>
      <c r="I61" s="8"/>
      <c r="J61" s="8">
        <f t="shared" si="4"/>
        <v>0.23299538623573912</v>
      </c>
      <c r="K61">
        <f t="shared" si="1"/>
        <v>51.5</v>
      </c>
      <c r="O61" s="24"/>
      <c r="Q61" s="12"/>
    </row>
    <row r="62" spans="1:17" x14ac:dyDescent="0.35">
      <c r="A62">
        <v>52</v>
      </c>
      <c r="B62" s="28">
        <v>0</v>
      </c>
      <c r="C62" s="21">
        <v>2.8799999999999999E-2</v>
      </c>
      <c r="D62" s="2">
        <f t="shared" si="2"/>
        <v>0.22205438523757992</v>
      </c>
      <c r="E62" s="5"/>
      <c r="F62" s="15">
        <f t="shared" si="3"/>
        <v>0</v>
      </c>
      <c r="G62" s="4">
        <f t="shared" si="5"/>
        <v>0.5</v>
      </c>
      <c r="H62" s="15">
        <f t="shared" si="0"/>
        <v>0</v>
      </c>
      <c r="I62" s="8"/>
      <c r="J62" s="8">
        <f t="shared" si="4"/>
        <v>0.22522927146206562</v>
      </c>
      <c r="K62">
        <f t="shared" si="1"/>
        <v>52.5</v>
      </c>
      <c r="O62" s="24"/>
      <c r="Q62" s="12"/>
    </row>
    <row r="63" spans="1:17" x14ac:dyDescent="0.35">
      <c r="A63">
        <v>53</v>
      </c>
      <c r="B63" s="28">
        <v>0</v>
      </c>
      <c r="C63" s="21">
        <v>2.8899999999999999E-2</v>
      </c>
      <c r="D63" s="2">
        <f t="shared" si="2"/>
        <v>0.21470836756256304</v>
      </c>
      <c r="E63" s="5"/>
      <c r="F63" s="15">
        <f t="shared" si="3"/>
        <v>0</v>
      </c>
      <c r="G63" s="4">
        <f t="shared" si="5"/>
        <v>0.5</v>
      </c>
      <c r="H63" s="15">
        <f t="shared" si="0"/>
        <v>0</v>
      </c>
      <c r="I63" s="8"/>
      <c r="J63" s="8">
        <f t="shared" si="4"/>
        <v>0.21778880582576005</v>
      </c>
      <c r="K63">
        <f t="shared" si="1"/>
        <v>53.5</v>
      </c>
      <c r="O63" s="24"/>
      <c r="Q63" s="12"/>
    </row>
    <row r="64" spans="1:17" x14ac:dyDescent="0.35">
      <c r="A64">
        <v>54</v>
      </c>
      <c r="B64" s="28">
        <v>0</v>
      </c>
      <c r="C64" s="21">
        <v>2.9000000000000001E-2</v>
      </c>
      <c r="D64" s="2">
        <f t="shared" si="2"/>
        <v>0.20756512630284871</v>
      </c>
      <c r="E64" s="5"/>
      <c r="F64" s="15">
        <f t="shared" si="3"/>
        <v>0</v>
      </c>
      <c r="G64" s="4">
        <f t="shared" si="5"/>
        <v>0.5</v>
      </c>
      <c r="H64" s="15">
        <f t="shared" si="0"/>
        <v>0</v>
      </c>
      <c r="I64" s="8"/>
      <c r="J64" s="8">
        <f t="shared" si="4"/>
        <v>0.21055331112374875</v>
      </c>
      <c r="K64">
        <f t="shared" si="1"/>
        <v>54.5</v>
      </c>
      <c r="O64" s="24"/>
      <c r="Q64" s="12"/>
    </row>
    <row r="65" spans="1:17" x14ac:dyDescent="0.35">
      <c r="A65">
        <v>55</v>
      </c>
      <c r="B65" s="28">
        <v>0</v>
      </c>
      <c r="C65" s="21">
        <v>2.9090000000000001E-2</v>
      </c>
      <c r="D65" s="2">
        <f t="shared" si="2"/>
        <v>0.20072984519959305</v>
      </c>
      <c r="E65" s="5"/>
      <c r="F65" s="15">
        <f t="shared" si="3"/>
        <v>0</v>
      </c>
      <c r="G65" s="4">
        <f t="shared" si="5"/>
        <v>0.5</v>
      </c>
      <c r="H65" s="15">
        <f t="shared" si="0"/>
        <v>0</v>
      </c>
      <c r="I65" s="8"/>
      <c r="J65" s="8">
        <f t="shared" si="4"/>
        <v>0.2036285312231122</v>
      </c>
      <c r="K65">
        <f t="shared" si="1"/>
        <v>55.5</v>
      </c>
      <c r="O65" s="24"/>
      <c r="Q65" s="12"/>
    </row>
    <row r="66" spans="1:17" x14ac:dyDescent="0.35">
      <c r="A66">
        <v>56</v>
      </c>
      <c r="B66" s="28">
        <v>0</v>
      </c>
      <c r="C66" s="21">
        <v>2.9180000000000001E-2</v>
      </c>
      <c r="D66" s="2">
        <f t="shared" si="2"/>
        <v>0.19408578749953878</v>
      </c>
      <c r="E66" s="5"/>
      <c r="F66" s="15">
        <f t="shared" si="3"/>
        <v>0</v>
      </c>
      <c r="G66" s="4">
        <f t="shared" si="5"/>
        <v>0.5</v>
      </c>
      <c r="H66" s="15">
        <f t="shared" si="0"/>
        <v>0</v>
      </c>
      <c r="I66" s="8"/>
      <c r="J66" s="8">
        <f t="shared" si="4"/>
        <v>0.19689713780654564</v>
      </c>
      <c r="K66">
        <f t="shared" si="1"/>
        <v>56.5</v>
      </c>
      <c r="O66" s="24"/>
      <c r="Q66" s="12"/>
    </row>
    <row r="67" spans="1:17" x14ac:dyDescent="0.35">
      <c r="A67">
        <v>57</v>
      </c>
      <c r="B67" s="28">
        <v>0</v>
      </c>
      <c r="C67" s="21">
        <v>2.9270000000000001E-2</v>
      </c>
      <c r="D67" s="2">
        <f t="shared" si="2"/>
        <v>0.18762890808057284</v>
      </c>
      <c r="E67" s="5"/>
      <c r="F67" s="15">
        <f t="shared" si="3"/>
        <v>0</v>
      </c>
      <c r="G67" s="4">
        <f t="shared" si="5"/>
        <v>0.5</v>
      </c>
      <c r="H67" s="15">
        <f t="shared" si="0"/>
        <v>0</v>
      </c>
      <c r="I67" s="8"/>
      <c r="J67" s="8">
        <f t="shared" si="4"/>
        <v>0.19035505246437642</v>
      </c>
      <c r="K67">
        <f t="shared" si="1"/>
        <v>57.5</v>
      </c>
      <c r="O67" s="24"/>
      <c r="Q67" s="12"/>
    </row>
    <row r="68" spans="1:17" x14ac:dyDescent="0.35">
      <c r="A68">
        <v>58</v>
      </c>
      <c r="B68" s="28">
        <v>0</v>
      </c>
      <c r="C68" s="21">
        <v>2.9360000000000001E-2</v>
      </c>
      <c r="D68" s="2">
        <f t="shared" si="2"/>
        <v>0.1813551992832701</v>
      </c>
      <c r="E68" s="5"/>
      <c r="F68" s="15">
        <f t="shared" si="3"/>
        <v>0</v>
      </c>
      <c r="G68" s="4">
        <f t="shared" si="5"/>
        <v>0.5</v>
      </c>
      <c r="H68" s="15">
        <f t="shared" si="0"/>
        <v>0</v>
      </c>
      <c r="I68" s="8"/>
      <c r="J68" s="8">
        <f t="shared" si="4"/>
        <v>0.1839982340756843</v>
      </c>
      <c r="K68">
        <f t="shared" si="1"/>
        <v>58.5</v>
      </c>
      <c r="O68" s="24"/>
      <c r="Q68" s="12"/>
    </row>
    <row r="69" spans="1:17" x14ac:dyDescent="0.35">
      <c r="A69">
        <v>59</v>
      </c>
      <c r="B69" s="28">
        <v>0</v>
      </c>
      <c r="C69" s="21">
        <v>2.9440000000000001E-2</v>
      </c>
      <c r="D69" s="2">
        <f t="shared" si="2"/>
        <v>0.17536287086152846</v>
      </c>
      <c r="E69" s="5"/>
      <c r="F69" s="15">
        <f t="shared" si="3"/>
        <v>0</v>
      </c>
      <c r="G69" s="4">
        <f t="shared" si="5"/>
        <v>0.5</v>
      </c>
      <c r="H69" s="15">
        <f t="shared" si="0"/>
        <v>0</v>
      </c>
      <c r="I69" s="8"/>
      <c r="J69" s="8">
        <f t="shared" si="4"/>
        <v>0.17792548826594251</v>
      </c>
      <c r="K69">
        <f t="shared" si="1"/>
        <v>59.5</v>
      </c>
      <c r="O69" s="24"/>
      <c r="Q69" s="12"/>
    </row>
    <row r="70" spans="1:17" x14ac:dyDescent="0.35">
      <c r="A70">
        <v>60</v>
      </c>
      <c r="B70" s="28">
        <v>0</v>
      </c>
      <c r="C70" s="21">
        <v>2.9520000000000001E-2</v>
      </c>
      <c r="D70" s="2">
        <f t="shared" si="2"/>
        <v>0.16954224903121712</v>
      </c>
      <c r="E70" s="5"/>
      <c r="F70" s="15">
        <f t="shared" si="3"/>
        <v>0</v>
      </c>
      <c r="G70" s="4">
        <f t="shared" si="5"/>
        <v>0.5</v>
      </c>
      <c r="H70" s="15">
        <f t="shared" si="0"/>
        <v>0</v>
      </c>
      <c r="I70" s="8"/>
      <c r="J70" s="8">
        <f t="shared" si="4"/>
        <v>0.17202649225378319</v>
      </c>
      <c r="K70">
        <f t="shared" si="1"/>
        <v>60.5</v>
      </c>
      <c r="O70" s="24"/>
      <c r="Q70" s="12"/>
    </row>
    <row r="71" spans="1:17" x14ac:dyDescent="0.35">
      <c r="A71">
        <v>61</v>
      </c>
      <c r="B71" s="28">
        <v>0</v>
      </c>
      <c r="C71" s="21">
        <v>2.9600000000000001E-2</v>
      </c>
      <c r="D71" s="2">
        <f t="shared" si="2"/>
        <v>0.16388941250785505</v>
      </c>
      <c r="E71" s="5"/>
      <c r="F71" s="15">
        <f t="shared" si="3"/>
        <v>0</v>
      </c>
      <c r="G71" s="4">
        <f t="shared" si="5"/>
        <v>0.5</v>
      </c>
      <c r="H71" s="15">
        <f t="shared" si="0"/>
        <v>0</v>
      </c>
      <c r="I71" s="8"/>
      <c r="J71" s="8">
        <f t="shared" si="4"/>
        <v>0.16629728747734338</v>
      </c>
      <c r="K71">
        <f t="shared" si="1"/>
        <v>61.5</v>
      </c>
      <c r="O71" s="24"/>
      <c r="Q71" s="12"/>
    </row>
    <row r="72" spans="1:17" x14ac:dyDescent="0.35">
      <c r="A72">
        <v>62</v>
      </c>
      <c r="B72" s="28">
        <v>0</v>
      </c>
      <c r="C72" s="21">
        <v>2.9680000000000002E-2</v>
      </c>
      <c r="D72" s="2">
        <f t="shared" si="2"/>
        <v>0.1584004934145101</v>
      </c>
      <c r="E72" s="5"/>
      <c r="F72" s="15">
        <f t="shared" si="3"/>
        <v>0</v>
      </c>
      <c r="G72" s="4">
        <f t="shared" si="5"/>
        <v>0.5</v>
      </c>
      <c r="H72" s="15">
        <f t="shared" si="0"/>
        <v>0</v>
      </c>
      <c r="I72" s="8"/>
      <c r="J72" s="8">
        <f t="shared" si="4"/>
        <v>0.16073396894918859</v>
      </c>
      <c r="K72">
        <f t="shared" si="1"/>
        <v>62.5</v>
      </c>
      <c r="O72" s="24"/>
      <c r="Q72" s="12"/>
    </row>
    <row r="73" spans="1:17" x14ac:dyDescent="0.35">
      <c r="A73">
        <v>63</v>
      </c>
      <c r="B73" s="28">
        <v>0</v>
      </c>
      <c r="C73" s="21">
        <v>2.9749999999999999E-2</v>
      </c>
      <c r="D73" s="2">
        <f t="shared" si="2"/>
        <v>0.15316684257487165</v>
      </c>
      <c r="E73" s="5"/>
      <c r="F73" s="15">
        <f t="shared" si="3"/>
        <v>0</v>
      </c>
      <c r="G73" s="4">
        <f t="shared" si="5"/>
        <v>0.5</v>
      </c>
      <c r="H73" s="15">
        <f t="shared" si="0"/>
        <v>0</v>
      </c>
      <c r="I73" s="8"/>
      <c r="J73" s="8">
        <f t="shared" si="4"/>
        <v>0.15542850154933072</v>
      </c>
      <c r="K73">
        <f t="shared" si="1"/>
        <v>63.5</v>
      </c>
      <c r="O73" s="24"/>
      <c r="Q73" s="12"/>
    </row>
    <row r="74" spans="1:17" x14ac:dyDescent="0.35">
      <c r="A74">
        <v>64</v>
      </c>
      <c r="B74" s="28">
        <v>0</v>
      </c>
      <c r="C74" s="21">
        <v>2.9829999999999999E-2</v>
      </c>
      <c r="D74" s="2">
        <f t="shared" si="2"/>
        <v>0.14799258542837021</v>
      </c>
      <c r="E74" s="5"/>
      <c r="F74" s="15">
        <f t="shared" si="3"/>
        <v>0</v>
      </c>
      <c r="G74" s="4">
        <f t="shared" si="5"/>
        <v>0.5</v>
      </c>
      <c r="H74" s="15">
        <f t="shared" ref="H74:H90" si="6">B74*(1+B$5*B$3)^A74/(1+B$3+C74)^A75</f>
        <v>0</v>
      </c>
      <c r="I74" s="8"/>
      <c r="J74" s="8">
        <f t="shared" si="4"/>
        <v>0.15018367486221226</v>
      </c>
      <c r="K74">
        <f t="shared" ref="K74:K90" si="7">A74+0.5</f>
        <v>64.5</v>
      </c>
      <c r="O74" s="24"/>
      <c r="Q74" s="12"/>
    </row>
    <row r="75" spans="1:17" x14ac:dyDescent="0.35">
      <c r="A75">
        <v>65</v>
      </c>
      <c r="B75" s="28">
        <v>0</v>
      </c>
      <c r="C75" s="21">
        <v>2.9899999999999999E-2</v>
      </c>
      <c r="D75" s="2">
        <f t="shared" ref="D75:D90" si="8">1/(1+C75)^(A75+1)</f>
        <v>0.14306261608017171</v>
      </c>
      <c r="E75" s="5"/>
      <c r="F75" s="15">
        <f t="shared" ref="F75:F90" si="9">B75*(1+B$3)^A75/(1+B$3+C75)^A76</f>
        <v>0</v>
      </c>
      <c r="G75" s="4">
        <f t="shared" si="5"/>
        <v>0.5</v>
      </c>
      <c r="H75" s="15">
        <f t="shared" si="6"/>
        <v>0</v>
      </c>
      <c r="I75" s="8"/>
      <c r="J75" s="8">
        <f t="shared" ref="J75:J90" si="10">1/(1+C75)^(A75+0.5)</f>
        <v>0.14518564940131579</v>
      </c>
      <c r="K75">
        <f t="shared" si="7"/>
        <v>65.5</v>
      </c>
      <c r="O75" s="24"/>
      <c r="Q75" s="12"/>
    </row>
    <row r="76" spans="1:17" x14ac:dyDescent="0.35">
      <c r="A76">
        <v>66</v>
      </c>
      <c r="B76" s="28">
        <v>0</v>
      </c>
      <c r="C76" s="21">
        <v>2.9960000000000001E-2</v>
      </c>
      <c r="D76" s="2">
        <f t="shared" si="8"/>
        <v>0.13836809941661324</v>
      </c>
      <c r="E76" s="5"/>
      <c r="F76" s="15">
        <f t="shared" si="9"/>
        <v>0</v>
      </c>
      <c r="G76" s="4">
        <f t="shared" ref="G76:G90" si="11">MAX(0.5,0.975^A76)</f>
        <v>0.5</v>
      </c>
      <c r="H76" s="15">
        <f t="shared" si="6"/>
        <v>0</v>
      </c>
      <c r="I76" s="8"/>
      <c r="J76" s="8">
        <f t="shared" si="10"/>
        <v>0.14042555691544617</v>
      </c>
      <c r="K76">
        <f t="shared" si="7"/>
        <v>66.5</v>
      </c>
      <c r="O76" s="24"/>
      <c r="Q76" s="12"/>
    </row>
    <row r="77" spans="1:17" x14ac:dyDescent="0.35">
      <c r="A77">
        <v>67</v>
      </c>
      <c r="B77" s="28">
        <v>0</v>
      </c>
      <c r="C77" s="21">
        <v>3.0030000000000001E-2</v>
      </c>
      <c r="D77" s="2">
        <f t="shared" si="8"/>
        <v>0.1337237590990584</v>
      </c>
      <c r="E77" s="5"/>
      <c r="F77" s="15">
        <f t="shared" si="9"/>
        <v>0</v>
      </c>
      <c r="G77" s="4">
        <f t="shared" si="11"/>
        <v>0.5</v>
      </c>
      <c r="H77" s="15">
        <f t="shared" si="6"/>
        <v>0</v>
      </c>
      <c r="I77" s="8"/>
      <c r="J77" s="8">
        <f t="shared" si="10"/>
        <v>0.13571676949191944</v>
      </c>
      <c r="K77">
        <f t="shared" si="7"/>
        <v>67.5</v>
      </c>
      <c r="O77" s="24"/>
      <c r="Q77" s="12"/>
    </row>
    <row r="78" spans="1:17" x14ac:dyDescent="0.35">
      <c r="A78">
        <v>68</v>
      </c>
      <c r="B78" s="28">
        <v>0</v>
      </c>
      <c r="C78" s="21">
        <v>3.0089999999999999E-2</v>
      </c>
      <c r="D78" s="2">
        <f t="shared" si="8"/>
        <v>0.12930436727399489</v>
      </c>
      <c r="E78" s="5"/>
      <c r="F78" s="15">
        <f t="shared" si="9"/>
        <v>0</v>
      </c>
      <c r="G78" s="4">
        <f t="shared" si="11"/>
        <v>0.5</v>
      </c>
      <c r="H78" s="15">
        <f t="shared" si="6"/>
        <v>0</v>
      </c>
      <c r="I78" s="8"/>
      <c r="J78" s="8">
        <f t="shared" si="10"/>
        <v>0.13123533344247504</v>
      </c>
      <c r="K78">
        <f t="shared" si="7"/>
        <v>68.5</v>
      </c>
      <c r="O78" s="24"/>
      <c r="Q78" s="12"/>
    </row>
    <row r="79" spans="1:17" x14ac:dyDescent="0.35">
      <c r="A79">
        <v>69</v>
      </c>
      <c r="B79" s="28">
        <v>0</v>
      </c>
      <c r="C79" s="21">
        <v>3.0159999999999999E-2</v>
      </c>
      <c r="D79" s="2">
        <f t="shared" si="8"/>
        <v>0.12493157409056301</v>
      </c>
      <c r="E79" s="5"/>
      <c r="F79" s="15">
        <f t="shared" si="9"/>
        <v>0</v>
      </c>
      <c r="G79" s="4">
        <f t="shared" si="11"/>
        <v>0.5</v>
      </c>
      <c r="H79" s="15">
        <f t="shared" si="6"/>
        <v>0</v>
      </c>
      <c r="I79" s="8"/>
      <c r="J79" s="8">
        <f t="shared" si="10"/>
        <v>0.12680154736674581</v>
      </c>
      <c r="K79">
        <f t="shared" si="7"/>
        <v>69.5</v>
      </c>
      <c r="O79" s="24"/>
      <c r="Q79" s="12"/>
    </row>
    <row r="80" spans="1:17" x14ac:dyDescent="0.35">
      <c r="A80">
        <v>70</v>
      </c>
      <c r="B80" s="28">
        <v>0</v>
      </c>
      <c r="C80" s="21">
        <v>3.022E-2</v>
      </c>
      <c r="D80" s="2">
        <f t="shared" si="8"/>
        <v>0.12077350000628347</v>
      </c>
      <c r="E80" s="5"/>
      <c r="F80" s="15">
        <f t="shared" si="9"/>
        <v>0</v>
      </c>
      <c r="G80" s="4">
        <f t="shared" si="11"/>
        <v>0.5</v>
      </c>
      <c r="H80" s="15">
        <f t="shared" si="6"/>
        <v>0</v>
      </c>
      <c r="I80" s="8"/>
      <c r="J80" s="8">
        <f t="shared" si="10"/>
        <v>0.12258480503434233</v>
      </c>
      <c r="K80">
        <f t="shared" si="7"/>
        <v>70.5</v>
      </c>
      <c r="O80" s="24"/>
      <c r="Q80" s="12"/>
    </row>
    <row r="81" spans="1:17" x14ac:dyDescent="0.35">
      <c r="A81">
        <v>71</v>
      </c>
      <c r="B81" s="28">
        <v>0</v>
      </c>
      <c r="C81" s="21">
        <v>3.0280000000000001E-2</v>
      </c>
      <c r="D81" s="2">
        <f t="shared" si="8"/>
        <v>0.11674024774378469</v>
      </c>
      <c r="E81" s="5"/>
      <c r="F81" s="15">
        <f t="shared" si="9"/>
        <v>0</v>
      </c>
      <c r="G81" s="4">
        <f t="shared" si="11"/>
        <v>0.5</v>
      </c>
      <c r="H81" s="15">
        <f t="shared" si="6"/>
        <v>0</v>
      </c>
      <c r="I81" s="8"/>
      <c r="J81" s="8">
        <f t="shared" si="10"/>
        <v>0.1184945143308449</v>
      </c>
      <c r="K81">
        <f t="shared" si="7"/>
        <v>71.5</v>
      </c>
      <c r="O81" s="24"/>
      <c r="Q81" s="12"/>
    </row>
    <row r="82" spans="1:17" x14ac:dyDescent="0.35">
      <c r="A82">
        <v>72</v>
      </c>
      <c r="B82" s="28">
        <v>0</v>
      </c>
      <c r="C82" s="21">
        <v>3.0329999999999999E-2</v>
      </c>
      <c r="D82" s="2">
        <f t="shared" si="8"/>
        <v>0.11290854014181508</v>
      </c>
      <c r="E82" s="5"/>
      <c r="F82" s="15">
        <f t="shared" si="9"/>
        <v>0</v>
      </c>
      <c r="G82" s="4">
        <f t="shared" si="11"/>
        <v>0.5</v>
      </c>
      <c r="H82" s="15">
        <f t="shared" si="6"/>
        <v>0</v>
      </c>
      <c r="I82" s="8"/>
      <c r="J82" s="8">
        <f t="shared" si="10"/>
        <v>0.11460800819204896</v>
      </c>
      <c r="K82">
        <f t="shared" si="7"/>
        <v>72.5</v>
      </c>
      <c r="O82" s="24"/>
      <c r="Q82" s="12"/>
    </row>
    <row r="83" spans="1:17" x14ac:dyDescent="0.35">
      <c r="A83">
        <v>73</v>
      </c>
      <c r="B83" s="28">
        <v>0</v>
      </c>
      <c r="C83" s="21">
        <v>3.039E-2</v>
      </c>
      <c r="D83" s="2">
        <f t="shared" si="8"/>
        <v>0.10911362810676674</v>
      </c>
      <c r="E83" s="5"/>
      <c r="F83" s="15">
        <f t="shared" si="9"/>
        <v>0</v>
      </c>
      <c r="G83" s="4">
        <f t="shared" si="11"/>
        <v>0.5</v>
      </c>
      <c r="H83" s="15">
        <f t="shared" si="6"/>
        <v>0</v>
      </c>
      <c r="I83" s="8"/>
      <c r="J83" s="8">
        <f t="shared" si="10"/>
        <v>0.11075920101498345</v>
      </c>
      <c r="K83">
        <f t="shared" si="7"/>
        <v>73.5</v>
      </c>
      <c r="O83" s="24"/>
      <c r="Q83" s="12"/>
    </row>
    <row r="84" spans="1:17" x14ac:dyDescent="0.35">
      <c r="A84">
        <v>74</v>
      </c>
      <c r="B84" s="28">
        <v>0</v>
      </c>
      <c r="C84" s="21">
        <v>3.0439999999999998E-2</v>
      </c>
      <c r="D84" s="2">
        <f t="shared" si="8"/>
        <v>0.10551077888390779</v>
      </c>
      <c r="E84" s="5"/>
      <c r="F84" s="15">
        <f t="shared" si="9"/>
        <v>0</v>
      </c>
      <c r="G84" s="4">
        <f t="shared" si="11"/>
        <v>0.5</v>
      </c>
      <c r="H84" s="15">
        <f t="shared" si="6"/>
        <v>0</v>
      </c>
      <c r="I84" s="8"/>
      <c r="J84" s="8">
        <f t="shared" si="10"/>
        <v>0.10710461477113069</v>
      </c>
      <c r="K84">
        <f t="shared" si="7"/>
        <v>74.5</v>
      </c>
      <c r="O84" s="24"/>
      <c r="Q84" s="12"/>
    </row>
    <row r="85" spans="1:17" x14ac:dyDescent="0.35">
      <c r="A85">
        <v>75</v>
      </c>
      <c r="B85" s="28">
        <v>0</v>
      </c>
      <c r="C85" s="21">
        <v>3.0499999999999999E-2</v>
      </c>
      <c r="D85" s="2">
        <f t="shared" si="8"/>
        <v>0.10194179941933471</v>
      </c>
      <c r="E85" s="5"/>
      <c r="F85" s="15">
        <f t="shared" si="9"/>
        <v>0</v>
      </c>
      <c r="G85" s="4">
        <f t="shared" si="11"/>
        <v>0.5</v>
      </c>
      <c r="H85" s="15">
        <f t="shared" si="6"/>
        <v>0</v>
      </c>
      <c r="I85" s="8"/>
      <c r="J85" s="8">
        <f t="shared" si="10"/>
        <v>0.10348473533884991</v>
      </c>
      <c r="K85">
        <f t="shared" si="7"/>
        <v>75.5</v>
      </c>
      <c r="O85" s="24"/>
      <c r="Q85" s="12"/>
    </row>
    <row r="86" spans="1:17" x14ac:dyDescent="0.35">
      <c r="A86">
        <v>76</v>
      </c>
      <c r="B86" s="28">
        <v>0</v>
      </c>
      <c r="C86" s="21">
        <v>3.0550000000000001E-2</v>
      </c>
      <c r="D86" s="2">
        <f t="shared" si="8"/>
        <v>9.8555710323057294E-2</v>
      </c>
      <c r="E86" s="5"/>
      <c r="F86" s="15">
        <f t="shared" si="9"/>
        <v>0</v>
      </c>
      <c r="G86" s="4">
        <f t="shared" si="11"/>
        <v>0.5</v>
      </c>
      <c r="H86" s="15">
        <f t="shared" si="6"/>
        <v>0</v>
      </c>
      <c r="I86" s="8"/>
      <c r="J86" s="8">
        <f t="shared" si="10"/>
        <v>0.10004982335727212</v>
      </c>
      <c r="K86">
        <f t="shared" si="7"/>
        <v>76.5</v>
      </c>
      <c r="O86" s="24"/>
      <c r="Q86" s="12"/>
    </row>
    <row r="87" spans="1:17" x14ac:dyDescent="0.35">
      <c r="A87">
        <v>77</v>
      </c>
      <c r="B87" s="28">
        <v>0</v>
      </c>
      <c r="C87" s="21">
        <v>3.0599999999999999E-2</v>
      </c>
      <c r="D87" s="2">
        <f t="shared" si="8"/>
        <v>9.527286520530405E-2</v>
      </c>
      <c r="E87" s="5"/>
      <c r="F87" s="15">
        <f t="shared" si="9"/>
        <v>0</v>
      </c>
      <c r="G87" s="4">
        <f t="shared" si="11"/>
        <v>0.5</v>
      </c>
      <c r="H87" s="15">
        <f t="shared" si="6"/>
        <v>0</v>
      </c>
      <c r="I87" s="8"/>
      <c r="J87" s="8">
        <f t="shared" si="10"/>
        <v>9.6719556249331276E-2</v>
      </c>
      <c r="K87">
        <f t="shared" si="7"/>
        <v>77.5</v>
      </c>
      <c r="O87" s="24"/>
      <c r="Q87" s="12"/>
    </row>
    <row r="88" spans="1:17" x14ac:dyDescent="0.35">
      <c r="A88">
        <v>78</v>
      </c>
      <c r="B88" s="29">
        <v>0</v>
      </c>
      <c r="C88" s="21">
        <v>3.065E-2</v>
      </c>
      <c r="D88" s="2">
        <f t="shared" si="8"/>
        <v>9.2090450999659929E-2</v>
      </c>
      <c r="E88" s="5"/>
      <c r="F88" s="15">
        <f t="shared" si="9"/>
        <v>0</v>
      </c>
      <c r="G88" s="4">
        <f t="shared" si="11"/>
        <v>0.5</v>
      </c>
      <c r="H88" s="15">
        <f t="shared" si="6"/>
        <v>0</v>
      </c>
      <c r="I88" s="8"/>
      <c r="J88" s="8">
        <f t="shared" si="10"/>
        <v>9.3491085797191217E-2</v>
      </c>
      <c r="K88">
        <f t="shared" si="7"/>
        <v>78.5</v>
      </c>
      <c r="O88" s="24"/>
      <c r="Q88" s="12"/>
    </row>
    <row r="89" spans="1:17" x14ac:dyDescent="0.35">
      <c r="A89">
        <v>79</v>
      </c>
      <c r="B89" s="28">
        <v>0</v>
      </c>
      <c r="C89" s="21">
        <v>3.0700000000000002E-2</v>
      </c>
      <c r="D89" s="2">
        <f t="shared" si="8"/>
        <v>8.9005719715492163E-2</v>
      </c>
      <c r="E89" s="5"/>
      <c r="F89" s="15">
        <f t="shared" si="9"/>
        <v>0</v>
      </c>
      <c r="G89" s="4">
        <f t="shared" si="11"/>
        <v>0.5</v>
      </c>
      <c r="H89" s="15">
        <f t="shared" si="6"/>
        <v>0</v>
      </c>
      <c r="I89" s="8"/>
      <c r="J89" s="8">
        <f t="shared" si="10"/>
        <v>9.0361629572702801E-2</v>
      </c>
      <c r="K89">
        <f t="shared" si="7"/>
        <v>79.5</v>
      </c>
      <c r="O89" s="24"/>
      <c r="Q89" s="12"/>
    </row>
    <row r="90" spans="1:17" x14ac:dyDescent="0.35">
      <c r="A90">
        <v>80</v>
      </c>
      <c r="B90" s="28">
        <v>0</v>
      </c>
      <c r="C90" s="21">
        <v>3.074E-2</v>
      </c>
      <c r="D90" s="2">
        <f t="shared" si="8"/>
        <v>8.6083608630378838E-2</v>
      </c>
      <c r="E90" s="5"/>
      <c r="F90" s="15">
        <f t="shared" si="9"/>
        <v>0</v>
      </c>
      <c r="G90" s="4">
        <f t="shared" si="11"/>
        <v>0.5</v>
      </c>
      <c r="H90" s="15">
        <f t="shared" si="6"/>
        <v>0</v>
      </c>
      <c r="J90" s="8">
        <f t="shared" si="10"/>
        <v>8.7396698976291293E-2</v>
      </c>
      <c r="K90">
        <f t="shared" si="7"/>
        <v>80.5</v>
      </c>
      <c r="O90" s="24"/>
      <c r="Q90" s="12"/>
    </row>
    <row r="91" spans="1:17" x14ac:dyDescent="0.35">
      <c r="A91">
        <v>81</v>
      </c>
      <c r="D91" s="2"/>
      <c r="G91" s="4"/>
      <c r="I91" s="3"/>
      <c r="J91" s="3"/>
    </row>
    <row r="92" spans="1:17" x14ac:dyDescent="0.35">
      <c r="D92" s="2"/>
    </row>
    <row r="93" spans="1:17" x14ac:dyDescent="0.35">
      <c r="D93" s="2"/>
    </row>
    <row r="94" spans="1:17" x14ac:dyDescent="0.35">
      <c r="D94" s="2"/>
    </row>
    <row r="95" spans="1:17" x14ac:dyDescent="0.35">
      <c r="D95" s="2"/>
    </row>
    <row r="96" spans="1:17" x14ac:dyDescent="0.35">
      <c r="D96" s="2"/>
    </row>
    <row r="97" spans="4:4" x14ac:dyDescent="0.35">
      <c r="D97" s="2"/>
    </row>
    <row r="98" spans="4:4" x14ac:dyDescent="0.35">
      <c r="D98" s="2"/>
    </row>
    <row r="99" spans="4:4" x14ac:dyDescent="0.35">
      <c r="D9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62B7D-03F0-414C-9000-40D718DA98D0}">
  <dimension ref="A1:P22"/>
  <sheetViews>
    <sheetView topLeftCell="A7" workbookViewId="0">
      <selection activeCell="E23" sqref="E23"/>
    </sheetView>
  </sheetViews>
  <sheetFormatPr defaultRowHeight="14.5" x14ac:dyDescent="0.35"/>
  <cols>
    <col min="3" max="3" width="9.453125" bestFit="1" customWidth="1"/>
    <col min="4" max="4" width="15.36328125" customWidth="1"/>
    <col min="5" max="5" width="12.453125" bestFit="1" customWidth="1"/>
    <col min="6" max="6" width="10.26953125" bestFit="1" customWidth="1"/>
    <col min="7" max="7" width="10.453125" bestFit="1" customWidth="1"/>
    <col min="9" max="9" width="10.36328125" bestFit="1" customWidth="1"/>
    <col min="10" max="10" width="9.36328125" bestFit="1" customWidth="1"/>
    <col min="14" max="14" width="11.90625" customWidth="1"/>
  </cols>
  <sheetData>
    <row r="1" spans="1:14" ht="18.5" x14ac:dyDescent="0.45">
      <c r="A1" s="13" t="s">
        <v>12</v>
      </c>
    </row>
    <row r="2" spans="1:14" ht="18.5" x14ac:dyDescent="0.45">
      <c r="A2" s="13"/>
    </row>
    <row r="3" spans="1:14" ht="18.5" x14ac:dyDescent="0.45">
      <c r="A3" s="13" t="s">
        <v>27</v>
      </c>
    </row>
    <row r="5" spans="1:14" x14ac:dyDescent="0.35">
      <c r="D5" t="s">
        <v>9</v>
      </c>
      <c r="I5" t="s">
        <v>11</v>
      </c>
      <c r="J5" t="s">
        <v>14</v>
      </c>
    </row>
    <row r="7" spans="1:14" x14ac:dyDescent="0.35">
      <c r="A7" t="s">
        <v>13</v>
      </c>
      <c r="C7" s="11" t="s">
        <v>4</v>
      </c>
      <c r="D7" s="11" t="s">
        <v>3</v>
      </c>
      <c r="E7" s="11" t="s">
        <v>2</v>
      </c>
      <c r="F7" s="11" t="s">
        <v>1</v>
      </c>
      <c r="G7" s="11" t="s">
        <v>0</v>
      </c>
    </row>
    <row r="8" spans="1:14" x14ac:dyDescent="0.35">
      <c r="A8" s="6">
        <f>'Long duration 0%'!B$4</f>
        <v>0</v>
      </c>
      <c r="C8" s="20">
        <f>NPV('Long duration 0%'!B$3,'Long duration 0%'!B$10:B$90)*'Long duration 0%'!B$3</f>
        <v>0.8258995255027678</v>
      </c>
      <c r="D8" s="10">
        <f>NPV('Long duration 0%'!B$4,'Long duration 0%'!B$10:B$90)*'Long duration 0%'!B$3</f>
        <v>2.581562074698923</v>
      </c>
      <c r="E8" s="14">
        <f>SUM('Long duration 0%'!F$10:F$90)*'Long duration 0%'!B$3</f>
        <v>2.4354359195272859</v>
      </c>
      <c r="F8" s="14">
        <f>SUMPRODUCT('Long duration 0%'!B$10:B$90,'Long duration 0%'!D$10:D$90,'Long duration 0%'!G$10:G$90)*'Long duration 0%'!B$3</f>
        <v>1.6398521118253062</v>
      </c>
      <c r="G8" s="14">
        <f>SUM('Long duration 0%'!H$10:H$90)*'Long duration 0%'!B$3</f>
        <v>1.6416187241913736</v>
      </c>
      <c r="H8" s="14"/>
      <c r="I8" s="32">
        <f>SUMPRODUCT('Long duration 0%'!B10:B90,'Long duration 0%'!J10:J90,'Long duration 0%'!K10:K90)/SUMPRODUCT('Long duration 0%'!B10:B90,'Long duration 0%'!J10:J90)</f>
        <v>27.042486636304176</v>
      </c>
      <c r="J8">
        <f>'Long duration 0%'!B$5</f>
        <v>0.71</v>
      </c>
      <c r="N8" s="9"/>
    </row>
    <row r="9" spans="1:14" x14ac:dyDescent="0.35">
      <c r="A9" s="6">
        <f>'Long duration 2%'!B$4</f>
        <v>0.02</v>
      </c>
      <c r="C9" s="20">
        <f>NPV('Long duration 2%'!B$3,'Long duration 2%'!B$10:B$90)*'Long duration 2%'!B$3</f>
        <v>0.8258995255027678</v>
      </c>
      <c r="D9" s="10">
        <f>NPV('Long duration 2%'!B$4,'Long duration 2%'!B$10:B$90)*'Long duration 2%'!B$3</f>
        <v>1.5942188954369636</v>
      </c>
      <c r="E9" s="14">
        <f>SUM('Long duration 2%'!F$10:F$90)*'Long duration 2%'!B$3</f>
        <v>1.5403991089471349</v>
      </c>
      <c r="F9" s="14">
        <f>SUMPRODUCT('Long duration 2%'!B$10:B$90,'Long duration 2%'!D$10:D$90,'Long duration 2%'!G$10:G$90)*'Long duration 2%'!B$3</f>
        <v>1.0925139544486049</v>
      </c>
      <c r="G9" s="14">
        <f>SUM('Long duration 2%'!H$10:H$90)*'Long duration 2%'!B$3</f>
        <v>1.0902195579643286</v>
      </c>
      <c r="H9" s="14"/>
      <c r="I9" s="32">
        <f>SUMPRODUCT('Long duration 2%'!B10:B90,'Long duration 2%'!J10:J90,'Long duration 2%'!K10:K90)/SUMPRODUCT('Long duration 2%'!B10:B90,'Long duration 2%'!J10:J90)</f>
        <v>20.894454471441925</v>
      </c>
      <c r="J9">
        <f>'Long duration 2%'!B$5</f>
        <v>0.67</v>
      </c>
      <c r="N9" s="9"/>
    </row>
    <row r="10" spans="1:14" x14ac:dyDescent="0.35">
      <c r="A10" s="6">
        <f>'Long duration 4%'!B$4</f>
        <v>0.04</v>
      </c>
      <c r="C10" s="20">
        <f>NPV('Long duration 4%'!B$3,'Long duration 4%'!B$10:B$90)*'Long duration 4%'!B$3</f>
        <v>0.8258995255027678</v>
      </c>
      <c r="D10" s="10">
        <f>NPV('Long duration 4%'!B$4,'Long duration 4%'!B$10:B$90)*'Long duration 4%'!B$3</f>
        <v>1.102214716989159</v>
      </c>
      <c r="E10" s="10">
        <f>SUM('Long duration 4%'!F$10:F$90)*'Long duration 4%'!B$3</f>
        <v>1.0792442009420931</v>
      </c>
      <c r="F10" s="14">
        <f>SUMPRODUCT('Long duration 4%'!B$10:B$90,'Long duration 4%'!D$10:D$90,'Long duration 4%'!G$10:G$90)*'Long duration 4%'!B$3</f>
        <v>0.80530386127896481</v>
      </c>
      <c r="G10" s="20">
        <f>SUM('Long duration 4%'!H$10:H$90)*'Long duration 4%'!B$3</f>
        <v>0.80828060249892064</v>
      </c>
      <c r="H10" s="10"/>
      <c r="I10" s="32">
        <f>SUMPRODUCT('Long duration 4%'!B10:B90,'Long duration 4%'!J10:J90,'Long duration 4%'!K10:K90)/SUMPRODUCT('Long duration 4%'!B10:B90,'Long duration 4%'!J10:J90)</f>
        <v>16.35328065779505</v>
      </c>
      <c r="J10" s="10">
        <f>'Long duration 4%'!B$5</f>
        <v>0.65</v>
      </c>
      <c r="N10" s="9"/>
    </row>
    <row r="11" spans="1:14" x14ac:dyDescent="0.35">
      <c r="A11" t="s">
        <v>23</v>
      </c>
      <c r="C11" s="20">
        <f>NPV('Long duration RF CURVE'!B$3,'Long duration RF CURVE'!B$10:B$90)*'Long duration RF CURVE'!B$3</f>
        <v>0.8258995255027678</v>
      </c>
      <c r="D11" s="10">
        <f>SUMPRODUCT('Long duration RF CURVE'!B10:B90,'Long duration RF CURVE'!D10:D90)*'Long duration RF CURVE'!B3</f>
        <v>1.4121553962378128</v>
      </c>
      <c r="E11" s="10">
        <f>SUM('Long duration RF CURVE'!F$10:F$90)*'Long duration RF CURVE'!B$3</f>
        <v>1.3699114197455573</v>
      </c>
      <c r="F11" s="14">
        <f>SUMPRODUCT('Long duration RF CURVE'!B$10:B$90,'Long duration RF CURVE'!D$10:D$90,'Long duration RF CURVE'!G$10:G$90)*'Long duration RF CURVE'!B$3</f>
        <v>0.99183136088719814</v>
      </c>
      <c r="G11" s="34">
        <f>SUM('Long duration RF CURVE'!H$10:H$90)*'Long duration RF CURVE'!B$3</f>
        <v>0.99172355097503184</v>
      </c>
      <c r="H11" s="10"/>
      <c r="I11" s="32">
        <f>SUMPRODUCT('Long duration RF CURVE'!B10:B90,'Long duration RF CURVE'!J10:J90,'Long duration RF CURVE'!K10:K90)/SUMPRODUCT('Long duration RF CURVE'!B10:B90,'Long duration RF CURVE'!J10:J90)</f>
        <v>18.786508259469258</v>
      </c>
      <c r="J11" s="10">
        <f>'Long duration RF CURVE'!B$5</f>
        <v>0.65899183314506171</v>
      </c>
      <c r="N11" s="9"/>
    </row>
    <row r="14" spans="1:14" ht="18.5" x14ac:dyDescent="0.45">
      <c r="A14" s="13" t="s">
        <v>28</v>
      </c>
    </row>
    <row r="15" spans="1:14" ht="18.5" x14ac:dyDescent="0.45">
      <c r="A15" s="13"/>
    </row>
    <row r="16" spans="1:14" x14ac:dyDescent="0.35">
      <c r="D16" t="s">
        <v>9</v>
      </c>
      <c r="I16" t="s">
        <v>11</v>
      </c>
      <c r="J16" t="s">
        <v>14</v>
      </c>
    </row>
    <row r="18" spans="1:16" x14ac:dyDescent="0.35">
      <c r="A18" t="s">
        <v>13</v>
      </c>
      <c r="C18" s="11" t="s">
        <v>4</v>
      </c>
      <c r="D18" s="11" t="s">
        <v>3</v>
      </c>
      <c r="E18" s="11" t="s">
        <v>2</v>
      </c>
      <c r="F18" s="11" t="s">
        <v>1</v>
      </c>
      <c r="G18" s="11" t="s">
        <v>0</v>
      </c>
    </row>
    <row r="19" spans="1:16" x14ac:dyDescent="0.35">
      <c r="A19" s="6">
        <f>'Moderate duration 0% '!B$4</f>
        <v>0</v>
      </c>
      <c r="C19" s="20">
        <f>NPV('Moderate duration 0% '!B$3,'Moderate duration 0% '!B$10:B$90)*'Moderate duration 0% '!B$3</f>
        <v>0.40785217674241392</v>
      </c>
      <c r="D19" s="10">
        <f>NPV('Moderate duration 0% '!B$4,'Moderate duration 0% '!B$10:B$90)*'Moderate duration 0% '!B$3</f>
        <v>0.67595951421798584</v>
      </c>
      <c r="E19" s="14">
        <f>SUM('Moderate duration 0% '!F$10:F$90)*'Moderate duration 0% '!B$3</f>
        <v>0.6376976549226282</v>
      </c>
      <c r="F19" s="14">
        <f>SUMPRODUCT('Moderate duration 0% '!B$10:B$90,'Moderate duration 0% '!D$10:D$90,'Moderate duration 0% '!G$10:G$90)*'Moderate duration 0% '!B$3</f>
        <v>0.54578739489273964</v>
      </c>
      <c r="G19" s="14">
        <f>SUM('Moderate duration 0% '!H$10:H$90)*'Moderate duration 0% '!B$3</f>
        <v>0.547013349238196</v>
      </c>
      <c r="H19" s="14"/>
      <c r="I19" s="32">
        <f>SUMPRODUCT('Moderate duration 0% '!B10:B90,'Moderate duration 0% '!J10:J90,'Moderate duration 0% '!K10:K90)/SUMPRODUCT('Moderate duration 0% '!B10:B90,'Moderate duration 0% '!J10:J90)</f>
        <v>10.129509614879261</v>
      </c>
      <c r="J19" s="30">
        <f>'Moderate duration 0% '!B$5</f>
        <v>0.7</v>
      </c>
      <c r="N19" s="37"/>
    </row>
    <row r="20" spans="1:16" x14ac:dyDescent="0.35">
      <c r="A20" s="6">
        <f>'Moderate duration 2% '!B$4</f>
        <v>0.02</v>
      </c>
      <c r="C20" s="20">
        <f>NPV('Moderate duration 2% '!B$3,'Moderate duration 2% '!B$10:B$90)*'Moderate duration 2% '!B$3</f>
        <v>0.40785217674241392</v>
      </c>
      <c r="D20" s="10">
        <f>NPV('Moderate duration 2% '!B$4,'Moderate duration 2% '!B$10:B$90)*'Moderate duration 2% '!B$3</f>
        <v>0.5560710504928974</v>
      </c>
      <c r="E20" s="14">
        <f>SUM('Moderate duration 2% '!F$10:F$90)*'Moderate duration 2% '!B$3</f>
        <v>0.52997415417793459</v>
      </c>
      <c r="F20" s="14">
        <f>SUMPRODUCT('Moderate duration 2% '!B$10:B$90,'Moderate duration 2% '!D$10:D$90,'Moderate duration 2% '!G$10:G$90)*'Moderate duration 2% '!B$3</f>
        <v>0.4625290871860081</v>
      </c>
      <c r="G20" s="14">
        <f>SUM('Moderate duration 2% '!H$10:H$90)*'Moderate duration 2% '!B$3</f>
        <v>0.46266778003196923</v>
      </c>
      <c r="H20" s="14"/>
      <c r="I20" s="32">
        <f>SUMPRODUCT('Moderate duration 2% '!B10:B90,'Moderate duration 2% '!J10:J90,'Moderate duration 2% '!K10:K90)/SUMPRODUCT('Moderate duration 2% '!B10:B90,'Moderate duration 2% '!J10:J90)</f>
        <v>8.6492811733280703</v>
      </c>
      <c r="J20" s="30">
        <f>'Moderate duration 2% '!B$5</f>
        <v>0.69</v>
      </c>
      <c r="N20" s="37"/>
    </row>
    <row r="21" spans="1:16" x14ac:dyDescent="0.35">
      <c r="A21" s="6">
        <f>'Moderate duration 4%'!B$4</f>
        <v>0.04</v>
      </c>
      <c r="C21" s="20">
        <f>NPV('Moderate duration 4%'!B$3,'Moderate duration 4%'!B$10:B$90)*'Moderate duration 4%'!B$3</f>
        <v>0.40785217674241392</v>
      </c>
      <c r="D21" s="10">
        <f>NPV('Moderate duration 4%'!B$4,'Moderate duration 4%'!B$10:B$90)*'Moderate duration 4%'!B$3</f>
        <v>0.47094018137414995</v>
      </c>
      <c r="E21" s="10">
        <f>SUM('Moderate duration 4%'!F$10:F$90)*'Moderate duration 4%'!B$3</f>
        <v>0.45216391180120152</v>
      </c>
      <c r="F21" s="14">
        <f>SUMPRODUCT('Moderate duration 4%'!B$10:B$90,'Moderate duration 4%'!D$10:D$90,'Moderate duration 4%'!G$10:G$90)*'Moderate duration 4%'!B$3</f>
        <v>0.40102905139705802</v>
      </c>
      <c r="G21" s="20">
        <f>SUM('Moderate duration 4%'!H$10:H$90)*'Moderate duration 4%'!B$3</f>
        <v>0.40170202888904105</v>
      </c>
      <c r="H21" s="10"/>
      <c r="I21" s="32">
        <f>SUMPRODUCT('Moderate duration 4%'!B10:B90,'Moderate duration 4%'!J10:J90,'Moderate duration 4%'!K10:K90)/SUMPRODUCT('Moderate duration 4%'!B10:B90,'Moderate duration 4%'!J10:J90)</f>
        <v>7.5103216759362477</v>
      </c>
      <c r="J21" s="31">
        <f>'Moderate duration 4%'!B$5</f>
        <v>0.69</v>
      </c>
      <c r="N21" s="37"/>
    </row>
    <row r="22" spans="1:16" x14ac:dyDescent="0.35">
      <c r="A22" t="s">
        <v>23</v>
      </c>
      <c r="C22" s="20">
        <f>NPV('Moderate RF CURVE'!B$3,'Moderate RF CURVE'!B$10:B$90)*'Moderate RF CURVE'!B$3</f>
        <v>0.40785217674241392</v>
      </c>
      <c r="D22" s="10">
        <f>SUMPRODUCT('Moderate RF CURVE'!B10:B90,'Moderate RF CURVE'!D10:D90)*'Moderate RF CURVE'!B3</f>
        <v>0.53433662485962474</v>
      </c>
      <c r="E22" s="10">
        <f>SUM('Moderate RF CURVE'!F$10:F$90)*'Moderate RF CURVE'!B$3</f>
        <v>0.51018601299282895</v>
      </c>
      <c r="F22" s="14">
        <f>SUMPRODUCT('Moderate RF CURVE'!B$10:B$90,'Moderate RF CURVE'!D$10:D$90,'Moderate RF CURVE'!G$10:G$90)*'Moderate RF CURVE'!B$3</f>
        <v>0.4472320199205429</v>
      </c>
      <c r="G22" s="34">
        <f>SUM('Moderate RF CURVE'!H$10:H$90)*'Moderate RF CURVE'!B$3</f>
        <v>0.44725371118818819</v>
      </c>
      <c r="H22" s="10"/>
      <c r="I22" s="32">
        <f>SUMPRODUCT('Moderate RF CURVE'!B10:B90,'Moderate RF CURVE'!J10:J90,'Moderate RF CURVE'!K10:K90)/SUMPRODUCT('Moderate RF CURVE'!B10:B90,'Moderate RF CURVE'!J10:J90)</f>
        <v>8.3201371184981632</v>
      </c>
      <c r="J22" s="31">
        <f>'Moderate RF CURVE'!B$5</f>
        <v>0.688259244911408</v>
      </c>
      <c r="L22" s="36"/>
      <c r="N22" s="37"/>
      <c r="P22" s="3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Long duration 0%</vt:lpstr>
      <vt:lpstr>Long duration 2%</vt:lpstr>
      <vt:lpstr>Long duration 4%</vt:lpstr>
      <vt:lpstr>Long duration RF CURVE</vt:lpstr>
      <vt:lpstr>Moderate duration 0% </vt:lpstr>
      <vt:lpstr>Moderate duration 2% </vt:lpstr>
      <vt:lpstr>Moderate duration 4%</vt:lpstr>
      <vt:lpstr>Moderate RF CURVE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W</dc:creator>
  <cp:lastModifiedBy>Hans Waszink</cp:lastModifiedBy>
  <dcterms:created xsi:type="dcterms:W3CDTF">2023-07-30T14:03:21Z</dcterms:created>
  <dcterms:modified xsi:type="dcterms:W3CDTF">2024-03-12T09:44:27Z</dcterms:modified>
</cp:coreProperties>
</file>