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y Documents\Projects\NHS\Draft\BJPsych\To submit\Revisions\To resubmit\"/>
    </mc:Choice>
  </mc:AlternateContent>
  <bookViews>
    <workbookView xWindow="0" yWindow="0" windowWidth="28800" windowHeight="12300" activeTab="3"/>
  </bookViews>
  <sheets>
    <sheet name="Table S1" sheetId="3" r:id="rId1"/>
    <sheet name="Table S2" sheetId="1" r:id="rId2"/>
    <sheet name="Table S3" sheetId="4" r:id="rId3"/>
    <sheet name="Table S4"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3" i="4" l="1"/>
  <c r="Z23" i="4" s="1"/>
  <c r="W23" i="4"/>
  <c r="V23" i="4"/>
  <c r="S23" i="4"/>
  <c r="T23" i="4" s="1"/>
  <c r="P23" i="4"/>
  <c r="Q23" i="4" s="1"/>
  <c r="M23" i="4"/>
  <c r="N23" i="4" s="1"/>
  <c r="K23" i="4"/>
  <c r="J23" i="4"/>
  <c r="G23" i="4"/>
  <c r="H23" i="4"/>
  <c r="E23" i="4"/>
  <c r="D23" i="4"/>
  <c r="Z13" i="4"/>
  <c r="Z14" i="4"/>
  <c r="Z15" i="4"/>
  <c r="Z16" i="4"/>
  <c r="Z17" i="4"/>
  <c r="Z18" i="4"/>
  <c r="Z20" i="4"/>
  <c r="Z21" i="4"/>
  <c r="W13" i="4"/>
  <c r="W14" i="4"/>
  <c r="W15" i="4"/>
  <c r="W16" i="4"/>
  <c r="W17" i="4"/>
  <c r="W18" i="4"/>
  <c r="W20" i="4"/>
  <c r="W21" i="4"/>
  <c r="T13" i="4"/>
  <c r="T14" i="4"/>
  <c r="T15" i="4"/>
  <c r="T16" i="4"/>
  <c r="T17" i="4"/>
  <c r="T18" i="4"/>
  <c r="T20" i="4"/>
  <c r="T21" i="4"/>
  <c r="T12" i="4"/>
  <c r="T22" i="4" s="1"/>
  <c r="Q13" i="4"/>
  <c r="Q14" i="4"/>
  <c r="Q15" i="4"/>
  <c r="Q16" i="4"/>
  <c r="Q17" i="4"/>
  <c r="Q18" i="4"/>
  <c r="Q20" i="4"/>
  <c r="Q21" i="4"/>
  <c r="Q12" i="4"/>
  <c r="N13" i="4"/>
  <c r="N14" i="4"/>
  <c r="N15" i="4"/>
  <c r="N16" i="4"/>
  <c r="N17" i="4"/>
  <c r="N18" i="4"/>
  <c r="N20" i="4"/>
  <c r="N21" i="4"/>
  <c r="K13" i="4"/>
  <c r="K14" i="4"/>
  <c r="K15" i="4"/>
  <c r="K16" i="4"/>
  <c r="K17" i="4"/>
  <c r="K18" i="4"/>
  <c r="K20" i="4"/>
  <c r="K21" i="4"/>
  <c r="K12" i="4"/>
  <c r="H13" i="4"/>
  <c r="H14" i="4"/>
  <c r="H15" i="4"/>
  <c r="H16" i="4"/>
  <c r="H17" i="4"/>
  <c r="H18" i="4"/>
  <c r="H20" i="4"/>
  <c r="H21" i="4"/>
  <c r="H12" i="4"/>
  <c r="Z7" i="4"/>
  <c r="Z8" i="4"/>
  <c r="Z9" i="4"/>
  <c r="Z10" i="4"/>
  <c r="Z11" i="4"/>
  <c r="Z12" i="4"/>
  <c r="Z6" i="4"/>
  <c r="W7" i="4"/>
  <c r="W8" i="4"/>
  <c r="W9" i="4"/>
  <c r="W10" i="4"/>
  <c r="W11" i="4"/>
  <c r="W12" i="4"/>
  <c r="W6" i="4"/>
  <c r="T7" i="4"/>
  <c r="T8" i="4"/>
  <c r="T9" i="4"/>
  <c r="T10" i="4"/>
  <c r="T11" i="4"/>
  <c r="T6" i="4"/>
  <c r="E14" i="4"/>
  <c r="E15" i="4"/>
  <c r="E16" i="4"/>
  <c r="E17" i="4"/>
  <c r="E18" i="4"/>
  <c r="E20" i="4"/>
  <c r="E21" i="4"/>
  <c r="E13" i="4"/>
  <c r="Q4" i="4"/>
  <c r="Q22" i="4" s="1"/>
  <c r="Z4" i="4"/>
  <c r="Z22" i="4" s="1"/>
  <c r="W4" i="4"/>
  <c r="W22" i="4" s="1"/>
  <c r="T4" i="4"/>
  <c r="Q7" i="4"/>
  <c r="Q8" i="4"/>
  <c r="Q9" i="4"/>
  <c r="Q10" i="4"/>
  <c r="Q11" i="4"/>
  <c r="Q6" i="4"/>
  <c r="N12" i="4"/>
  <c r="N22" i="4" s="1"/>
  <c r="N7" i="4"/>
  <c r="N8" i="4"/>
  <c r="N9" i="4"/>
  <c r="N10" i="4"/>
  <c r="N11" i="4"/>
  <c r="N6" i="4"/>
  <c r="N4" i="4"/>
  <c r="E12" i="4"/>
  <c r="E22" i="4" s="1"/>
  <c r="K4" i="4"/>
  <c r="K22" i="4" s="1"/>
  <c r="K7" i="4"/>
  <c r="K8" i="4"/>
  <c r="K9" i="4"/>
  <c r="K10" i="4"/>
  <c r="K11" i="4"/>
  <c r="K6" i="4"/>
  <c r="H4" i="4"/>
  <c r="H22" i="4" s="1"/>
  <c r="H7" i="4"/>
  <c r="H8" i="4"/>
  <c r="H9" i="4"/>
  <c r="H10" i="4"/>
  <c r="H11" i="4"/>
  <c r="H6" i="4"/>
  <c r="E4" i="4"/>
  <c r="E11" i="4"/>
  <c r="E10" i="4"/>
  <c r="E9" i="4"/>
  <c r="E8" i="4"/>
  <c r="E7" i="4"/>
  <c r="E6" i="4"/>
</calcChain>
</file>

<file path=xl/sharedStrings.xml><?xml version="1.0" encoding="utf-8"?>
<sst xmlns="http://schemas.openxmlformats.org/spreadsheetml/2006/main" count="749" uniqueCount="508">
  <si>
    <t>Rank</t>
  </si>
  <si>
    <t>Antidepressant</t>
  </si>
  <si>
    <t>Antipsychotic</t>
  </si>
  <si>
    <t>Antidepressant &amp; antipsychotic</t>
  </si>
  <si>
    <t>Hypnotic/anxiolytic</t>
  </si>
  <si>
    <t>Lithium</t>
  </si>
  <si>
    <t>Valproate</t>
  </si>
  <si>
    <t>Antiepileptic</t>
  </si>
  <si>
    <t>Antipsychotic &amp; valproate</t>
  </si>
  <si>
    <t>Antidepressant &amp; antiepileptic</t>
  </si>
  <si>
    <t>Antipsychotic &amp; lithium</t>
  </si>
  <si>
    <t>Antidepressant &amp; lithium</t>
  </si>
  <si>
    <t>Antidepressant &amp; hypnotic/anxiolytic</t>
  </si>
  <si>
    <t>Antidepressant, antipsychotic &amp; hypnotic/anxiolytic</t>
  </si>
  <si>
    <t>Table S1. Demographic characteristics for treated* BD patients (drug categories not mutually exclusive)</t>
  </si>
  <si>
    <t>Hypnotic/anxiolytic (n = 8,861)</t>
  </si>
  <si>
    <t>Antidepressant (n = 14,776)</t>
  </si>
  <si>
    <t>Antiepileptic 
(n = 5,663)</t>
  </si>
  <si>
    <t>Any drug class 
(n = 20,796)</t>
  </si>
  <si>
    <t>Antipsychotic 
(n = 12,421)</t>
  </si>
  <si>
    <t>Lithium 
(n = 5,418)</t>
  </si>
  <si>
    <t>Female (N, %)</t>
  </si>
  <si>
    <r>
      <t xml:space="preserve">Age in January 2009 (start of PIS records), </t>
    </r>
    <r>
      <rPr>
        <i/>
        <sz val="11"/>
        <color theme="1"/>
        <rFont val="Calibri"/>
        <family val="2"/>
        <scheme val="minor"/>
      </rPr>
      <t>M</t>
    </r>
    <r>
      <rPr>
        <sz val="11"/>
        <color theme="1"/>
        <rFont val="Calibri"/>
        <family val="2"/>
        <scheme val="minor"/>
      </rPr>
      <t xml:space="preserve"> (SD)</t>
    </r>
  </si>
  <si>
    <t>Missing, N (%)</t>
  </si>
  <si>
    <t>t, p</t>
  </si>
  <si>
    <t>Χ, p</t>
  </si>
  <si>
    <r>
      <t xml:space="preserve">Age at first SMR record of BD, </t>
    </r>
    <r>
      <rPr>
        <i/>
        <sz val="11"/>
        <color theme="1"/>
        <rFont val="Calibri"/>
        <family val="2"/>
        <scheme val="minor"/>
      </rPr>
      <t>M (SD)</t>
    </r>
  </si>
  <si>
    <t>Marital status (N, %)</t>
  </si>
  <si>
    <t>Single</t>
  </si>
  <si>
    <t>Married or separated</t>
  </si>
  <si>
    <t>Other (includes widowed, divorced, civil partnership)</t>
  </si>
  <si>
    <t>Ethnicity (N, %)</t>
  </si>
  <si>
    <t>White</t>
  </si>
  <si>
    <t xml:space="preserve">Other </t>
  </si>
  <si>
    <t>Missing</t>
  </si>
  <si>
    <t>SIMD quintile</t>
  </si>
  <si>
    <t>1 (most deprived)</t>
  </si>
  <si>
    <t>5 (least deprived)</t>
  </si>
  <si>
    <t>Health Board</t>
  </si>
  <si>
    <t>Ayrshire and Arran</t>
  </si>
  <si>
    <t>Borders</t>
  </si>
  <si>
    <t>Dumfries and Galloway</t>
  </si>
  <si>
    <t>Fife</t>
  </si>
  <si>
    <t>Forth Valley</t>
  </si>
  <si>
    <t>Grampian</t>
  </si>
  <si>
    <t>Greater Glasgow and Clyde</t>
  </si>
  <si>
    <t>Highland</t>
  </si>
  <si>
    <t>Lanarkshire</t>
  </si>
  <si>
    <t>Lothian</t>
  </si>
  <si>
    <t>Orkney, Shetland and Western Isles</t>
  </si>
  <si>
    <t>Tayside</t>
  </si>
  <si>
    <t>6,199 (69.96)</t>
  </si>
  <si>
    <t>207.93, p &lt; 0.001</t>
  </si>
  <si>
    <t>7,891 (63.53)</t>
  </si>
  <si>
    <t>10.24, p = 0.001</t>
  </si>
  <si>
    <t>3,386 (62.50)</t>
  </si>
  <si>
    <t>11.62, p = 0.001</t>
  </si>
  <si>
    <t>2,680 (59.04)</t>
  </si>
  <si>
    <t>72.71, p &lt; 0.001</t>
  </si>
  <si>
    <t>10,196 (69.00)</t>
  </si>
  <si>
    <t>471.52, p &lt; 0.001</t>
  </si>
  <si>
    <t>3,861 (68.18)</t>
  </si>
  <si>
    <t>48.44, p &lt; 0.001</t>
  </si>
  <si>
    <t>13,393 (64.40)</t>
  </si>
  <si>
    <t>1 (0.01)</t>
  </si>
  <si>
    <t>3.59, p &lt; 0.001</t>
  </si>
  <si>
    <t>52.36 (16.24)</t>
  </si>
  <si>
    <t>50.54 (16.14)</t>
  </si>
  <si>
    <t>24.86, p &lt; 0.001</t>
  </si>
  <si>
    <t>53.29 (15.66)</t>
  </si>
  <si>
    <t>0 (0)</t>
  </si>
  <si>
    <t>2.34, p = 0.019</t>
  </si>
  <si>
    <t>49.13 (15.22)</t>
  </si>
  <si>
    <t>17.29, p &lt; 0.001</t>
  </si>
  <si>
    <t>53.19 (16.41)</t>
  </si>
  <si>
    <t>4.82, p &lt; 0.001</t>
  </si>
  <si>
    <t>49.98 (15.05)</t>
  </si>
  <si>
    <t>15.40, p &lt; 0.001</t>
  </si>
  <si>
    <t>52.84 (16.45)</t>
  </si>
  <si>
    <t>1 (0.005)</t>
  </si>
  <si>
    <t>42.51 (14.36)</t>
  </si>
  <si>
    <t>3.40, p &lt; 0.001</t>
  </si>
  <si>
    <t>14.37 (14.57)</t>
  </si>
  <si>
    <t>8.75, p &lt; 0.001</t>
  </si>
  <si>
    <t>42.52 (14.93)</t>
  </si>
  <si>
    <t>2.39, p = 0.017</t>
  </si>
  <si>
    <t>41.15 (14.60)</t>
  </si>
  <si>
    <t>4.94, p &lt; 0.001</t>
  </si>
  <si>
    <t>42.69 (14.50)</t>
  </si>
  <si>
    <t>9.00, p &lt; 0.001</t>
  </si>
  <si>
    <t>40.83 (13.36)</t>
  </si>
  <si>
    <t>7.62, p &lt; 0.001</t>
  </si>
  <si>
    <t>42.10 (14.76)</t>
  </si>
  <si>
    <t>2,894 (32.66)</t>
  </si>
  <si>
    <t>3,097 (34.95)</t>
  </si>
  <si>
    <t>551 (6.22)</t>
  </si>
  <si>
    <t>2,319 (26.17)</t>
  </si>
  <si>
    <t>265.74, p &lt; 0.001</t>
  </si>
  <si>
    <t>4,268 (34.36)</t>
  </si>
  <si>
    <t>3,760 (30.27)</t>
  </si>
  <si>
    <t>631 (5.08)</t>
  </si>
  <si>
    <t>3,762 (30.29)</t>
  </si>
  <si>
    <t>361.08, p &lt; 0.001</t>
  </si>
  <si>
    <t>1,477 (27.26)</t>
  </si>
  <si>
    <t>1,942 (35.84)</t>
  </si>
  <si>
    <t>263 (4.55)</t>
  </si>
  <si>
    <t>1,736 (32.04)</t>
  </si>
  <si>
    <t>36.15, p &lt; 0.001</t>
  </si>
  <si>
    <t>1,677 (36.95)</t>
  </si>
  <si>
    <t>1,336 (29.43)</t>
  </si>
  <si>
    <t>224 (4.94)</t>
  </si>
  <si>
    <t>1,302 (28.68)</t>
  </si>
  <si>
    <t>157.42, p &lt; 0.001</t>
  </si>
  <si>
    <t>4,230 (28.63)</t>
  </si>
  <si>
    <t>5,177 (35.04)</t>
  </si>
  <si>
    <t>853 (5.77)</t>
  </si>
  <si>
    <t>4,516 (30.56)</t>
  </si>
  <si>
    <t>135.69, p &lt; 0.001</t>
  </si>
  <si>
    <t>1,864 (32.92)</t>
  </si>
  <si>
    <t>1,923 (33.96)</t>
  </si>
  <si>
    <t>336 (5.93)</t>
  </si>
  <si>
    <t>1,540 (27.19)</t>
  </si>
  <si>
    <t>98.70, p &lt; 0.001</t>
  </si>
  <si>
    <t>6,123 (29.44)</t>
  </si>
  <si>
    <t>6,840 (32.89)</t>
  </si>
  <si>
    <t>1,134 (5.45)</t>
  </si>
  <si>
    <t>6,699 (32.21)</t>
  </si>
  <si>
    <t>6,022 (67.96)</t>
  </si>
  <si>
    <t>84 (0.95)</t>
  </si>
  <si>
    <t>2,755 (21.09)</t>
  </si>
  <si>
    <t>482.96, p &lt; 0.001</t>
  </si>
  <si>
    <t>8,006 (64.46)</t>
  </si>
  <si>
    <t>190 (1.53)</t>
  </si>
  <si>
    <t>4,225 (34.01)</t>
  </si>
  <si>
    <t>401.87, p &lt; 0.001</t>
  </si>
  <si>
    <t>3,330 (61.46)</t>
  </si>
  <si>
    <t>59 (1.09)</t>
  </si>
  <si>
    <t>2,029 (37.45)</t>
  </si>
  <si>
    <t>14.77, p = 0.001</t>
  </si>
  <si>
    <t>3,082 (67.90)</t>
  </si>
  <si>
    <t>74 (1.63)</t>
  </si>
  <si>
    <t>1,383 (30.47)</t>
  </si>
  <si>
    <t>201.63, p &lt; 0.001</t>
  </si>
  <si>
    <t>8,970 (60.71)</t>
  </si>
  <si>
    <t>130 (0.88)</t>
  </si>
  <si>
    <t>5,676 (38.41)</t>
  </si>
  <si>
    <t>79.90, p &lt; 0.001</t>
  </si>
  <si>
    <t>3,818 (67.42)</t>
  </si>
  <si>
    <t>46 (0.81)</t>
  </si>
  <si>
    <t>1,799 (31.77)</t>
  </si>
  <si>
    <t>215.71, p &lt; 0.001</t>
  </si>
  <si>
    <t>12,326 (59.27)</t>
  </si>
  <si>
    <t>252 (1.21)</t>
  </si>
  <si>
    <t>8,218 (39.52)</t>
  </si>
  <si>
    <t>2,818 (31.80)</t>
  </si>
  <si>
    <t>2,103 (23.73)</t>
  </si>
  <si>
    <t>1,694 (19.12)</t>
  </si>
  <si>
    <t>1,269 (14.32)</t>
  </si>
  <si>
    <t>966 (10.90)</t>
  </si>
  <si>
    <t>11 (0.12)</t>
  </si>
  <si>
    <t>94.09, p &lt; 0.001</t>
  </si>
  <si>
    <t>3,832 (30.85)</t>
  </si>
  <si>
    <t>2,987 (24.05)</t>
  </si>
  <si>
    <t>2,348 (18.90)</t>
  </si>
  <si>
    <t>1,850 (14.89)</t>
  </si>
  <si>
    <t>1,382 (11.13)</t>
  </si>
  <si>
    <t>22 (0.18)</t>
  </si>
  <si>
    <t>107.92, p &lt; 0.001</t>
  </si>
  <si>
    <t>1,286 (23.74)</t>
  </si>
  <si>
    <t>1,209 (22.31)</t>
  </si>
  <si>
    <t>1,089 (20.10)</t>
  </si>
  <si>
    <t>981 (18.11)</t>
  </si>
  <si>
    <t>848 (15.65)</t>
  </si>
  <si>
    <t>5 (0.09)</t>
  </si>
  <si>
    <t>163.57, p &lt; 0.001</t>
  </si>
  <si>
    <t>1,401 (30.87)</t>
  </si>
  <si>
    <t>1,092 (24.06)</t>
  </si>
  <si>
    <t>837 (18.44)</t>
  </si>
  <si>
    <t>689 (15.18)</t>
  </si>
  <si>
    <t>512 (11.28)</t>
  </si>
  <si>
    <t>8 (0.18)</t>
  </si>
  <si>
    <t>18.62, p = 0.002</t>
  </si>
  <si>
    <t>4,411 (29.85)</t>
  </si>
  <si>
    <t>3,428 (23.20)</t>
  </si>
  <si>
    <t>2,902 (19.64)</t>
  </si>
  <si>
    <t>2,226 (15.34)</t>
  </si>
  <si>
    <t>1,746 (11.82)</t>
  </si>
  <si>
    <t>23 (0.16)</t>
  </si>
  <si>
    <t>39.55, p &lt; 0.001</t>
  </si>
  <si>
    <t>1,648 (29.10)</t>
  </si>
  <si>
    <t>1,352 (23.87)</t>
  </si>
  <si>
    <t>1,110 (19.60)</t>
  </si>
  <si>
    <t>851 (15.03)</t>
  </si>
  <si>
    <t>696 (12.29)</t>
  </si>
  <si>
    <t>6 (0.11)</t>
  </si>
  <si>
    <t>7.37, p = 0.195</t>
  </si>
  <si>
    <t>6,071 (29.19)</t>
  </si>
  <si>
    <t>4,800 (23.08)</t>
  </si>
  <si>
    <t>4,003 (19.25)</t>
  </si>
  <si>
    <t>3,281 (15.78)</t>
  </si>
  <si>
    <t>2,607 (12.54)</t>
  </si>
  <si>
    <t>34 (0.16)</t>
  </si>
  <si>
    <t>525 (5.92)</t>
  </si>
  <si>
    <t>165 (1.86)</t>
  </si>
  <si>
    <t>282 (3.18)</t>
  </si>
  <si>
    <t>554 (6.25)</t>
  </si>
  <si>
    <t>425 (4.80)</t>
  </si>
  <si>
    <t>797 (8.99)</t>
  </si>
  <si>
    <t>2,367 (26.71)</t>
  </si>
  <si>
    <t>502 (5.67)</t>
  </si>
  <si>
    <t>1,091 (12.31)</t>
  </si>
  <si>
    <t>1,226 (13.84)</t>
  </si>
  <si>
    <t>133 (1.50)</t>
  </si>
  <si>
    <t>7.85 (8.86)</t>
  </si>
  <si>
    <t>9 (0.10)</t>
  </si>
  <si>
    <t>183.59, p &lt; 0.001</t>
  </si>
  <si>
    <t>737 (5.93)</t>
  </si>
  <si>
    <t>206 (1.66)</t>
  </si>
  <si>
    <t>367 (2.95)</t>
  </si>
  <si>
    <t>833 (6.71)</t>
  </si>
  <si>
    <t>575 (4.63)</t>
  </si>
  <si>
    <t>1,119 (9.01)</t>
  </si>
  <si>
    <t>3,199 (25.75)</t>
  </si>
  <si>
    <t>792 (6.38)</t>
  </si>
  <si>
    <t>1,308 (10.53)</t>
  </si>
  <si>
    <t>1,974 (15.89)</t>
  </si>
  <si>
    <t>193 (1.55)</t>
  </si>
  <si>
    <t>1,103 (8.88)</t>
  </si>
  <si>
    <t>15 (0.12)</t>
  </si>
  <si>
    <t>54.05, p &lt; 0.001</t>
  </si>
  <si>
    <t>355 (6.55)</t>
  </si>
  <si>
    <t>85 (1.57)</t>
  </si>
  <si>
    <t>160 (2.95)</t>
  </si>
  <si>
    <t>368 (6.79)</t>
  </si>
  <si>
    <t>243 (4.49)</t>
  </si>
  <si>
    <t>615 (11.35)</t>
  </si>
  <si>
    <t>1,344 (24.81)</t>
  </si>
  <si>
    <t>367 (6.77)</t>
  </si>
  <si>
    <t>445 (8.21)</t>
  </si>
  <si>
    <t>824 (15.21)</t>
  </si>
  <si>
    <t>92 (1.70)</t>
  </si>
  <si>
    <t>519 (9.58)</t>
  </si>
  <si>
    <t>73.12, p &lt; 0.001</t>
  </si>
  <si>
    <t>341 (7.51)</t>
  </si>
  <si>
    <t>107 (2.36)</t>
  </si>
  <si>
    <t>136 (3.00)</t>
  </si>
  <si>
    <t>299 (6.59)</t>
  </si>
  <si>
    <t>278 (6.12)</t>
  </si>
  <si>
    <t>338 (7.45)</t>
  </si>
  <si>
    <t>1,226 (27.01)</t>
  </si>
  <si>
    <t>339 (7.47)</t>
  </si>
  <si>
    <t>464 (10.22)</t>
  </si>
  <si>
    <t>612 (13.48)</t>
  </si>
  <si>
    <t>80 (1.76)</t>
  </si>
  <si>
    <t>313 (6.90)</t>
  </si>
  <si>
    <t>6 (0.13)</t>
  </si>
  <si>
    <t>123.27, p &lt; 0.001</t>
  </si>
  <si>
    <t>1,042 (7.05)</t>
  </si>
  <si>
    <t>256 (1.73)</t>
  </si>
  <si>
    <t>476 (3.22)</t>
  </si>
  <si>
    <t>998 (6.75)</t>
  </si>
  <si>
    <t>672 (4.55)</t>
  </si>
  <si>
    <t>1,338 (9.06)</t>
  </si>
  <si>
    <t>3,797 (25.70)</t>
  </si>
  <si>
    <t>883 (5.98)</t>
  </si>
  <si>
    <t>1,543 (10.44)</t>
  </si>
  <si>
    <t>2,303 (15.59)</t>
  </si>
  <si>
    <t>217 (1.47)</t>
  </si>
  <si>
    <t>1,236 (8.36)</t>
  </si>
  <si>
    <t>15 (0.10)</t>
  </si>
  <si>
    <t>77.74, p &lt; 0.001</t>
  </si>
  <si>
    <t>319 (5.63)</t>
  </si>
  <si>
    <t>115 (2.03)</t>
  </si>
  <si>
    <t>195 (3.44)</t>
  </si>
  <si>
    <t>373 (6.59)</t>
  </si>
  <si>
    <t>315 (5.56)</t>
  </si>
  <si>
    <t>520 (9.18)</t>
  </si>
  <si>
    <t>1,331 (23.50)</t>
  </si>
  <si>
    <t>352 (6.22)</t>
  </si>
  <si>
    <t>632 (11.16)</t>
  </si>
  <si>
    <t>815 (14.39)</t>
  </si>
  <si>
    <t>90 (1.59)</t>
  </si>
  <si>
    <t>601 (10.61)</t>
  </si>
  <si>
    <t>108.91, p &lt; 0.001</t>
  </si>
  <si>
    <t>1,362 (6.55)</t>
  </si>
  <si>
    <t>371 (1.78)</t>
  </si>
  <si>
    <t>652 (3.14)</t>
  </si>
  <si>
    <t>1,416 (6.81)</t>
  </si>
  <si>
    <t>966 (4.65)</t>
  </si>
  <si>
    <t>1,942 (9.34)</t>
  </si>
  <si>
    <t>5,338 (25.67)</t>
  </si>
  <si>
    <t>1,347 (6.48)</t>
  </si>
  <si>
    <t>2,023 (9.73)</t>
  </si>
  <si>
    <t>3,263 (15.69)</t>
  </si>
  <si>
    <t>312 (1.50)</t>
  </si>
  <si>
    <t>1,780 (8.56)</t>
  </si>
  <si>
    <t>24 (0.12)</t>
  </si>
  <si>
    <t>Any monotherapy, N (%)</t>
  </si>
  <si>
    <t>Most frequent monotherapy:</t>
  </si>
  <si>
    <t>Drug category</t>
  </si>
  <si>
    <t>Any combination of 2 drug categories, N (%)</t>
  </si>
  <si>
    <t>Combinations of &gt; 1 drug category including lithium</t>
  </si>
  <si>
    <t>Combinations of &gt; 1 drug category not including lithium</t>
  </si>
  <si>
    <t>Total medicated</t>
  </si>
  <si>
    <t>AD</t>
  </si>
  <si>
    <t>AP</t>
  </si>
  <si>
    <t>Li</t>
  </si>
  <si>
    <t>H/A</t>
  </si>
  <si>
    <t>Val</t>
  </si>
  <si>
    <t>AE</t>
  </si>
  <si>
    <t>AD; AP</t>
  </si>
  <si>
    <t>AD; H/A</t>
  </si>
  <si>
    <t>AP; Li</t>
  </si>
  <si>
    <t>AD; Li</t>
  </si>
  <si>
    <t>AP; Val</t>
  </si>
  <si>
    <t>Any combination of &gt; 2 drug categories, N (%)</t>
  </si>
  <si>
    <t>Table S3. Patients receiving monotherapy and polypharmacy of one or more drug categories as their modal* form of treatment, 2009-2016.</t>
  </si>
  <si>
    <t>N</t>
  </si>
  <si>
    <t>%</t>
  </si>
  <si>
    <t>AD; AE</t>
  </si>
  <si>
    <t>AD: H/A</t>
  </si>
  <si>
    <t>No modal treatment</t>
  </si>
  <si>
    <t>Total with modal form of treatment</t>
  </si>
  <si>
    <t xml:space="preserve">Modal forms of treatment consist of combinations of drug categories prescribed on the same day at least 3 times in a given year (with an average interval between prescriptions of 21-84 days; i.e., meeting 'treated' criteria), and  where this combination is a) the patient's modal form of treatment for the year of interest and b) makes up at least one third of their prescriptions for the year of interest. Individuals were excluded if, according to NRS deaths records they died during or before the year of interest , or if their earliest SMR record of BD was during or after the year of interest. AD = antidepressant; AE = antiepileptic; AP = antipsychotic; H/A = hypnotic/anxiolytic; Li = lithium; Val = valproate. </t>
  </si>
  <si>
    <t>Sex (ref = Male)</t>
  </si>
  <si>
    <t>1.98 (1.65, 2.37)</t>
  </si>
  <si>
    <t>2.28 (1.21, 4.31)</t>
  </si>
  <si>
    <t>1.07 (0.91, 1.26)</t>
  </si>
  <si>
    <t>0.97 (0.81, 1.17)</t>
  </si>
  <si>
    <t>0.76 (0.62, 0.92)</t>
  </si>
  <si>
    <t>0.71 (0.57, 0.88)</t>
  </si>
  <si>
    <t>1.32 (0.85, 2.04)</t>
  </si>
  <si>
    <t>0.75 (0.53, 1.05)</t>
  </si>
  <si>
    <t>2.09 (0.99, 4.42)</t>
  </si>
  <si>
    <t>0.73 (0.53, 1.02)</t>
  </si>
  <si>
    <t>0.47 (0.33, 0.66)</t>
  </si>
  <si>
    <t>2.01 (1.58, 2.56)</t>
  </si>
  <si>
    <t>0.73 (0.56, 0.95)</t>
  </si>
  <si>
    <t>1.18 (0.85, 1.64)</t>
  </si>
  <si>
    <t>3.63 (3.51, 3.75)</t>
  </si>
  <si>
    <t>Married</t>
  </si>
  <si>
    <t>Other</t>
  </si>
  <si>
    <t>Health board (ref = Glasgow)</t>
  </si>
  <si>
    <t>Ayrshire</t>
  </si>
  <si>
    <t>Dumfries</t>
  </si>
  <si>
    <t>Forth</t>
  </si>
  <si>
    <t>Lanark</t>
  </si>
  <si>
    <t>Islands</t>
  </si>
  <si>
    <t>year</t>
  </si>
  <si>
    <t>sigma</t>
  </si>
  <si>
    <t>rho</t>
  </si>
  <si>
    <t>LR test</t>
  </si>
  <si>
    <t>Age</t>
  </si>
  <si>
    <t>SIMD: ref=1</t>
  </si>
  <si>
    <t>SIMD 2</t>
  </si>
  <si>
    <t>SIMD 3</t>
  </si>
  <si>
    <t>SIMD 4</t>
  </si>
  <si>
    <t>SIMD 5</t>
  </si>
  <si>
    <t>OR (95% CI)</t>
  </si>
  <si>
    <t>p</t>
  </si>
  <si>
    <t>0.96 (0.96, 0.97)</t>
  </si>
  <si>
    <t>0.27 (0.13, 0.58)</t>
  </si>
  <si>
    <t>0.88 (0.73, 1.05)</t>
  </si>
  <si>
    <t>0.69 (0.56, 0.85)</t>
  </si>
  <si>
    <t>0.76 (0.61, 0.95)</t>
  </si>
  <si>
    <t>0.69 (0.54, 0.88)</t>
  </si>
  <si>
    <t>0.33 (0.19, 0.57)</t>
  </si>
  <si>
    <t>0.74 (0.31, 1.78)</t>
  </si>
  <si>
    <t>0.81 (0.43, 1.53)</t>
  </si>
  <si>
    <t>0.56 (0.32, 0.97)</t>
  </si>
  <si>
    <t>0.89 (0.64, 1.25)</t>
  </si>
  <si>
    <t>1.03 (0.77, 1.37)</t>
  </si>
  <si>
    <t>1.33 (0.96, 1.83)</t>
  </si>
  <si>
    <t>0.65 (0.26, 1.61)</t>
  </si>
  <si>
    <t>1.22 (0.82, 1.81)</t>
  </si>
  <si>
    <t>0.87 (0.86, 0.87)</t>
  </si>
  <si>
    <t>1.97 (0.42, 9.19)</t>
  </si>
  <si>
    <t>1.65 (1.19, 2.28)</t>
  </si>
  <si>
    <t>0.93 (0.65, 1.33)</t>
  </si>
  <si>
    <t>1.62 (0.78, 3.35)</t>
  </si>
  <si>
    <t>5.52 (1.62, 18.77)</t>
  </si>
  <si>
    <t>2.45 (0.88, 6.79)</t>
  </si>
  <si>
    <t>1.01 (0.45, 2.26)</t>
  </si>
  <si>
    <t>2.89 (1.53, 5.43)</t>
  </si>
  <si>
    <t>1.65 (0.77, 3.51)</t>
  </si>
  <si>
    <t>0.71 (0.42, 1.18)</t>
  </si>
  <si>
    <t>1.31 (0.27, 6.44)</t>
  </si>
  <si>
    <t>1.36 (0.67, 2.76)</t>
  </si>
  <si>
    <t>0.82 (0.79, 0.84)</t>
  </si>
  <si>
    <t>0.98 (0.98, 0.98)</t>
  </si>
  <si>
    <t>0.96 (0.95, 0.98)</t>
  </si>
  <si>
    <t>0.41 (0.27, 0.61)</t>
  </si>
  <si>
    <t>1.09 (0.81, 1.46)</t>
  </si>
  <si>
    <t>1.01 (0.73, 1.41)</t>
  </si>
  <si>
    <t>0.94 (0.65, 1.35)</t>
  </si>
  <si>
    <t>0.98 (0.62, 1.54)</t>
  </si>
  <si>
    <t>0.76 (0.29, 1.97)</t>
  </si>
  <si>
    <t>1.15 (0.58, 2.27)</t>
  </si>
  <si>
    <t>2.55 (0.53, 12.12)</t>
  </si>
  <si>
    <t>1.04 (0.33, 3.29)</t>
  </si>
  <si>
    <t>0.63 (0.32, 1.24)</t>
  </si>
  <si>
    <t>2.45 (1.01, 5.95)</t>
  </si>
  <si>
    <t>0.47 (0.26, 0.83)</t>
  </si>
  <si>
    <t>0.95 (0.47, 1.93)</t>
  </si>
  <si>
    <t>0.62 (0.37, 1.06)</t>
  </si>
  <si>
    <t>0.42 (0.22, 0.83)</t>
  </si>
  <si>
    <t>1.09 (1.06, 1.12)</t>
  </si>
  <si>
    <t>10.62 (10.32, 10.93)</t>
  </si>
  <si>
    <t>0.97 (0.97, 0.97)</t>
  </si>
  <si>
    <t>1.03 (1.02, 1.04)</t>
  </si>
  <si>
    <t>8.71 (3.84, 19.75)</t>
  </si>
  <si>
    <t>1.11 (0.92, 1.34)</t>
  </si>
  <si>
    <t>1.18 (0.96, 1.45)</t>
  </si>
  <si>
    <t>2.18 (1.67, 2.84)</t>
  </si>
  <si>
    <t>2.28 (1.47, 3.54)</t>
  </si>
  <si>
    <t>0.56 (0.22, 1.42)</t>
  </si>
  <si>
    <t>0.75 (0.49, 1.15)</t>
  </si>
  <si>
    <t>0.84 (0.48, 1.49)</t>
  </si>
  <si>
    <t>0.54 (0.35, 0.84)</t>
  </si>
  <si>
    <t>1.4 (1.05, 1.88)</t>
  </si>
  <si>
    <t>0.77 (0.55, 1.08)</t>
  </si>
  <si>
    <t>0.23 (0.09, 0.59)</t>
  </si>
  <si>
    <t>0.68 (0.45, 1.03)</t>
  </si>
  <si>
    <t>1.01 (0.99, 1.03)</t>
  </si>
  <si>
    <t>0.88 (0.87, 0.89)</t>
  </si>
  <si>
    <t>0.97 (0.96, 0.98)</t>
  </si>
  <si>
    <t>1.09 (0.87, 1.36)</t>
  </si>
  <si>
    <t>1.03 (0.81, 1.32)</t>
  </si>
  <si>
    <t>1.11 (0.84, 1.46)</t>
  </si>
  <si>
    <t>0.93 (0.69, 1.26)</t>
  </si>
  <si>
    <t>1.43 (1.09, 1.87)</t>
  </si>
  <si>
    <t>2.34 (0.83, 6.57)</t>
  </si>
  <si>
    <t>1.55 (0.75, 3.22)</t>
  </si>
  <si>
    <t>0.75 (0.48, 1.18)</t>
  </si>
  <si>
    <t>2.99 (1.63, 5.47)</t>
  </si>
  <si>
    <t>1.63 (1.12, 2.36)</t>
  </si>
  <si>
    <t>0.83 (0.52, 1.33)</t>
  </si>
  <si>
    <t>1.83 (1.33, 2.53)</t>
  </si>
  <si>
    <t>0.73 (0.51, 1.03)</t>
  </si>
  <si>
    <t>2.21 (0.82, 5.92)</t>
  </si>
  <si>
    <t>4.89 (3.1, 7.73)</t>
  </si>
  <si>
    <t>6.12 (5.93, 6.32)</t>
  </si>
  <si>
    <t>0.92 (0.91, 0.92)</t>
  </si>
  <si>
    <t>Table S4. Associations between sociodemographic characteristics and year of prescription on odds of receiving prescriptions of each medication category (n = 9,322).</t>
  </si>
  <si>
    <t xml:space="preserve">Coefficients are for random effects logit models with standard errors clustered by patient. Year tests the linear effect of advancing year from 2009 – 2016. Models are adjusted for age, sex, SIMD score, ethnicity, marital status, hospital board of residence. and year (2009 - 2016). LR = likelihood ratio; OR = odds ratio; SIMD = Scottish Index of Multiple Deprivation. </t>
  </si>
  <si>
    <t>&lt;0.001</t>
  </si>
  <si>
    <t>1.00 (0.99, 1.00)</t>
  </si>
  <si>
    <t>0.99 (0.81, 1.20)</t>
  </si>
  <si>
    <t>0.70 (0.42, 1.19)</t>
  </si>
  <si>
    <t>1.11 (0.70, 1.76)</t>
  </si>
  <si>
    <t>0.80 (0.61, 1.05)</t>
  </si>
  <si>
    <t>0.42 (0.20, 0.88)</t>
  </si>
  <si>
    <t>1.00 (0.99, 1.02)</t>
  </si>
  <si>
    <t>0.80 (0.79, 0.81)</t>
  </si>
  <si>
    <t>1.01 (0.80, 1.26)</t>
  </si>
  <si>
    <t>0.38 (0.30, 0.50)</t>
  </si>
  <si>
    <t>0.46 (0.30, 0.69)</t>
  </si>
  <si>
    <t>0.90 (0.60, 1.35)</t>
  </si>
  <si>
    <t>0.90 (0.60, 1.37)</t>
  </si>
  <si>
    <t>1.12 (1.10, 1.14)</t>
  </si>
  <si>
    <t>4.60 (4.44, 4.76)</t>
  </si>
  <si>
    <t>0.60 (0.39, 0.94)</t>
  </si>
  <si>
    <t>1.05 (0.70, 1.58)</t>
  </si>
  <si>
    <t>2.04 (1.30, 3.21)</t>
  </si>
  <si>
    <t>1.85 (1.10, 3.12)</t>
  </si>
  <si>
    <t>0.92 (0.30, 2.84)</t>
  </si>
  <si>
    <t>0.31 (0.10, 0.92)</t>
  </si>
  <si>
    <t>0.96 (0.50, 1.84)</t>
  </si>
  <si>
    <t>14.07 (13.66, 14.50)</t>
  </si>
  <si>
    <t>0.31 (0.07, 1.30)</t>
  </si>
  <si>
    <t>0.80 (0.53, 1.21)</t>
  </si>
  <si>
    <t>1.06 (0.66, 1.70)</t>
  </si>
  <si>
    <t>3.26 (0.78, 13.60)</t>
  </si>
  <si>
    <t>4.48 (3.50, 5.74)</t>
  </si>
  <si>
    <t>0.88 (0.70, 1.12)</t>
  </si>
  <si>
    <t>0.77 (0.59, 1.00)</t>
  </si>
  <si>
    <t>2.40 (1.38, 4.20)</t>
  </si>
  <si>
    <t>2.52 (1.30, 4.87)</t>
  </si>
  <si>
    <t>0.63 (0.44, 0.90)</t>
  </si>
  <si>
    <t>4.87 (4.70, 5.05)</t>
  </si>
  <si>
    <t>1.49 (1.17, 1.90)</t>
  </si>
  <si>
    <t>5.99 (2.47, 14.50)</t>
  </si>
  <si>
    <t>1.8 (1.00, 3.27)</t>
  </si>
  <si>
    <t>1.26 (0.80, 1.98)</t>
  </si>
  <si>
    <t>1.33 (1.30, 1.36)</t>
  </si>
  <si>
    <t>Table S2. Ten most common forms of drug treatment for treated individuals in the bipolar disorder cohort, separately for each year from 2009-2016.</t>
  </si>
  <si>
    <t xml:space="preserve">% are for modal drug combinations per patient, per year of interest, as a % of all individuals in the BD cohort who were treated* in each year of interest.  *Treated refers to patients receiving at least 3 prescriptions of the relevant drug category for the year of interest, with an average yearly interval between prescriptions of the same drug class between 21 and 84 days.Combinations of &gt; 1 drug category are determined based on prescriptions meeting the previous criteria, for combinations which are consistently prescribed on the same date.Individuals were excluded if, according to NRS deaths records they died during or before the year of interest , or if their earliest SMR record of BD was during or after the year of interest. </t>
  </si>
  <si>
    <t>Valproate 
(n = 4,539)</t>
  </si>
  <si>
    <t>Polypharmacy including and not including lithium</t>
  </si>
  <si>
    <t>Most frequent combinations:</t>
  </si>
  <si>
    <t xml:space="preserve">Drug categories consist of any individuals meeting 'treated' criteria (see main text) for any year from 2009-2016. Individuals were excluded if, according to NRS deaths records they died during or before 2009 (when PIS records began), or if their earliest SMR record of BD was in the same year as their death record. Marital status, SIMD quintile and Health Board of residence varied over time in some individuals, and so individuals were assigned their modal value for each across all included years (2009-2016). Χ, p in each column give results of chi-square test of independence comparing distributions of categorical variables between individuals receiving prescriptions of the given drug category, and those who received all other drug categories (i.e., the remainder of the treated patients). For continuous variables, the equivalent comparison is conducted via t-tests and t and p values reported. </t>
  </si>
  <si>
    <t>Drug combination (2009)</t>
  </si>
  <si>
    <t>Drug combination (2010)</t>
  </si>
  <si>
    <t>Proportion 
(2010)</t>
  </si>
  <si>
    <t>Proportion 
(2009)</t>
  </si>
  <si>
    <t>Drug combination (2011)</t>
  </si>
  <si>
    <t>Proportion
(2011)</t>
  </si>
  <si>
    <t>Drug combination (2012)</t>
  </si>
  <si>
    <t>Proportion
(2012)</t>
  </si>
  <si>
    <t>Drug combination (2013)</t>
  </si>
  <si>
    <t>Proportion
(2013)</t>
  </si>
  <si>
    <t>Drug combination (2014)</t>
  </si>
  <si>
    <t>Proportion
(2014)</t>
  </si>
  <si>
    <t>Drug combination (2015)</t>
  </si>
  <si>
    <t>Proportion 
(2015)</t>
  </si>
  <si>
    <t>Drug combination (2016)</t>
  </si>
  <si>
    <t>Proportion 
(2016)</t>
  </si>
  <si>
    <t>Marital: ref = Single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</si>
</sst>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
      <i/>
      <sz val="11"/>
      <color theme="1"/>
      <name val="Calibri"/>
      <family val="2"/>
    </font>
    <font>
      <u/>
      <sz val="11"/>
      <color theme="1"/>
      <name val="Calibri"/>
      <family val="2"/>
      <scheme val="minor"/>
    </font>
  </fonts>
  <fills count="2">
    <fill>
      <patternFill patternType="none"/>
    </fill>
    <fill>
      <patternFill patternType="gray125"/>
    </fill>
  </fills>
  <borders count="7">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3">
    <xf numFmtId="0" fontId="0" fillId="0" borderId="0" xfId="0"/>
    <xf numFmtId="2" fontId="0" fillId="0" borderId="0" xfId="0" applyNumberFormat="1"/>
    <xf numFmtId="0" fontId="1" fillId="0" borderId="0" xfId="0" applyFont="1"/>
    <xf numFmtId="0" fontId="0" fillId="0" borderId="1" xfId="0" applyBorder="1"/>
    <xf numFmtId="0" fontId="1" fillId="0" borderId="1" xfId="0" applyFont="1" applyBorder="1"/>
    <xf numFmtId="0" fontId="0" fillId="0" borderId="1" xfId="0" applyBorder="1" applyAlignment="1">
      <alignment wrapText="1"/>
    </xf>
    <xf numFmtId="0" fontId="0" fillId="0" borderId="0" xfId="0" applyAlignment="1">
      <alignment vertical="top" wrapText="1"/>
    </xf>
    <xf numFmtId="0" fontId="4" fillId="0" borderId="1" xfId="0" applyFont="1" applyBorder="1" applyAlignment="1">
      <alignment vertical="top" wrapText="1"/>
    </xf>
    <xf numFmtId="0" fontId="2" fillId="0" borderId="1" xfId="0" applyFont="1" applyBorder="1" applyAlignment="1">
      <alignment vertical="top" wrapText="1"/>
    </xf>
    <xf numFmtId="0" fontId="0" fillId="0" borderId="0" xfId="0"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0" fillId="0" borderId="0" xfId="0" applyAlignment="1">
      <alignment horizontal="right" vertical="top"/>
    </xf>
    <xf numFmtId="0" fontId="0" fillId="0" borderId="0" xfId="0" applyAlignment="1">
      <alignment horizontal="left" vertical="top"/>
    </xf>
    <xf numFmtId="0" fontId="0" fillId="0" borderId="0" xfId="0" applyFill="1" applyBorder="1"/>
    <xf numFmtId="0" fontId="0" fillId="0" borderId="0" xfId="0" applyBorder="1"/>
    <xf numFmtId="0" fontId="0" fillId="0" borderId="3" xfId="0" applyBorder="1"/>
    <xf numFmtId="0" fontId="1" fillId="0" borderId="3" xfId="0" applyFont="1" applyFill="1" applyBorder="1"/>
    <xf numFmtId="0" fontId="1" fillId="0" borderId="3" xfId="0" applyFont="1" applyBorder="1"/>
    <xf numFmtId="0" fontId="5" fillId="0" borderId="0" xfId="0" applyFont="1"/>
    <xf numFmtId="0" fontId="0" fillId="0" borderId="1" xfId="0" applyFill="1" applyBorder="1"/>
    <xf numFmtId="0" fontId="0" fillId="0" borderId="0" xfId="0" applyAlignment="1">
      <alignment horizontal="center"/>
    </xf>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1" fillId="0" borderId="5" xfId="0" applyFont="1" applyBorder="1" applyAlignment="1">
      <alignment horizontal="center" vertical="top"/>
    </xf>
    <xf numFmtId="164" fontId="0" fillId="0" borderId="0" xfId="0" applyNumberFormat="1" applyBorder="1" applyAlignment="1">
      <alignment horizontal="center" vertical="top"/>
    </xf>
    <xf numFmtId="164" fontId="0" fillId="0" borderId="4" xfId="0" applyNumberFormat="1" applyBorder="1" applyAlignment="1">
      <alignment horizontal="center" vertical="top"/>
    </xf>
    <xf numFmtId="164" fontId="0" fillId="0" borderId="5" xfId="0" applyNumberFormat="1" applyBorder="1" applyAlignment="1">
      <alignment horizontal="center" vertical="top"/>
    </xf>
    <xf numFmtId="164" fontId="0" fillId="0" borderId="6" xfId="0" applyNumberFormat="1" applyBorder="1" applyAlignment="1">
      <alignment horizontal="center" vertical="top"/>
    </xf>
    <xf numFmtId="2" fontId="0" fillId="0" borderId="0" xfId="0" applyNumberFormat="1" applyBorder="1" applyAlignment="1">
      <alignment horizontal="center" vertical="top"/>
    </xf>
    <xf numFmtId="164" fontId="1" fillId="0" borderId="5" xfId="0" applyNumberFormat="1" applyFont="1" applyBorder="1" applyAlignment="1">
      <alignment horizontal="center" vertical="top"/>
    </xf>
    <xf numFmtId="0" fontId="1" fillId="0" borderId="0" xfId="0" applyFont="1" applyBorder="1" applyAlignment="1">
      <alignment horizontal="center" vertical="top"/>
    </xf>
    <xf numFmtId="164" fontId="1" fillId="0" borderId="0" xfId="0" applyNumberFormat="1" applyFont="1" applyBorder="1" applyAlignment="1">
      <alignment horizontal="center" vertical="top"/>
    </xf>
    <xf numFmtId="164" fontId="1" fillId="0" borderId="4" xfId="0" applyNumberFormat="1" applyFont="1" applyBorder="1" applyAlignment="1">
      <alignment horizontal="center" vertical="top"/>
    </xf>
    <xf numFmtId="0" fontId="0" fillId="0" borderId="5" xfId="0" applyBorder="1" applyAlignment="1">
      <alignment horizontal="center"/>
    </xf>
    <xf numFmtId="0" fontId="0" fillId="0" borderId="0" xfId="0" applyAlignment="1">
      <alignment horizontal="center" vertical="top" wrapText="1"/>
    </xf>
    <xf numFmtId="4" fontId="0" fillId="0" borderId="4" xfId="0" applyNumberFormat="1" applyBorder="1" applyAlignment="1">
      <alignment horizontal="center" vertical="top"/>
    </xf>
    <xf numFmtId="3" fontId="0" fillId="0" borderId="0" xfId="0" applyNumberFormat="1" applyAlignment="1">
      <alignment horizontal="center" vertical="top"/>
    </xf>
    <xf numFmtId="2" fontId="0" fillId="0" borderId="0" xfId="0" applyNumberFormat="1" applyAlignment="1">
      <alignment horizontal="center" vertical="top"/>
    </xf>
    <xf numFmtId="0" fontId="0" fillId="0" borderId="0" xfId="0" applyAlignment="1">
      <alignment horizontal="center" vertical="top"/>
    </xf>
    <xf numFmtId="3" fontId="0" fillId="0" borderId="1" xfId="0" applyNumberFormat="1" applyBorder="1" applyAlignment="1">
      <alignment horizontal="center" vertical="top"/>
    </xf>
    <xf numFmtId="2" fontId="0" fillId="0" borderId="1" xfId="0" applyNumberFormat="1" applyBorder="1" applyAlignment="1">
      <alignment horizontal="center" vertical="top"/>
    </xf>
    <xf numFmtId="0" fontId="0" fillId="0" borderId="1" xfId="0" applyBorder="1" applyAlignment="1">
      <alignment horizontal="center" vertical="top"/>
    </xf>
    <xf numFmtId="2" fontId="0" fillId="0" borderId="0" xfId="0" applyNumberFormat="1" applyFill="1" applyBorder="1" applyAlignment="1">
      <alignment horizontal="center" vertical="top"/>
    </xf>
    <xf numFmtId="2" fontId="0" fillId="0" borderId="1" xfId="0" applyNumberFormat="1" applyFill="1" applyBorder="1" applyAlignment="1">
      <alignment horizontal="center" vertical="top"/>
    </xf>
    <xf numFmtId="2" fontId="0" fillId="0" borderId="3" xfId="0" applyNumberFormat="1" applyFill="1" applyBorder="1" applyAlignment="1">
      <alignment horizontal="center" vertical="top"/>
    </xf>
    <xf numFmtId="2" fontId="0" fillId="0" borderId="3" xfId="0" applyNumberFormat="1" applyBorder="1" applyAlignment="1">
      <alignment horizontal="center" vertical="top"/>
    </xf>
    <xf numFmtId="3" fontId="0" fillId="0" borderId="0" xfId="0" applyNumberFormat="1" applyBorder="1" applyAlignment="1">
      <alignment horizontal="center" vertical="top"/>
    </xf>
    <xf numFmtId="3" fontId="1" fillId="0" borderId="3" xfId="0" applyNumberFormat="1" applyFont="1" applyBorder="1" applyAlignment="1">
      <alignment horizontal="center" vertical="top"/>
    </xf>
    <xf numFmtId="0" fontId="1" fillId="0" borderId="3" xfId="0" applyFont="1" applyBorder="1" applyAlignment="1">
      <alignment horizontal="center" vertical="top"/>
    </xf>
    <xf numFmtId="0" fontId="0" fillId="0" borderId="1" xfId="0" applyBorder="1" applyAlignment="1">
      <alignment horizontal="center"/>
    </xf>
    <xf numFmtId="3" fontId="0" fillId="0" borderId="0" xfId="0" applyNumberFormat="1" applyFill="1" applyBorder="1" applyAlignment="1">
      <alignment horizontal="center" vertical="top"/>
    </xf>
    <xf numFmtId="0" fontId="3" fillId="0" borderId="1" xfId="0" applyFont="1"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vertical="top" wrapText="1"/>
    </xf>
    <xf numFmtId="0" fontId="0" fillId="0" borderId="0" xfId="0" applyFill="1" applyBorder="1" applyAlignment="1">
      <alignment horizontal="center" vertical="top" wrapText="1"/>
    </xf>
    <xf numFmtId="0" fontId="2" fillId="0" borderId="2" xfId="0" applyFont="1" applyBorder="1"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xf>
    <xf numFmtId="0" fontId="2" fillId="0" borderId="0" xfId="0" applyFont="1" applyAlignment="1">
      <alignment horizontal="left" vertical="top" wrapText="1"/>
    </xf>
    <xf numFmtId="0" fontId="0" fillId="0" borderId="3" xfId="0" applyBorder="1" applyAlignment="1">
      <alignment horizontal="center"/>
    </xf>
    <xf numFmtId="0" fontId="1" fillId="0" borderId="0" xfId="0" applyFont="1" applyBorder="1" applyAlignment="1">
      <alignment horizontal="left" vertical="top" wrapText="1"/>
    </xf>
    <xf numFmtId="0" fontId="1" fillId="0" borderId="4" xfId="0" applyFont="1" applyBorder="1" applyAlignment="1">
      <alignment horizontal="left" vertical="top" wrapText="1"/>
    </xf>
    <xf numFmtId="0" fontId="0" fillId="0" borderId="5" xfId="0" applyBorder="1" applyAlignment="1">
      <alignment horizontal="center"/>
    </xf>
    <xf numFmtId="0" fontId="2" fillId="0" borderId="0" xfId="0" applyFont="1" applyBorder="1" applyAlignment="1">
      <alignment horizontal="left" vertical="top" wrapText="1"/>
    </xf>
    <xf numFmtId="0" fontId="0" fillId="0" borderId="0" xfId="0" applyAlignment="1">
      <alignment vertical="top"/>
    </xf>
    <xf numFmtId="2" fontId="0" fillId="0" borderId="4" xfId="0" applyNumberFormat="1" applyBorder="1" applyAlignment="1">
      <alignment horizontal="center" vertical="top"/>
    </xf>
  </cellXfs>
  <cellStyles count="1">
    <cellStyle name="Normal" xfId="0" builtinId="0"/>
  </cellStyles>
  <dxfs count="9">
    <dxf>
      <alignment horizontal="general" vertical="top" textRotation="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2" displayName="Table2" ref="A3:Q14" totalsRowShown="0" headerRowDxfId="0">
  <autoFilter ref="A3:Q14"/>
  <tableColumns count="17">
    <tableColumn id="1" name="Rank"/>
    <tableColumn id="2" name="Drug combination (2009)"/>
    <tableColumn id="3" name="Proportion _x000a_(2009)" dataDxfId="8"/>
    <tableColumn id="4" name="Drug combination (2010)"/>
    <tableColumn id="5" name="Proportion _x000a_(2010)" dataDxfId="7"/>
    <tableColumn id="6" name="Drug combination (2011)"/>
    <tableColumn id="7" name="Proportion_x000a_(2011)" dataDxfId="6"/>
    <tableColumn id="8" name="Drug combination (2012)"/>
    <tableColumn id="9" name="Proportion_x000a_(2012)" dataDxfId="5"/>
    <tableColumn id="10" name="Drug combination (2013)"/>
    <tableColumn id="11" name="Proportion_x000a_(2013)" dataDxfId="4"/>
    <tableColumn id="12" name="Drug combination (2014)"/>
    <tableColumn id="13" name="Proportion_x000a_(2014)" dataDxfId="3"/>
    <tableColumn id="14" name="Drug combination (2015)"/>
    <tableColumn id="15" name="Proportion _x000a_(2015)" dataDxfId="2"/>
    <tableColumn id="16" name="Drug combination (2016)"/>
    <tableColumn id="17" name="Proportion _x000a_(2016)" dataDxfId="1"/>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H54" sqref="H54"/>
    </sheetView>
  </sheetViews>
  <sheetFormatPr defaultRowHeight="15" x14ac:dyDescent="0.25"/>
  <cols>
    <col min="1" max="1" width="25.42578125" customWidth="1"/>
    <col min="2" max="2" width="11" customWidth="1"/>
    <col min="3" max="3" width="18.28515625" customWidth="1"/>
    <col min="4" max="4" width="22.28515625" customWidth="1"/>
    <col min="5" max="5" width="15.28515625" bestFit="1" customWidth="1"/>
    <col min="6" max="6" width="18" customWidth="1"/>
    <col min="7" max="7" width="15.28515625" bestFit="1" customWidth="1"/>
    <col min="8" max="8" width="15.7109375" customWidth="1"/>
    <col min="9" max="9" width="17.85546875" customWidth="1"/>
  </cols>
  <sheetData>
    <row r="1" spans="1:9" ht="15.75" thickBot="1" x14ac:dyDescent="0.3">
      <c r="A1" s="4" t="s">
        <v>14</v>
      </c>
      <c r="B1" s="3"/>
      <c r="C1" s="3"/>
      <c r="D1" s="3"/>
      <c r="E1" s="3"/>
      <c r="F1" s="3"/>
      <c r="G1" s="3"/>
      <c r="H1" s="3"/>
      <c r="I1" s="3"/>
    </row>
    <row r="2" spans="1:9" ht="30.75" thickBot="1" x14ac:dyDescent="0.3">
      <c r="A2" s="3"/>
      <c r="B2" s="3"/>
      <c r="C2" s="5" t="s">
        <v>15</v>
      </c>
      <c r="D2" s="5" t="s">
        <v>19</v>
      </c>
      <c r="E2" s="5" t="s">
        <v>20</v>
      </c>
      <c r="F2" s="5" t="s">
        <v>487</v>
      </c>
      <c r="G2" s="5" t="s">
        <v>16</v>
      </c>
      <c r="H2" s="5" t="s">
        <v>17</v>
      </c>
      <c r="I2" s="5" t="s">
        <v>18</v>
      </c>
    </row>
    <row r="3" spans="1:9" x14ac:dyDescent="0.25">
      <c r="A3" s="6" t="s">
        <v>21</v>
      </c>
      <c r="C3" s="40" t="s">
        <v>51</v>
      </c>
      <c r="D3" s="40" t="s">
        <v>53</v>
      </c>
      <c r="E3" s="40" t="s">
        <v>55</v>
      </c>
      <c r="F3" s="40" t="s">
        <v>57</v>
      </c>
      <c r="G3" s="40" t="s">
        <v>59</v>
      </c>
      <c r="H3" s="40" t="s">
        <v>61</v>
      </c>
      <c r="I3" s="40" t="s">
        <v>63</v>
      </c>
    </row>
    <row r="4" spans="1:9" ht="15.75" thickBot="1" x14ac:dyDescent="0.3">
      <c r="A4" s="7" t="s">
        <v>25</v>
      </c>
      <c r="B4" s="3"/>
      <c r="C4" s="59" t="s">
        <v>52</v>
      </c>
      <c r="D4" s="59" t="s">
        <v>54</v>
      </c>
      <c r="E4" s="59" t="s">
        <v>56</v>
      </c>
      <c r="F4" s="59" t="s">
        <v>58</v>
      </c>
      <c r="G4" s="59" t="s">
        <v>60</v>
      </c>
      <c r="H4" s="59" t="s">
        <v>62</v>
      </c>
      <c r="I4" s="59"/>
    </row>
    <row r="5" spans="1:9" ht="30" x14ac:dyDescent="0.25">
      <c r="A5" s="6" t="s">
        <v>22</v>
      </c>
      <c r="C5" s="60" t="s">
        <v>66</v>
      </c>
      <c r="D5" s="60" t="s">
        <v>67</v>
      </c>
      <c r="E5" s="60" t="s">
        <v>69</v>
      </c>
      <c r="F5" s="60" t="s">
        <v>72</v>
      </c>
      <c r="G5" s="60" t="s">
        <v>74</v>
      </c>
      <c r="H5" s="60" t="s">
        <v>76</v>
      </c>
      <c r="I5" s="60" t="s">
        <v>78</v>
      </c>
    </row>
    <row r="6" spans="1:9" x14ac:dyDescent="0.25">
      <c r="A6" s="6" t="s">
        <v>23</v>
      </c>
      <c r="C6" s="60" t="s">
        <v>64</v>
      </c>
      <c r="D6" s="60" t="s">
        <v>64</v>
      </c>
      <c r="E6" s="60" t="s">
        <v>70</v>
      </c>
      <c r="F6" s="60" t="s">
        <v>70</v>
      </c>
      <c r="G6" s="60" t="s">
        <v>70</v>
      </c>
      <c r="H6" s="60" t="s">
        <v>70</v>
      </c>
      <c r="I6" s="60" t="s">
        <v>79</v>
      </c>
    </row>
    <row r="7" spans="1:9" ht="15.75" thickBot="1" x14ac:dyDescent="0.3">
      <c r="A7" s="8" t="s">
        <v>24</v>
      </c>
      <c r="B7" s="3"/>
      <c r="C7" s="59" t="s">
        <v>65</v>
      </c>
      <c r="D7" s="59" t="s">
        <v>68</v>
      </c>
      <c r="E7" s="59" t="s">
        <v>71</v>
      </c>
      <c r="F7" s="59" t="s">
        <v>73</v>
      </c>
      <c r="G7" s="59" t="s">
        <v>75</v>
      </c>
      <c r="H7" s="59" t="s">
        <v>77</v>
      </c>
      <c r="I7" s="59"/>
    </row>
    <row r="8" spans="1:9" ht="30" x14ac:dyDescent="0.25">
      <c r="A8" s="6" t="s">
        <v>26</v>
      </c>
      <c r="C8" s="60" t="s">
        <v>80</v>
      </c>
      <c r="D8" s="40" t="s">
        <v>82</v>
      </c>
      <c r="E8" s="40" t="s">
        <v>84</v>
      </c>
      <c r="F8" s="40" t="s">
        <v>86</v>
      </c>
      <c r="G8" s="40" t="s">
        <v>88</v>
      </c>
      <c r="H8" s="40" t="s">
        <v>90</v>
      </c>
      <c r="I8" s="40" t="s">
        <v>92</v>
      </c>
    </row>
    <row r="9" spans="1:9" x14ac:dyDescent="0.25">
      <c r="A9" s="6" t="s">
        <v>23</v>
      </c>
      <c r="C9" s="40" t="s">
        <v>64</v>
      </c>
      <c r="D9" s="40" t="s">
        <v>64</v>
      </c>
      <c r="E9" s="40" t="s">
        <v>70</v>
      </c>
      <c r="F9" s="40" t="s">
        <v>70</v>
      </c>
      <c r="G9" s="40" t="s">
        <v>70</v>
      </c>
      <c r="H9" s="40" t="s">
        <v>70</v>
      </c>
      <c r="I9" s="40" t="s">
        <v>79</v>
      </c>
    </row>
    <row r="10" spans="1:9" ht="15.75" thickBot="1" x14ac:dyDescent="0.3">
      <c r="A10" s="8" t="s">
        <v>24</v>
      </c>
      <c r="B10" s="3"/>
      <c r="C10" s="59" t="s">
        <v>81</v>
      </c>
      <c r="D10" s="59" t="s">
        <v>83</v>
      </c>
      <c r="E10" s="59" t="s">
        <v>85</v>
      </c>
      <c r="F10" s="59" t="s">
        <v>87</v>
      </c>
      <c r="G10" s="59" t="s">
        <v>89</v>
      </c>
      <c r="H10" s="59" t="s">
        <v>91</v>
      </c>
      <c r="I10" s="59"/>
    </row>
    <row r="11" spans="1:9" x14ac:dyDescent="0.25">
      <c r="A11" s="6" t="s">
        <v>27</v>
      </c>
      <c r="C11" s="40"/>
      <c r="D11" s="40"/>
      <c r="E11" s="40"/>
      <c r="F11" s="40"/>
      <c r="G11" s="40"/>
      <c r="H11" s="40"/>
      <c r="I11" s="40"/>
    </row>
    <row r="12" spans="1:9" x14ac:dyDescent="0.25">
      <c r="A12" s="9" t="s">
        <v>28</v>
      </c>
      <c r="C12" s="40" t="s">
        <v>93</v>
      </c>
      <c r="D12" s="40" t="s">
        <v>98</v>
      </c>
      <c r="E12" s="40" t="s">
        <v>103</v>
      </c>
      <c r="F12" s="40" t="s">
        <v>108</v>
      </c>
      <c r="G12" s="40" t="s">
        <v>113</v>
      </c>
      <c r="H12" s="40" t="s">
        <v>118</v>
      </c>
      <c r="I12" s="40" t="s">
        <v>123</v>
      </c>
    </row>
    <row r="13" spans="1:9" x14ac:dyDescent="0.25">
      <c r="A13" s="9" t="s">
        <v>29</v>
      </c>
      <c r="C13" s="40" t="s">
        <v>94</v>
      </c>
      <c r="D13" s="40" t="s">
        <v>99</v>
      </c>
      <c r="E13" s="40" t="s">
        <v>104</v>
      </c>
      <c r="F13" s="40" t="s">
        <v>109</v>
      </c>
      <c r="G13" s="40" t="s">
        <v>114</v>
      </c>
      <c r="H13" s="40" t="s">
        <v>119</v>
      </c>
      <c r="I13" s="40" t="s">
        <v>124</v>
      </c>
    </row>
    <row r="14" spans="1:9" ht="30" x14ac:dyDescent="0.25">
      <c r="A14" s="9" t="s">
        <v>30</v>
      </c>
      <c r="C14" s="40" t="s">
        <v>95</v>
      </c>
      <c r="D14" s="40" t="s">
        <v>100</v>
      </c>
      <c r="E14" s="40" t="s">
        <v>105</v>
      </c>
      <c r="F14" s="40" t="s">
        <v>110</v>
      </c>
      <c r="G14" s="40" t="s">
        <v>115</v>
      </c>
      <c r="H14" s="40" t="s">
        <v>120</v>
      </c>
      <c r="I14" s="40" t="s">
        <v>125</v>
      </c>
    </row>
    <row r="15" spans="1:9" x14ac:dyDescent="0.25">
      <c r="A15" s="9" t="s">
        <v>23</v>
      </c>
      <c r="C15" s="40" t="s">
        <v>96</v>
      </c>
      <c r="D15" s="40" t="s">
        <v>101</v>
      </c>
      <c r="E15" s="40" t="s">
        <v>106</v>
      </c>
      <c r="F15" s="40" t="s">
        <v>111</v>
      </c>
      <c r="G15" s="40" t="s">
        <v>116</v>
      </c>
      <c r="H15" s="40" t="s">
        <v>121</v>
      </c>
      <c r="I15" s="40" t="s">
        <v>126</v>
      </c>
    </row>
    <row r="16" spans="1:9" ht="15.75" thickBot="1" x14ac:dyDescent="0.3">
      <c r="A16" s="7" t="s">
        <v>25</v>
      </c>
      <c r="B16" s="3"/>
      <c r="C16" s="59" t="s">
        <v>97</v>
      </c>
      <c r="D16" s="59" t="s">
        <v>102</v>
      </c>
      <c r="E16" s="59" t="s">
        <v>107</v>
      </c>
      <c r="F16" s="59" t="s">
        <v>112</v>
      </c>
      <c r="G16" s="59" t="s">
        <v>117</v>
      </c>
      <c r="H16" s="59" t="s">
        <v>122</v>
      </c>
      <c r="I16" s="59"/>
    </row>
    <row r="17" spans="1:9" x14ac:dyDescent="0.25">
      <c r="A17" s="10" t="s">
        <v>31</v>
      </c>
      <c r="C17" s="40"/>
      <c r="D17" s="40"/>
      <c r="E17" s="40"/>
      <c r="F17" s="40"/>
      <c r="G17" s="40"/>
      <c r="H17" s="40"/>
      <c r="I17" s="40"/>
    </row>
    <row r="18" spans="1:9" x14ac:dyDescent="0.25">
      <c r="A18" s="9" t="s">
        <v>32</v>
      </c>
      <c r="C18" s="40" t="s">
        <v>127</v>
      </c>
      <c r="D18" s="40" t="s">
        <v>131</v>
      </c>
      <c r="E18" s="40" t="s">
        <v>135</v>
      </c>
      <c r="F18" s="40" t="s">
        <v>139</v>
      </c>
      <c r="G18" s="40" t="s">
        <v>143</v>
      </c>
      <c r="H18" s="40" t="s">
        <v>147</v>
      </c>
      <c r="I18" s="40" t="s">
        <v>151</v>
      </c>
    </row>
    <row r="19" spans="1:9" x14ac:dyDescent="0.25">
      <c r="A19" s="9" t="s">
        <v>33</v>
      </c>
      <c r="C19" s="40" t="s">
        <v>128</v>
      </c>
      <c r="D19" s="40" t="s">
        <v>132</v>
      </c>
      <c r="E19" s="40" t="s">
        <v>136</v>
      </c>
      <c r="F19" s="40" t="s">
        <v>140</v>
      </c>
      <c r="G19" s="40" t="s">
        <v>144</v>
      </c>
      <c r="H19" s="40" t="s">
        <v>148</v>
      </c>
      <c r="I19" s="40" t="s">
        <v>152</v>
      </c>
    </row>
    <row r="20" spans="1:9" x14ac:dyDescent="0.25">
      <c r="A20" s="9" t="s">
        <v>34</v>
      </c>
      <c r="C20" s="40" t="s">
        <v>129</v>
      </c>
      <c r="D20" s="40" t="s">
        <v>133</v>
      </c>
      <c r="E20" s="40" t="s">
        <v>137</v>
      </c>
      <c r="F20" s="40" t="s">
        <v>141</v>
      </c>
      <c r="G20" s="40" t="s">
        <v>145</v>
      </c>
      <c r="H20" s="40" t="s">
        <v>149</v>
      </c>
      <c r="I20" s="40" t="s">
        <v>153</v>
      </c>
    </row>
    <row r="21" spans="1:9" ht="15.75" thickBot="1" x14ac:dyDescent="0.3">
      <c r="A21" s="7" t="s">
        <v>25</v>
      </c>
      <c r="B21" s="3"/>
      <c r="C21" s="59" t="s">
        <v>130</v>
      </c>
      <c r="D21" s="59" t="s">
        <v>134</v>
      </c>
      <c r="E21" s="59" t="s">
        <v>138</v>
      </c>
      <c r="F21" s="59" t="s">
        <v>142</v>
      </c>
      <c r="G21" s="59" t="s">
        <v>146</v>
      </c>
      <c r="H21" s="59" t="s">
        <v>150</v>
      </c>
      <c r="I21" s="59"/>
    </row>
    <row r="22" spans="1:9" x14ac:dyDescent="0.25">
      <c r="A22" s="10" t="s">
        <v>35</v>
      </c>
      <c r="C22" s="21"/>
      <c r="D22" s="21"/>
      <c r="E22" s="21"/>
      <c r="F22" s="21"/>
      <c r="G22" s="21"/>
      <c r="H22" s="21"/>
      <c r="I22" s="21"/>
    </row>
    <row r="23" spans="1:9" x14ac:dyDescent="0.25">
      <c r="A23" s="9" t="s">
        <v>36</v>
      </c>
      <c r="C23" s="60" t="s">
        <v>154</v>
      </c>
      <c r="D23" s="60" t="s">
        <v>161</v>
      </c>
      <c r="E23" s="60" t="s">
        <v>168</v>
      </c>
      <c r="F23" s="60" t="s">
        <v>175</v>
      </c>
      <c r="G23" s="60" t="s">
        <v>182</v>
      </c>
      <c r="H23" s="60" t="s">
        <v>189</v>
      </c>
      <c r="I23" s="60" t="s">
        <v>196</v>
      </c>
    </row>
    <row r="24" spans="1:9" x14ac:dyDescent="0.25">
      <c r="A24" s="11">
        <v>2</v>
      </c>
      <c r="C24" s="60" t="s">
        <v>155</v>
      </c>
      <c r="D24" s="60" t="s">
        <v>162</v>
      </c>
      <c r="E24" s="60" t="s">
        <v>169</v>
      </c>
      <c r="F24" s="60" t="s">
        <v>176</v>
      </c>
      <c r="G24" s="60" t="s">
        <v>183</v>
      </c>
      <c r="H24" s="60" t="s">
        <v>190</v>
      </c>
      <c r="I24" s="60" t="s">
        <v>197</v>
      </c>
    </row>
    <row r="25" spans="1:9" x14ac:dyDescent="0.25">
      <c r="A25" s="11">
        <v>3</v>
      </c>
      <c r="C25" s="60" t="s">
        <v>156</v>
      </c>
      <c r="D25" s="60" t="s">
        <v>163</v>
      </c>
      <c r="E25" s="60" t="s">
        <v>170</v>
      </c>
      <c r="F25" s="60" t="s">
        <v>177</v>
      </c>
      <c r="G25" s="60" t="s">
        <v>184</v>
      </c>
      <c r="H25" s="60" t="s">
        <v>191</v>
      </c>
      <c r="I25" s="60" t="s">
        <v>198</v>
      </c>
    </row>
    <row r="26" spans="1:9" x14ac:dyDescent="0.25">
      <c r="A26" s="11">
        <v>4</v>
      </c>
      <c r="C26" s="60" t="s">
        <v>157</v>
      </c>
      <c r="D26" s="60" t="s">
        <v>164</v>
      </c>
      <c r="E26" s="60" t="s">
        <v>171</v>
      </c>
      <c r="F26" s="60" t="s">
        <v>178</v>
      </c>
      <c r="G26" s="60" t="s">
        <v>185</v>
      </c>
      <c r="H26" s="60" t="s">
        <v>192</v>
      </c>
      <c r="I26" s="60" t="s">
        <v>199</v>
      </c>
    </row>
    <row r="27" spans="1:9" x14ac:dyDescent="0.25">
      <c r="A27" s="11" t="s">
        <v>37</v>
      </c>
      <c r="C27" s="60" t="s">
        <v>158</v>
      </c>
      <c r="D27" s="60" t="s">
        <v>165</v>
      </c>
      <c r="E27" s="60" t="s">
        <v>172</v>
      </c>
      <c r="F27" s="60" t="s">
        <v>179</v>
      </c>
      <c r="G27" s="60" t="s">
        <v>186</v>
      </c>
      <c r="H27" s="60" t="s">
        <v>193</v>
      </c>
      <c r="I27" s="60" t="s">
        <v>200</v>
      </c>
    </row>
    <row r="28" spans="1:9" x14ac:dyDescent="0.25">
      <c r="A28" s="11" t="s">
        <v>34</v>
      </c>
      <c r="C28" s="60" t="s">
        <v>159</v>
      </c>
      <c r="D28" s="60" t="s">
        <v>166</v>
      </c>
      <c r="E28" s="60" t="s">
        <v>173</v>
      </c>
      <c r="F28" s="60" t="s">
        <v>180</v>
      </c>
      <c r="G28" s="60" t="s">
        <v>187</v>
      </c>
      <c r="H28" s="60" t="s">
        <v>194</v>
      </c>
      <c r="I28" s="60" t="s">
        <v>201</v>
      </c>
    </row>
    <row r="29" spans="1:9" ht="15.75" thickBot="1" x14ac:dyDescent="0.3">
      <c r="A29" s="7" t="s">
        <v>25</v>
      </c>
      <c r="B29" s="3"/>
      <c r="C29" s="55" t="s">
        <v>160</v>
      </c>
      <c r="D29" s="55" t="s">
        <v>167</v>
      </c>
      <c r="E29" s="55" t="s">
        <v>174</v>
      </c>
      <c r="F29" s="55" t="s">
        <v>181</v>
      </c>
      <c r="G29" s="55" t="s">
        <v>188</v>
      </c>
      <c r="H29" s="55" t="s">
        <v>195</v>
      </c>
      <c r="I29" s="55"/>
    </row>
    <row r="30" spans="1:9" x14ac:dyDescent="0.25">
      <c r="A30" s="13" t="s">
        <v>38</v>
      </c>
      <c r="C30" s="21"/>
      <c r="D30" s="21"/>
      <c r="E30" s="21"/>
      <c r="F30" s="21"/>
      <c r="G30" s="21"/>
      <c r="H30" s="21"/>
      <c r="I30" s="21"/>
    </row>
    <row r="31" spans="1:9" x14ac:dyDescent="0.25">
      <c r="A31" s="9" t="s">
        <v>39</v>
      </c>
      <c r="C31" s="60" t="s">
        <v>202</v>
      </c>
      <c r="D31" s="60" t="s">
        <v>216</v>
      </c>
      <c r="E31" s="60" t="s">
        <v>230</v>
      </c>
      <c r="F31" s="60" t="s">
        <v>243</v>
      </c>
      <c r="G31" s="60" t="s">
        <v>257</v>
      </c>
      <c r="H31" s="60" t="s">
        <v>271</v>
      </c>
      <c r="I31" s="60" t="s">
        <v>284</v>
      </c>
    </row>
    <row r="32" spans="1:9" x14ac:dyDescent="0.25">
      <c r="A32" s="9" t="s">
        <v>40</v>
      </c>
      <c r="C32" s="60" t="s">
        <v>203</v>
      </c>
      <c r="D32" s="60" t="s">
        <v>217</v>
      </c>
      <c r="E32" s="60" t="s">
        <v>231</v>
      </c>
      <c r="F32" s="60" t="s">
        <v>244</v>
      </c>
      <c r="G32" s="60" t="s">
        <v>258</v>
      </c>
      <c r="H32" s="60" t="s">
        <v>272</v>
      </c>
      <c r="I32" s="60" t="s">
        <v>285</v>
      </c>
    </row>
    <row r="33" spans="1:9" x14ac:dyDescent="0.25">
      <c r="A33" s="9" t="s">
        <v>41</v>
      </c>
      <c r="C33" s="60" t="s">
        <v>204</v>
      </c>
      <c r="D33" s="60" t="s">
        <v>218</v>
      </c>
      <c r="E33" s="60" t="s">
        <v>232</v>
      </c>
      <c r="F33" s="60" t="s">
        <v>245</v>
      </c>
      <c r="G33" s="60" t="s">
        <v>259</v>
      </c>
      <c r="H33" s="60" t="s">
        <v>273</v>
      </c>
      <c r="I33" s="60" t="s">
        <v>286</v>
      </c>
    </row>
    <row r="34" spans="1:9" x14ac:dyDescent="0.25">
      <c r="A34" s="9" t="s">
        <v>42</v>
      </c>
      <c r="C34" s="60" t="s">
        <v>205</v>
      </c>
      <c r="D34" s="60" t="s">
        <v>219</v>
      </c>
      <c r="E34" s="60" t="s">
        <v>233</v>
      </c>
      <c r="F34" s="60" t="s">
        <v>246</v>
      </c>
      <c r="G34" s="60" t="s">
        <v>260</v>
      </c>
      <c r="H34" s="60" t="s">
        <v>274</v>
      </c>
      <c r="I34" s="60" t="s">
        <v>287</v>
      </c>
    </row>
    <row r="35" spans="1:9" x14ac:dyDescent="0.25">
      <c r="A35" s="9" t="s">
        <v>43</v>
      </c>
      <c r="C35" s="60" t="s">
        <v>206</v>
      </c>
      <c r="D35" s="60" t="s">
        <v>220</v>
      </c>
      <c r="E35" s="60" t="s">
        <v>234</v>
      </c>
      <c r="F35" s="60" t="s">
        <v>247</v>
      </c>
      <c r="G35" s="60" t="s">
        <v>261</v>
      </c>
      <c r="H35" s="60" t="s">
        <v>275</v>
      </c>
      <c r="I35" s="60" t="s">
        <v>288</v>
      </c>
    </row>
    <row r="36" spans="1:9" x14ac:dyDescent="0.25">
      <c r="A36" s="9" t="s">
        <v>44</v>
      </c>
      <c r="C36" s="60" t="s">
        <v>207</v>
      </c>
      <c r="D36" s="60" t="s">
        <v>221</v>
      </c>
      <c r="E36" s="60" t="s">
        <v>235</v>
      </c>
      <c r="F36" s="60" t="s">
        <v>248</v>
      </c>
      <c r="G36" s="60" t="s">
        <v>262</v>
      </c>
      <c r="H36" s="60" t="s">
        <v>276</v>
      </c>
      <c r="I36" s="60" t="s">
        <v>289</v>
      </c>
    </row>
    <row r="37" spans="1:9" x14ac:dyDescent="0.25">
      <c r="A37" s="9" t="s">
        <v>45</v>
      </c>
      <c r="C37" s="60" t="s">
        <v>208</v>
      </c>
      <c r="D37" s="60" t="s">
        <v>222</v>
      </c>
      <c r="E37" s="60" t="s">
        <v>236</v>
      </c>
      <c r="F37" s="60" t="s">
        <v>249</v>
      </c>
      <c r="G37" s="60" t="s">
        <v>263</v>
      </c>
      <c r="H37" s="60" t="s">
        <v>277</v>
      </c>
      <c r="I37" s="60" t="s">
        <v>290</v>
      </c>
    </row>
    <row r="38" spans="1:9" x14ac:dyDescent="0.25">
      <c r="A38" s="9" t="s">
        <v>46</v>
      </c>
      <c r="C38" s="60" t="s">
        <v>209</v>
      </c>
      <c r="D38" s="60" t="s">
        <v>223</v>
      </c>
      <c r="E38" s="60" t="s">
        <v>237</v>
      </c>
      <c r="F38" s="60" t="s">
        <v>250</v>
      </c>
      <c r="G38" s="60" t="s">
        <v>264</v>
      </c>
      <c r="H38" s="60" t="s">
        <v>278</v>
      </c>
      <c r="I38" s="60" t="s">
        <v>291</v>
      </c>
    </row>
    <row r="39" spans="1:9" x14ac:dyDescent="0.25">
      <c r="A39" s="9" t="s">
        <v>47</v>
      </c>
      <c r="C39" s="60" t="s">
        <v>210</v>
      </c>
      <c r="D39" s="60" t="s">
        <v>224</v>
      </c>
      <c r="E39" s="60" t="s">
        <v>238</v>
      </c>
      <c r="F39" s="60" t="s">
        <v>251</v>
      </c>
      <c r="G39" s="60" t="s">
        <v>265</v>
      </c>
      <c r="H39" s="60" t="s">
        <v>279</v>
      </c>
      <c r="I39" s="60" t="s">
        <v>292</v>
      </c>
    </row>
    <row r="40" spans="1:9" x14ac:dyDescent="0.25">
      <c r="A40" s="9" t="s">
        <v>48</v>
      </c>
      <c r="C40" s="60" t="s">
        <v>211</v>
      </c>
      <c r="D40" s="60" t="s">
        <v>225</v>
      </c>
      <c r="E40" s="60" t="s">
        <v>239</v>
      </c>
      <c r="F40" s="60" t="s">
        <v>252</v>
      </c>
      <c r="G40" s="60" t="s">
        <v>266</v>
      </c>
      <c r="H40" s="60" t="s">
        <v>280</v>
      </c>
      <c r="I40" s="60" t="s">
        <v>293</v>
      </c>
    </row>
    <row r="41" spans="1:9" ht="30" x14ac:dyDescent="0.25">
      <c r="A41" s="9" t="s">
        <v>49</v>
      </c>
      <c r="C41" s="60" t="s">
        <v>212</v>
      </c>
      <c r="D41" s="60" t="s">
        <v>226</v>
      </c>
      <c r="E41" s="60" t="s">
        <v>240</v>
      </c>
      <c r="F41" s="60" t="s">
        <v>253</v>
      </c>
      <c r="G41" s="60" t="s">
        <v>267</v>
      </c>
      <c r="H41" s="60" t="s">
        <v>281</v>
      </c>
      <c r="I41" s="60" t="s">
        <v>294</v>
      </c>
    </row>
    <row r="42" spans="1:9" x14ac:dyDescent="0.25">
      <c r="A42" s="9" t="s">
        <v>50</v>
      </c>
      <c r="C42" s="60" t="s">
        <v>213</v>
      </c>
      <c r="D42" s="60" t="s">
        <v>227</v>
      </c>
      <c r="E42" s="60" t="s">
        <v>241</v>
      </c>
      <c r="F42" s="60" t="s">
        <v>254</v>
      </c>
      <c r="G42" s="60" t="s">
        <v>268</v>
      </c>
      <c r="H42" s="60" t="s">
        <v>282</v>
      </c>
      <c r="I42" s="60" t="s">
        <v>295</v>
      </c>
    </row>
    <row r="43" spans="1:9" x14ac:dyDescent="0.25">
      <c r="A43" s="9" t="s">
        <v>34</v>
      </c>
      <c r="C43" s="60" t="s">
        <v>214</v>
      </c>
      <c r="D43" s="60" t="s">
        <v>228</v>
      </c>
      <c r="E43" s="60" t="s">
        <v>64</v>
      </c>
      <c r="F43" s="60" t="s">
        <v>255</v>
      </c>
      <c r="G43" s="60" t="s">
        <v>269</v>
      </c>
      <c r="H43" s="60" t="s">
        <v>173</v>
      </c>
      <c r="I43" s="60" t="s">
        <v>296</v>
      </c>
    </row>
    <row r="44" spans="1:9" ht="15.75" thickBot="1" x14ac:dyDescent="0.3">
      <c r="A44" s="7" t="s">
        <v>25</v>
      </c>
      <c r="B44" s="3"/>
      <c r="C44" s="55" t="s">
        <v>215</v>
      </c>
      <c r="D44" s="55" t="s">
        <v>229</v>
      </c>
      <c r="E44" s="55" t="s">
        <v>242</v>
      </c>
      <c r="F44" s="55" t="s">
        <v>256</v>
      </c>
      <c r="G44" s="55" t="s">
        <v>270</v>
      </c>
      <c r="H44" s="55" t="s">
        <v>283</v>
      </c>
      <c r="I44" s="55"/>
    </row>
    <row r="45" spans="1:9" ht="15" customHeight="1" x14ac:dyDescent="0.25">
      <c r="A45" s="61" t="s">
        <v>490</v>
      </c>
      <c r="B45" s="61"/>
      <c r="C45" s="61"/>
      <c r="D45" s="61"/>
      <c r="E45" s="61"/>
      <c r="F45" s="61"/>
      <c r="G45" s="61"/>
      <c r="H45" s="61"/>
      <c r="I45" s="61"/>
    </row>
    <row r="46" spans="1:9" x14ac:dyDescent="0.25">
      <c r="A46" s="70"/>
      <c r="B46" s="70"/>
      <c r="C46" s="70"/>
      <c r="D46" s="70"/>
      <c r="E46" s="70"/>
      <c r="F46" s="70"/>
      <c r="G46" s="70"/>
      <c r="H46" s="70"/>
      <c r="I46" s="70"/>
    </row>
    <row r="47" spans="1:9" x14ac:dyDescent="0.25">
      <c r="A47" s="70"/>
      <c r="B47" s="70"/>
      <c r="C47" s="70"/>
      <c r="D47" s="70"/>
      <c r="E47" s="70"/>
      <c r="F47" s="70"/>
      <c r="G47" s="70"/>
      <c r="H47" s="70"/>
      <c r="I47" s="70"/>
    </row>
    <row r="48" spans="1:9" x14ac:dyDescent="0.25">
      <c r="A48" s="70"/>
      <c r="B48" s="70"/>
      <c r="C48" s="70"/>
      <c r="D48" s="70"/>
      <c r="E48" s="70"/>
      <c r="F48" s="70"/>
      <c r="G48" s="70"/>
      <c r="H48" s="70"/>
      <c r="I48" s="70"/>
    </row>
    <row r="49" spans="1:9" x14ac:dyDescent="0.25">
      <c r="A49" s="70"/>
      <c r="B49" s="70"/>
      <c r="C49" s="70"/>
      <c r="D49" s="70"/>
      <c r="E49" s="70"/>
      <c r="F49" s="70"/>
      <c r="G49" s="70"/>
      <c r="H49" s="70"/>
      <c r="I49" s="70"/>
    </row>
    <row r="50" spans="1:9" x14ac:dyDescent="0.25">
      <c r="A50" s="70"/>
      <c r="B50" s="70"/>
      <c r="C50" s="70"/>
      <c r="D50" s="70"/>
      <c r="E50" s="70"/>
      <c r="F50" s="70"/>
      <c r="G50" s="70"/>
      <c r="H50" s="70"/>
      <c r="I50" s="70"/>
    </row>
  </sheetData>
  <mergeCells count="1">
    <mergeCell ref="A45:I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11" sqref="A11"/>
    </sheetView>
  </sheetViews>
  <sheetFormatPr defaultRowHeight="15" x14ac:dyDescent="0.25"/>
  <cols>
    <col min="2" max="2" width="47.85546875" bestFit="1" customWidth="1"/>
    <col min="3" max="3" width="12.85546875" bestFit="1" customWidth="1"/>
    <col min="4" max="4" width="47.85546875" bestFit="1" customWidth="1"/>
    <col min="5" max="5" width="13.85546875" bestFit="1" customWidth="1"/>
    <col min="6" max="6" width="34.7109375" bestFit="1" customWidth="1"/>
    <col min="7" max="7" width="16.140625" bestFit="1" customWidth="1"/>
    <col min="8" max="8" width="34.85546875" bestFit="1" customWidth="1"/>
    <col min="9" max="9" width="16.140625" bestFit="1" customWidth="1"/>
    <col min="10" max="10" width="47.85546875" bestFit="1" customWidth="1"/>
    <col min="11" max="11" width="16.7109375" bestFit="1" customWidth="1"/>
    <col min="12" max="12" width="47.85546875" bestFit="1" customWidth="1"/>
    <col min="13" max="13" width="17.140625" bestFit="1" customWidth="1"/>
    <col min="14" max="14" width="47.85546875" bestFit="1" customWidth="1"/>
    <col min="15" max="15" width="17.140625" bestFit="1" customWidth="1"/>
    <col min="16" max="16" width="47.85546875" bestFit="1" customWidth="1"/>
    <col min="17" max="17" width="17.140625" bestFit="1" customWidth="1"/>
  </cols>
  <sheetData>
    <row r="1" spans="1:17" x14ac:dyDescent="0.25">
      <c r="A1" s="62" t="s">
        <v>485</v>
      </c>
      <c r="B1" s="63"/>
      <c r="C1" s="63"/>
      <c r="D1" s="63"/>
      <c r="E1" s="63"/>
      <c r="F1" s="63"/>
      <c r="G1" s="63"/>
      <c r="H1" s="63"/>
      <c r="I1" s="63"/>
      <c r="J1" s="63"/>
      <c r="K1" s="63"/>
      <c r="L1" s="63"/>
      <c r="M1" s="63"/>
      <c r="N1" s="63"/>
      <c r="O1" s="63"/>
      <c r="P1" s="63"/>
      <c r="Q1" s="63"/>
    </row>
    <row r="2" spans="1:17" x14ac:dyDescent="0.25">
      <c r="B2" s="64">
        <v>2009</v>
      </c>
      <c r="C2" s="64"/>
      <c r="D2" s="64">
        <v>2010</v>
      </c>
      <c r="E2" s="64"/>
      <c r="F2" s="64">
        <v>2011</v>
      </c>
      <c r="G2" s="64"/>
      <c r="H2" s="64">
        <v>2012</v>
      </c>
      <c r="I2" s="64"/>
      <c r="J2" s="64">
        <v>2013</v>
      </c>
      <c r="K2" s="64"/>
      <c r="L2" s="64">
        <v>2014</v>
      </c>
      <c r="M2" s="64"/>
      <c r="N2" s="64">
        <v>2015</v>
      </c>
      <c r="O2" s="64"/>
      <c r="P2" s="64">
        <v>2016</v>
      </c>
      <c r="Q2" s="64"/>
    </row>
    <row r="3" spans="1:17" ht="30" x14ac:dyDescent="0.25">
      <c r="A3" s="71" t="s">
        <v>0</v>
      </c>
      <c r="B3" s="44" t="s">
        <v>491</v>
      </c>
      <c r="C3" s="40" t="s">
        <v>494</v>
      </c>
      <c r="D3" s="44" t="s">
        <v>492</v>
      </c>
      <c r="E3" s="40" t="s">
        <v>493</v>
      </c>
      <c r="F3" s="44" t="s">
        <v>495</v>
      </c>
      <c r="G3" s="40" t="s">
        <v>496</v>
      </c>
      <c r="H3" s="44" t="s">
        <v>497</v>
      </c>
      <c r="I3" s="40" t="s">
        <v>498</v>
      </c>
      <c r="J3" s="44" t="s">
        <v>499</v>
      </c>
      <c r="K3" s="40" t="s">
        <v>500</v>
      </c>
      <c r="L3" s="44" t="s">
        <v>501</v>
      </c>
      <c r="M3" s="40" t="s">
        <v>502</v>
      </c>
      <c r="N3" s="44" t="s">
        <v>503</v>
      </c>
      <c r="O3" s="40" t="s">
        <v>504</v>
      </c>
      <c r="P3" s="44" t="s">
        <v>505</v>
      </c>
      <c r="Q3" s="40" t="s">
        <v>506</v>
      </c>
    </row>
    <row r="4" spans="1:17" x14ac:dyDescent="0.25">
      <c r="A4">
        <v>1</v>
      </c>
      <c r="B4" t="s">
        <v>1</v>
      </c>
      <c r="C4" s="1">
        <v>26.538726202309043</v>
      </c>
      <c r="D4" t="s">
        <v>1</v>
      </c>
      <c r="E4" s="1">
        <v>26.015531660692954</v>
      </c>
      <c r="F4" t="s">
        <v>1</v>
      </c>
      <c r="G4" s="1">
        <v>23.353159851301115</v>
      </c>
      <c r="H4" t="s">
        <v>1</v>
      </c>
      <c r="I4" s="1">
        <v>23.900919823278048</v>
      </c>
      <c r="J4" t="s">
        <v>1</v>
      </c>
      <c r="K4" s="1">
        <v>22.119650780020038</v>
      </c>
      <c r="L4" t="s">
        <v>1</v>
      </c>
      <c r="M4" s="1">
        <v>21.041354188986499</v>
      </c>
      <c r="N4" t="s">
        <v>1</v>
      </c>
      <c r="O4" s="1">
        <v>19.852524106636416</v>
      </c>
      <c r="P4" t="s">
        <v>1</v>
      </c>
      <c r="Q4" s="1">
        <v>18.763206085364136</v>
      </c>
    </row>
    <row r="5" spans="1:17" x14ac:dyDescent="0.25">
      <c r="A5">
        <v>2</v>
      </c>
      <c r="B5" t="s">
        <v>2</v>
      </c>
      <c r="C5" s="1">
        <v>12.172184417768943</v>
      </c>
      <c r="D5" t="s">
        <v>2</v>
      </c>
      <c r="E5" s="1">
        <v>12.574671445639188</v>
      </c>
      <c r="F5" t="s">
        <v>2</v>
      </c>
      <c r="G5" s="1">
        <v>13.724907063197026</v>
      </c>
      <c r="H5" t="s">
        <v>2</v>
      </c>
      <c r="I5" s="1">
        <v>12.247410733685811</v>
      </c>
      <c r="J5" t="s">
        <v>2</v>
      </c>
      <c r="K5" s="1">
        <v>12.508945183912981</v>
      </c>
      <c r="L5" t="s">
        <v>2</v>
      </c>
      <c r="M5" s="1">
        <v>12.084851082065565</v>
      </c>
      <c r="N5" t="s">
        <v>2</v>
      </c>
      <c r="O5" s="1">
        <v>11.946965399886556</v>
      </c>
      <c r="P5" t="s">
        <v>2</v>
      </c>
      <c r="Q5" s="1">
        <v>11.515706437526411</v>
      </c>
    </row>
    <row r="6" spans="1:17" x14ac:dyDescent="0.25">
      <c r="A6">
        <v>3</v>
      </c>
      <c r="B6" t="s">
        <v>4</v>
      </c>
      <c r="C6" s="1">
        <v>8.0128450187323192</v>
      </c>
      <c r="D6" t="s">
        <v>4</v>
      </c>
      <c r="E6" s="1">
        <v>7.5268817204301079</v>
      </c>
      <c r="F6" t="s">
        <v>4</v>
      </c>
      <c r="G6" s="1">
        <v>8.0371747211895919</v>
      </c>
      <c r="H6" t="s">
        <v>4</v>
      </c>
      <c r="I6" s="1">
        <v>7.047149996378649</v>
      </c>
      <c r="J6" t="s">
        <v>3</v>
      </c>
      <c r="K6" s="1">
        <v>6.6838414197795899</v>
      </c>
      <c r="L6" t="s">
        <v>3</v>
      </c>
      <c r="M6" s="1">
        <v>6.913791872009142</v>
      </c>
      <c r="N6" t="s">
        <v>3</v>
      </c>
      <c r="O6" s="1">
        <v>6.8420306296086215</v>
      </c>
      <c r="P6" t="s">
        <v>3</v>
      </c>
      <c r="Q6" s="1">
        <v>6.6347372869418235</v>
      </c>
    </row>
    <row r="7" spans="1:17" x14ac:dyDescent="0.25">
      <c r="A7">
        <v>4</v>
      </c>
      <c r="B7" t="s">
        <v>5</v>
      </c>
      <c r="C7" s="1">
        <v>7.7987613731936687</v>
      </c>
      <c r="D7" t="s">
        <v>5</v>
      </c>
      <c r="E7" s="1">
        <v>7.3775388291517325</v>
      </c>
      <c r="F7" t="s">
        <v>5</v>
      </c>
      <c r="G7" s="1">
        <v>7.4275092936802967</v>
      </c>
      <c r="H7" t="s">
        <v>3</v>
      </c>
      <c r="I7" s="1">
        <v>7.0399072934018978</v>
      </c>
      <c r="J7" t="s">
        <v>5</v>
      </c>
      <c r="K7" s="1">
        <v>6.5192500357807353</v>
      </c>
      <c r="L7" t="s">
        <v>4</v>
      </c>
      <c r="M7" s="1">
        <v>6.0281408470823514</v>
      </c>
      <c r="N7" t="s">
        <v>5</v>
      </c>
      <c r="O7" s="1">
        <v>5.7005104934770277</v>
      </c>
      <c r="P7" t="s">
        <v>5</v>
      </c>
      <c r="Q7" s="1">
        <v>5.4092125651500211</v>
      </c>
    </row>
    <row r="8" spans="1:17" x14ac:dyDescent="0.25">
      <c r="A8">
        <v>5</v>
      </c>
      <c r="B8" t="s">
        <v>3</v>
      </c>
      <c r="C8" s="1">
        <v>6.9730101689731638</v>
      </c>
      <c r="D8" t="s">
        <v>3</v>
      </c>
      <c r="E8" s="1">
        <v>6.8847072879330948</v>
      </c>
      <c r="F8" t="s">
        <v>3</v>
      </c>
      <c r="G8" s="1">
        <v>6.3048327137546458</v>
      </c>
      <c r="H8" t="s">
        <v>5</v>
      </c>
      <c r="I8" s="1">
        <v>6.8008980951691171</v>
      </c>
      <c r="J8" t="s">
        <v>4</v>
      </c>
      <c r="K8" s="1">
        <v>6.2186918563045657</v>
      </c>
      <c r="L8" t="s">
        <v>5</v>
      </c>
      <c r="M8" s="1">
        <v>5.9638597243054061</v>
      </c>
      <c r="N8" t="s">
        <v>4</v>
      </c>
      <c r="O8" s="1">
        <v>5.1829268292682924</v>
      </c>
      <c r="P8" t="s">
        <v>4</v>
      </c>
      <c r="Q8" s="1">
        <v>5.2753909001267782</v>
      </c>
    </row>
    <row r="9" spans="1:17" x14ac:dyDescent="0.25">
      <c r="A9">
        <v>6</v>
      </c>
      <c r="B9" t="s">
        <v>12</v>
      </c>
      <c r="C9" s="1">
        <v>4.6716109794326783</v>
      </c>
      <c r="D9" t="s">
        <v>12</v>
      </c>
      <c r="E9" s="1">
        <v>4.1442652329749103</v>
      </c>
      <c r="F9" t="s">
        <v>6</v>
      </c>
      <c r="G9" s="1">
        <v>3.9330855018587361</v>
      </c>
      <c r="H9" t="s">
        <v>7</v>
      </c>
      <c r="I9" s="1">
        <v>3.7662055479104803</v>
      </c>
      <c r="J9" t="s">
        <v>7</v>
      </c>
      <c r="K9" s="1">
        <v>3.9931300987548304</v>
      </c>
      <c r="L9" t="s">
        <v>7</v>
      </c>
      <c r="M9" s="1">
        <v>3.8354403256910219</v>
      </c>
      <c r="N9" t="s">
        <v>7</v>
      </c>
      <c r="O9" s="1">
        <v>3.8357912648893935</v>
      </c>
      <c r="P9" t="s">
        <v>7</v>
      </c>
      <c r="Q9" s="1">
        <v>3.8878715312015775</v>
      </c>
    </row>
    <row r="10" spans="1:17" x14ac:dyDescent="0.25">
      <c r="A10">
        <v>7</v>
      </c>
      <c r="B10" t="s">
        <v>6</v>
      </c>
      <c r="C10" s="1">
        <v>3.8535056196956954</v>
      </c>
      <c r="D10" t="s">
        <v>6</v>
      </c>
      <c r="E10" s="1">
        <v>3.9202508960573477</v>
      </c>
      <c r="F10" t="s">
        <v>7</v>
      </c>
      <c r="G10" s="1">
        <v>3.7323420074349438</v>
      </c>
      <c r="H10" t="s">
        <v>6</v>
      </c>
      <c r="I10" s="1">
        <v>3.5634098645614545</v>
      </c>
      <c r="J10" t="s">
        <v>6</v>
      </c>
      <c r="K10" s="1">
        <v>3.5351366824101906</v>
      </c>
      <c r="L10" t="s">
        <v>6</v>
      </c>
      <c r="M10" s="1">
        <v>3.5140347118062993</v>
      </c>
      <c r="N10" t="s">
        <v>8</v>
      </c>
      <c r="O10" s="1">
        <v>3.3040272263187744</v>
      </c>
      <c r="P10" t="s">
        <v>6</v>
      </c>
      <c r="Q10" s="1">
        <v>3.2187632060853644</v>
      </c>
    </row>
    <row r="11" spans="1:17" x14ac:dyDescent="0.25">
      <c r="A11">
        <v>8</v>
      </c>
      <c r="B11" t="s">
        <v>11</v>
      </c>
      <c r="C11" s="1">
        <v>3.6623595076076154</v>
      </c>
      <c r="D11" t="s">
        <v>7</v>
      </c>
      <c r="E11" s="1">
        <v>3.4498207885304657</v>
      </c>
      <c r="F11" t="s">
        <v>12</v>
      </c>
      <c r="G11" s="1">
        <v>3.5762081784386619</v>
      </c>
      <c r="H11" t="s">
        <v>12</v>
      </c>
      <c r="I11" s="1">
        <v>3.2374882306076631</v>
      </c>
      <c r="J11" t="s">
        <v>8</v>
      </c>
      <c r="K11" s="1">
        <v>3.2560469443251758</v>
      </c>
      <c r="L11" t="s">
        <v>8</v>
      </c>
      <c r="M11" s="1">
        <v>3.3283336904506822</v>
      </c>
      <c r="N11" t="s">
        <v>6</v>
      </c>
      <c r="O11" s="1">
        <v>3.2969370391378332</v>
      </c>
      <c r="P11" t="s">
        <v>8</v>
      </c>
      <c r="Q11" s="1">
        <v>3.1272010142273556</v>
      </c>
    </row>
    <row r="12" spans="1:17" x14ac:dyDescent="0.25">
      <c r="A12">
        <v>9</v>
      </c>
      <c r="B12" t="s">
        <v>10</v>
      </c>
      <c r="C12" s="1">
        <v>3.4788592400030587</v>
      </c>
      <c r="D12" t="s">
        <v>10</v>
      </c>
      <c r="E12" s="1">
        <v>3.3154121863799282</v>
      </c>
      <c r="F12" t="s">
        <v>8</v>
      </c>
      <c r="G12" s="1">
        <v>3.4423791821561336</v>
      </c>
      <c r="H12" t="s">
        <v>8</v>
      </c>
      <c r="I12" s="1">
        <v>3.2230028246541607</v>
      </c>
      <c r="J12" t="s">
        <v>12</v>
      </c>
      <c r="K12" s="1">
        <v>3.0699871189351651</v>
      </c>
      <c r="L12" t="s">
        <v>13</v>
      </c>
      <c r="M12" s="1">
        <v>2.9355046068137991</v>
      </c>
      <c r="N12" t="s">
        <v>12</v>
      </c>
      <c r="O12" s="1">
        <v>2.7297220646625071</v>
      </c>
      <c r="P12" t="s">
        <v>9</v>
      </c>
      <c r="Q12" s="1">
        <v>2.9863361036765741</v>
      </c>
    </row>
    <row r="13" spans="1:17" x14ac:dyDescent="0.25">
      <c r="A13">
        <v>10</v>
      </c>
      <c r="B13" t="s">
        <v>7</v>
      </c>
      <c r="C13" s="1">
        <v>3.3718174172337334</v>
      </c>
      <c r="D13" t="s">
        <v>11</v>
      </c>
      <c r="E13" s="1">
        <v>3.2855436081242537</v>
      </c>
      <c r="F13" t="s">
        <v>10</v>
      </c>
      <c r="G13" s="1">
        <v>3.3754646840148701</v>
      </c>
      <c r="H13" t="s">
        <v>10</v>
      </c>
      <c r="I13" s="1">
        <v>2.8970811907003693</v>
      </c>
      <c r="J13" t="s">
        <v>10</v>
      </c>
      <c r="K13" s="1">
        <v>2.7479604980678403</v>
      </c>
      <c r="L13" t="s">
        <v>12</v>
      </c>
      <c r="M13" s="1">
        <v>2.8640811370616381</v>
      </c>
      <c r="N13" t="s">
        <v>9</v>
      </c>
      <c r="O13" s="1">
        <v>2.7297220646625071</v>
      </c>
      <c r="P13" t="s">
        <v>10</v>
      </c>
      <c r="Q13" s="1">
        <v>2.6905197915199324</v>
      </c>
    </row>
    <row r="14" spans="1:17" x14ac:dyDescent="0.25">
      <c r="A14" t="s">
        <v>341</v>
      </c>
      <c r="B14" t="s">
        <v>341</v>
      </c>
      <c r="C14" s="1">
        <v>19.466320055050076</v>
      </c>
      <c r="E14" s="1">
        <v>21.505376344086002</v>
      </c>
      <c r="G14" s="1">
        <v>23.092936802973981</v>
      </c>
      <c r="I14" s="1">
        <v>26.27652639965234</v>
      </c>
      <c r="K14" s="1">
        <v>29.347359381708884</v>
      </c>
      <c r="M14" s="1">
        <v>31.490607813727607</v>
      </c>
      <c r="O14" s="1">
        <v>34.578842881452076</v>
      </c>
      <c r="Q14" s="1">
        <v>36.491055078180032</v>
      </c>
    </row>
    <row r="15" spans="1:17" ht="15" customHeight="1" x14ac:dyDescent="0.25">
      <c r="A15" s="65" t="s">
        <v>486</v>
      </c>
      <c r="B15" s="65"/>
      <c r="C15" s="65"/>
      <c r="D15" s="65"/>
      <c r="E15" s="65"/>
      <c r="F15" s="65"/>
      <c r="G15" s="65"/>
      <c r="H15" s="65"/>
      <c r="I15" s="65"/>
      <c r="J15" s="65"/>
      <c r="K15" s="65"/>
      <c r="L15" s="65"/>
      <c r="M15" s="65"/>
      <c r="N15" s="65"/>
      <c r="O15" s="65"/>
      <c r="P15" s="65"/>
      <c r="Q15" s="65"/>
    </row>
    <row r="16" spans="1:17" x14ac:dyDescent="0.25">
      <c r="A16" s="65"/>
      <c r="B16" s="65"/>
      <c r="C16" s="65"/>
      <c r="D16" s="65"/>
      <c r="E16" s="65"/>
      <c r="F16" s="65"/>
      <c r="G16" s="65"/>
      <c r="H16" s="65"/>
      <c r="I16" s="65"/>
      <c r="J16" s="65"/>
      <c r="K16" s="65"/>
      <c r="L16" s="65"/>
      <c r="M16" s="65"/>
      <c r="N16" s="65"/>
      <c r="O16" s="65"/>
      <c r="P16" s="65"/>
      <c r="Q16" s="65"/>
    </row>
    <row r="17" spans="1:17" x14ac:dyDescent="0.25">
      <c r="A17" s="65"/>
      <c r="B17" s="65"/>
      <c r="C17" s="65"/>
      <c r="D17" s="65"/>
      <c r="E17" s="65"/>
      <c r="F17" s="65"/>
      <c r="G17" s="65"/>
      <c r="H17" s="65"/>
      <c r="I17" s="65"/>
      <c r="J17" s="65"/>
      <c r="K17" s="65"/>
      <c r="L17" s="65"/>
      <c r="M17" s="65"/>
      <c r="N17" s="65"/>
      <c r="O17" s="65"/>
      <c r="P17" s="65"/>
      <c r="Q17" s="65"/>
    </row>
    <row r="18" spans="1:17" x14ac:dyDescent="0.25">
      <c r="A18" s="65"/>
      <c r="B18" s="65"/>
      <c r="C18" s="65"/>
      <c r="D18" s="65"/>
      <c r="E18" s="65"/>
      <c r="F18" s="65"/>
      <c r="G18" s="65"/>
      <c r="H18" s="65"/>
      <c r="I18" s="65"/>
      <c r="J18" s="65"/>
      <c r="K18" s="65"/>
      <c r="L18" s="65"/>
      <c r="M18" s="65"/>
      <c r="N18" s="65"/>
      <c r="O18" s="65"/>
      <c r="P18" s="65"/>
      <c r="Q18" s="65"/>
    </row>
  </sheetData>
  <mergeCells count="10">
    <mergeCell ref="A15:Q18"/>
    <mergeCell ref="A1:Q1"/>
    <mergeCell ref="N2:O2"/>
    <mergeCell ref="P2:Q2"/>
    <mergeCell ref="B2:C2"/>
    <mergeCell ref="D2:E2"/>
    <mergeCell ref="F2:G2"/>
    <mergeCell ref="H2:I2"/>
    <mergeCell ref="J2:K2"/>
    <mergeCell ref="L2:M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workbookViewId="0">
      <selection activeCell="A25" sqref="A25:Z28"/>
    </sheetView>
  </sheetViews>
  <sheetFormatPr defaultRowHeight="15" x14ac:dyDescent="0.25"/>
  <cols>
    <col min="1" max="1" width="49.5703125" customWidth="1"/>
    <col min="3" max="3" width="13.28515625" bestFit="1" customWidth="1"/>
    <col min="4" max="4" width="13.28515625" customWidth="1"/>
    <col min="5" max="5" width="12" bestFit="1" customWidth="1"/>
    <col min="6" max="6" width="13.28515625" bestFit="1" customWidth="1"/>
    <col min="7" max="7" width="13.28515625" customWidth="1"/>
    <col min="8" max="8" width="12" bestFit="1" customWidth="1"/>
    <col min="9" max="9" width="13.28515625" bestFit="1" customWidth="1"/>
    <col min="10" max="10" width="13.28515625" customWidth="1"/>
    <col min="11" max="11" width="12" bestFit="1" customWidth="1"/>
    <col min="12" max="12" width="13.28515625" bestFit="1" customWidth="1"/>
    <col min="13" max="13" width="12.28515625" customWidth="1"/>
    <col min="14" max="14" width="12" bestFit="1" customWidth="1"/>
    <col min="15" max="15" width="13.28515625" bestFit="1" customWidth="1"/>
    <col min="16" max="16" width="13.28515625" customWidth="1"/>
    <col min="17" max="17" width="12" bestFit="1" customWidth="1"/>
    <col min="18" max="18" width="13.28515625" bestFit="1" customWidth="1"/>
    <col min="20" max="20" width="12" bestFit="1" customWidth="1"/>
    <col min="21" max="21" width="13.28515625" bestFit="1" customWidth="1"/>
    <col min="23" max="23" width="12" bestFit="1" customWidth="1"/>
    <col min="24" max="24" width="13.28515625" bestFit="1" customWidth="1"/>
  </cols>
  <sheetData>
    <row r="1" spans="1:26" ht="15.75" thickBot="1" x14ac:dyDescent="0.3">
      <c r="A1" s="4" t="s">
        <v>316</v>
      </c>
      <c r="B1" s="3"/>
      <c r="C1" s="3"/>
      <c r="D1" s="3"/>
      <c r="E1" s="3"/>
      <c r="F1" s="3"/>
      <c r="G1" s="3"/>
      <c r="H1" s="3"/>
      <c r="I1" s="3"/>
      <c r="J1" s="3"/>
      <c r="K1" s="3"/>
      <c r="L1" s="3"/>
      <c r="M1" s="3"/>
      <c r="N1" s="3"/>
      <c r="O1" s="3"/>
      <c r="P1" s="3"/>
      <c r="Q1" s="3"/>
      <c r="R1" s="3"/>
      <c r="S1" s="3"/>
      <c r="T1" s="3"/>
      <c r="U1" s="3"/>
      <c r="V1" s="3"/>
      <c r="W1" s="3"/>
      <c r="X1" s="3"/>
      <c r="Y1" s="3"/>
      <c r="Z1" s="3"/>
    </row>
    <row r="2" spans="1:26" ht="15.75" thickBot="1" x14ac:dyDescent="0.3">
      <c r="A2" s="16"/>
      <c r="B2" s="16"/>
      <c r="C2" s="66">
        <v>2009</v>
      </c>
      <c r="D2" s="66"/>
      <c r="E2" s="66"/>
      <c r="F2" s="66">
        <v>2010</v>
      </c>
      <c r="G2" s="66"/>
      <c r="H2" s="66"/>
      <c r="I2" s="66">
        <v>2011</v>
      </c>
      <c r="J2" s="66"/>
      <c r="K2" s="66"/>
      <c r="L2" s="66">
        <v>2012</v>
      </c>
      <c r="M2" s="66"/>
      <c r="N2" s="66"/>
      <c r="O2" s="66">
        <v>2013</v>
      </c>
      <c r="P2" s="66"/>
      <c r="Q2" s="66"/>
      <c r="R2" s="66">
        <v>2014</v>
      </c>
      <c r="S2" s="66"/>
      <c r="T2" s="66"/>
      <c r="U2" s="66">
        <v>2015</v>
      </c>
      <c r="V2" s="66"/>
      <c r="W2" s="66"/>
      <c r="X2" s="66">
        <v>2016</v>
      </c>
      <c r="Y2" s="66"/>
      <c r="Z2" s="66"/>
    </row>
    <row r="3" spans="1:26" ht="15.75" thickBot="1" x14ac:dyDescent="0.3">
      <c r="A3" s="16"/>
      <c r="B3" s="16" t="s">
        <v>0</v>
      </c>
      <c r="C3" s="58" t="s">
        <v>299</v>
      </c>
      <c r="D3" s="58" t="s">
        <v>317</v>
      </c>
      <c r="E3" s="58" t="s">
        <v>318</v>
      </c>
      <c r="F3" s="58" t="s">
        <v>299</v>
      </c>
      <c r="G3" s="58" t="s">
        <v>317</v>
      </c>
      <c r="H3" s="58" t="s">
        <v>318</v>
      </c>
      <c r="I3" s="58" t="s">
        <v>299</v>
      </c>
      <c r="J3" s="58" t="s">
        <v>317</v>
      </c>
      <c r="K3" s="58" t="s">
        <v>318</v>
      </c>
      <c r="L3" s="58" t="s">
        <v>299</v>
      </c>
      <c r="M3" s="58" t="s">
        <v>317</v>
      </c>
      <c r="N3" s="58" t="s">
        <v>318</v>
      </c>
      <c r="O3" s="58" t="s">
        <v>299</v>
      </c>
      <c r="P3" s="58" t="s">
        <v>317</v>
      </c>
      <c r="Q3" s="58" t="s">
        <v>318</v>
      </c>
      <c r="R3" s="58" t="s">
        <v>299</v>
      </c>
      <c r="S3" s="58" t="s">
        <v>317</v>
      </c>
      <c r="T3" s="58" t="s">
        <v>318</v>
      </c>
      <c r="U3" s="58" t="s">
        <v>299</v>
      </c>
      <c r="V3" s="58" t="s">
        <v>317</v>
      </c>
      <c r="W3" s="58" t="s">
        <v>318</v>
      </c>
      <c r="X3" s="58" t="s">
        <v>299</v>
      </c>
      <c r="Y3" s="58" t="s">
        <v>317</v>
      </c>
      <c r="Z3" s="58" t="s">
        <v>318</v>
      </c>
    </row>
    <row r="4" spans="1:26" x14ac:dyDescent="0.25">
      <c r="A4" t="s">
        <v>297</v>
      </c>
      <c r="C4" s="44"/>
      <c r="D4" s="42">
        <v>6563</v>
      </c>
      <c r="E4" s="43">
        <f>(D4/D24)*100</f>
        <v>50.179677345362791</v>
      </c>
      <c r="F4" s="44"/>
      <c r="G4" s="42">
        <v>6779</v>
      </c>
      <c r="H4" s="43">
        <f>(G4/G24)*100</f>
        <v>50.61977299880526</v>
      </c>
      <c r="I4" s="44"/>
      <c r="J4" s="42">
        <v>6394</v>
      </c>
      <c r="K4" s="43">
        <f>(J4/J24) *100</f>
        <v>47.539033457249069</v>
      </c>
      <c r="L4" s="44"/>
      <c r="M4" s="42">
        <v>6971</v>
      </c>
      <c r="N4" s="43">
        <f>(M4/M24)*100</f>
        <v>50.488882450930682</v>
      </c>
      <c r="O4" s="44"/>
      <c r="P4" s="42">
        <v>6973</v>
      </c>
      <c r="Q4" s="43">
        <f>(P4/P24)*100</f>
        <v>49.89981394017461</v>
      </c>
      <c r="R4" s="44"/>
      <c r="S4" s="42">
        <v>6861</v>
      </c>
      <c r="T4" s="43">
        <f>(S4/S24)*100</f>
        <v>49.003642596957356</v>
      </c>
      <c r="U4" s="44"/>
      <c r="V4" s="42">
        <v>6783</v>
      </c>
      <c r="W4" s="43">
        <f>(V4/V24)*100</f>
        <v>48.092739648326713</v>
      </c>
      <c r="X4" s="44"/>
      <c r="Y4" s="42">
        <v>6825</v>
      </c>
      <c r="Z4" s="43">
        <f>(Y4/Y24)*100</f>
        <v>48.07015072545429</v>
      </c>
    </row>
    <row r="5" spans="1:26" x14ac:dyDescent="0.25">
      <c r="A5" s="12" t="s">
        <v>298</v>
      </c>
      <c r="C5" s="44"/>
      <c r="D5" s="42"/>
      <c r="E5" s="44"/>
      <c r="F5" s="44"/>
      <c r="G5" s="42"/>
      <c r="H5" s="44"/>
      <c r="I5" s="44"/>
      <c r="J5" s="42"/>
      <c r="K5" s="44"/>
      <c r="L5" s="44"/>
      <c r="M5" s="42"/>
      <c r="N5" s="43"/>
      <c r="O5" s="44"/>
      <c r="P5" s="42"/>
      <c r="Q5" s="43"/>
      <c r="R5" s="44"/>
      <c r="S5" s="42"/>
      <c r="T5" s="44"/>
      <c r="U5" s="44"/>
      <c r="V5" s="42"/>
      <c r="W5" s="43"/>
      <c r="X5" s="44"/>
      <c r="Y5" s="42"/>
      <c r="Z5" s="43"/>
    </row>
    <row r="6" spans="1:26" x14ac:dyDescent="0.25">
      <c r="B6">
        <v>1</v>
      </c>
      <c r="C6" s="44" t="s">
        <v>304</v>
      </c>
      <c r="D6" s="42">
        <v>2617</v>
      </c>
      <c r="E6" s="43">
        <f>(D6/D24)*100</f>
        <v>20.009175013380229</v>
      </c>
      <c r="F6" s="44" t="s">
        <v>304</v>
      </c>
      <c r="G6" s="42">
        <v>2735</v>
      </c>
      <c r="H6" s="43">
        <f t="shared" ref="H6:H21" si="0">(G6/$G$24)*100</f>
        <v>20.422640382317802</v>
      </c>
      <c r="I6" s="44" t="s">
        <v>304</v>
      </c>
      <c r="J6" s="42">
        <v>2594</v>
      </c>
      <c r="K6" s="43">
        <f t="shared" ref="K6:K11" si="1">(J6/$J$24)*100</f>
        <v>19.286245353159849</v>
      </c>
      <c r="L6" s="44" t="s">
        <v>304</v>
      </c>
      <c r="M6" s="42">
        <v>2838</v>
      </c>
      <c r="N6" s="43">
        <f t="shared" ref="N6:N21" si="2">(M6/$M$24)*100</f>
        <v>20.554791048019123</v>
      </c>
      <c r="O6" s="44" t="s">
        <v>304</v>
      </c>
      <c r="P6" s="42">
        <v>2771</v>
      </c>
      <c r="Q6" s="43">
        <f t="shared" ref="Q6:Q11" si="3">(P6/$P$24)*100</f>
        <v>19.829683698296837</v>
      </c>
      <c r="R6" s="44" t="s">
        <v>304</v>
      </c>
      <c r="S6" s="42">
        <v>2740</v>
      </c>
      <c r="T6" s="43">
        <f t="shared" ref="T6:T11" si="4">(S6/$S$24)*100</f>
        <v>19.570030712091992</v>
      </c>
      <c r="U6" s="44" t="s">
        <v>304</v>
      </c>
      <c r="V6" s="42">
        <v>2701</v>
      </c>
      <c r="W6" s="43">
        <f t="shared" ref="W6:W21" si="5">(V6/$V$24)*100</f>
        <v>19.150595575723198</v>
      </c>
      <c r="X6" s="44" t="s">
        <v>304</v>
      </c>
      <c r="Y6" s="42">
        <v>2664</v>
      </c>
      <c r="Z6" s="43">
        <f t="shared" ref="Z6:Z21" si="6">(Y6/$Y$24)*100</f>
        <v>18.763206085364136</v>
      </c>
    </row>
    <row r="7" spans="1:26" x14ac:dyDescent="0.25">
      <c r="B7">
        <v>2</v>
      </c>
      <c r="C7" s="44" t="s">
        <v>305</v>
      </c>
      <c r="D7" s="42">
        <v>1369</v>
      </c>
      <c r="E7" s="43">
        <f>(D7/D24)*100</f>
        <v>10.467161097943267</v>
      </c>
      <c r="F7" s="44" t="s">
        <v>305</v>
      </c>
      <c r="G7" s="42">
        <v>1464</v>
      </c>
      <c r="H7" s="43">
        <f t="shared" si="0"/>
        <v>10.931899641577061</v>
      </c>
      <c r="I7" s="44" t="s">
        <v>305</v>
      </c>
      <c r="J7" s="42">
        <v>1605</v>
      </c>
      <c r="K7" s="43">
        <f t="shared" si="1"/>
        <v>11.933085501858736</v>
      </c>
      <c r="L7" s="44" t="s">
        <v>305</v>
      </c>
      <c r="M7" s="42">
        <v>1520</v>
      </c>
      <c r="N7" s="43">
        <f t="shared" si="2"/>
        <v>11.008908524661404</v>
      </c>
      <c r="O7" s="44" t="s">
        <v>305</v>
      </c>
      <c r="P7" s="42">
        <v>1586</v>
      </c>
      <c r="Q7" s="43">
        <f t="shared" si="3"/>
        <v>11.34964934879061</v>
      </c>
      <c r="R7" s="44" t="s">
        <v>305</v>
      </c>
      <c r="S7" s="42">
        <v>1566</v>
      </c>
      <c r="T7" s="43">
        <f t="shared" si="4"/>
        <v>11.184915363188344</v>
      </c>
      <c r="U7" s="44" t="s">
        <v>305</v>
      </c>
      <c r="V7" s="42">
        <v>1608</v>
      </c>
      <c r="W7" s="43">
        <f t="shared" si="5"/>
        <v>11.401020986954055</v>
      </c>
      <c r="X7" s="44" t="s">
        <v>305</v>
      </c>
      <c r="Y7" s="42">
        <v>1635</v>
      </c>
      <c r="Z7" s="43">
        <f t="shared" si="6"/>
        <v>11.515706437526411</v>
      </c>
    </row>
    <row r="8" spans="1:26" x14ac:dyDescent="0.25">
      <c r="B8">
        <v>3</v>
      </c>
      <c r="C8" s="44" t="s">
        <v>306</v>
      </c>
      <c r="D8" s="42">
        <v>922</v>
      </c>
      <c r="E8" s="43">
        <f>(D8/D24)*100</f>
        <v>7.0494686138083944</v>
      </c>
      <c r="F8" s="44" t="s">
        <v>306</v>
      </c>
      <c r="G8" s="42">
        <v>902</v>
      </c>
      <c r="H8" s="43">
        <f t="shared" si="0"/>
        <v>6.7353643966547194</v>
      </c>
      <c r="I8" s="44" t="s">
        <v>306</v>
      </c>
      <c r="J8" s="42">
        <v>918</v>
      </c>
      <c r="K8" s="43">
        <f t="shared" si="1"/>
        <v>6.8252788104089221</v>
      </c>
      <c r="L8" s="44" t="s">
        <v>306</v>
      </c>
      <c r="M8" s="42">
        <v>873</v>
      </c>
      <c r="N8" s="43">
        <f t="shared" si="2"/>
        <v>6.3228796987035567</v>
      </c>
      <c r="O8" s="44" t="s">
        <v>306</v>
      </c>
      <c r="P8" s="42">
        <v>856</v>
      </c>
      <c r="Q8" s="43">
        <f t="shared" si="3"/>
        <v>6.1256619436095612</v>
      </c>
      <c r="R8" s="44" t="s">
        <v>306</v>
      </c>
      <c r="S8" s="42">
        <v>807</v>
      </c>
      <c r="T8" s="43">
        <f t="shared" si="4"/>
        <v>5.7638740089993572</v>
      </c>
      <c r="U8" s="44" t="s">
        <v>306</v>
      </c>
      <c r="V8" s="42">
        <v>791</v>
      </c>
      <c r="W8" s="43">
        <f t="shared" si="5"/>
        <v>5.6083380601247876</v>
      </c>
      <c r="X8" s="44" t="s">
        <v>306</v>
      </c>
      <c r="Y8" s="42">
        <v>768</v>
      </c>
      <c r="Z8" s="43">
        <f t="shared" si="6"/>
        <v>5.4092125651500211</v>
      </c>
    </row>
    <row r="9" spans="1:26" x14ac:dyDescent="0.25">
      <c r="B9">
        <v>4</v>
      </c>
      <c r="C9" s="44" t="s">
        <v>307</v>
      </c>
      <c r="D9" s="42">
        <v>840</v>
      </c>
      <c r="E9" s="43">
        <f>(D9/D24)*100</f>
        <v>6.4225093661594927</v>
      </c>
      <c r="F9" s="44" t="s">
        <v>307</v>
      </c>
      <c r="G9" s="42">
        <v>822</v>
      </c>
      <c r="H9" s="43">
        <f t="shared" si="0"/>
        <v>6.1379928315412187</v>
      </c>
      <c r="I9" s="44" t="s">
        <v>307</v>
      </c>
      <c r="J9" s="42">
        <v>904</v>
      </c>
      <c r="K9" s="43">
        <f t="shared" si="1"/>
        <v>6.7211895910780663</v>
      </c>
      <c r="L9" s="44" t="s">
        <v>307</v>
      </c>
      <c r="M9" s="42">
        <v>830</v>
      </c>
      <c r="N9" s="43">
        <f t="shared" si="2"/>
        <v>6.0114434707032665</v>
      </c>
      <c r="O9" s="44" t="s">
        <v>307</v>
      </c>
      <c r="P9" s="42">
        <v>786</v>
      </c>
      <c r="Q9" s="43">
        <f t="shared" si="3"/>
        <v>5.6247316444826101</v>
      </c>
      <c r="R9" s="44" t="s">
        <v>307</v>
      </c>
      <c r="S9" s="42">
        <v>768</v>
      </c>
      <c r="T9" s="43">
        <f t="shared" si="4"/>
        <v>5.4853224769659308</v>
      </c>
      <c r="U9" s="44" t="s">
        <v>307</v>
      </c>
      <c r="V9" s="42">
        <v>704</v>
      </c>
      <c r="W9" s="43">
        <f t="shared" si="5"/>
        <v>4.9914917753828707</v>
      </c>
      <c r="X9" s="44" t="s">
        <v>307</v>
      </c>
      <c r="Y9" s="42">
        <v>749</v>
      </c>
      <c r="Z9" s="43">
        <f t="shared" si="6"/>
        <v>5.2753909001267782</v>
      </c>
    </row>
    <row r="10" spans="1:26" x14ac:dyDescent="0.25">
      <c r="B10">
        <v>5</v>
      </c>
      <c r="C10" s="44" t="s">
        <v>308</v>
      </c>
      <c r="D10" s="42">
        <v>439</v>
      </c>
      <c r="E10" s="43">
        <f>(D10/D24)*100</f>
        <v>3.3565257282666869</v>
      </c>
      <c r="F10" s="44" t="s">
        <v>308</v>
      </c>
      <c r="G10" s="42">
        <v>462</v>
      </c>
      <c r="H10" s="43">
        <f t="shared" si="0"/>
        <v>3.4498207885304657</v>
      </c>
      <c r="I10" s="44" t="s">
        <v>308</v>
      </c>
      <c r="J10" s="42">
        <v>476</v>
      </c>
      <c r="K10" s="43">
        <f t="shared" si="1"/>
        <v>3.5390334572490705</v>
      </c>
      <c r="L10" s="44" t="s">
        <v>308</v>
      </c>
      <c r="M10" s="42">
        <v>459</v>
      </c>
      <c r="N10" s="43">
        <f t="shared" si="2"/>
        <v>3.3244006663286738</v>
      </c>
      <c r="O10" s="44" t="s">
        <v>309</v>
      </c>
      <c r="P10" s="42">
        <v>509</v>
      </c>
      <c r="Q10" s="43">
        <f t="shared" si="3"/>
        <v>3.6424788893659654</v>
      </c>
      <c r="R10" s="44" t="s">
        <v>309</v>
      </c>
      <c r="S10" s="42">
        <v>513</v>
      </c>
      <c r="T10" s="43">
        <f t="shared" si="4"/>
        <v>3.6640239982858369</v>
      </c>
      <c r="U10" s="44" t="s">
        <v>309</v>
      </c>
      <c r="V10" s="42">
        <v>525</v>
      </c>
      <c r="W10" s="43">
        <f t="shared" si="5"/>
        <v>3.722348269994328</v>
      </c>
      <c r="X10" s="44" t="s">
        <v>309</v>
      </c>
      <c r="Y10" s="42">
        <v>552</v>
      </c>
      <c r="Z10" s="43">
        <f t="shared" si="6"/>
        <v>3.8878715312015775</v>
      </c>
    </row>
    <row r="11" spans="1:26" ht="15.75" thickBot="1" x14ac:dyDescent="0.3">
      <c r="A11" s="3"/>
      <c r="B11" s="3">
        <v>6</v>
      </c>
      <c r="C11" s="47" t="s">
        <v>309</v>
      </c>
      <c r="D11" s="45">
        <v>376</v>
      </c>
      <c r="E11" s="46">
        <f>(D11/D24)*100</f>
        <v>2.874837525804725</v>
      </c>
      <c r="F11" s="47" t="s">
        <v>309</v>
      </c>
      <c r="G11" s="45">
        <v>394</v>
      </c>
      <c r="H11" s="46">
        <f t="shared" si="0"/>
        <v>2.9420549581839905</v>
      </c>
      <c r="I11" s="47" t="s">
        <v>309</v>
      </c>
      <c r="J11" s="45">
        <v>437</v>
      </c>
      <c r="K11" s="46">
        <f t="shared" si="1"/>
        <v>3.2490706319702598</v>
      </c>
      <c r="L11" s="47" t="s">
        <v>309</v>
      </c>
      <c r="M11" s="45">
        <v>451</v>
      </c>
      <c r="N11" s="46">
        <f t="shared" si="2"/>
        <v>3.2664590425146667</v>
      </c>
      <c r="O11" s="47" t="s">
        <v>308</v>
      </c>
      <c r="P11" s="45">
        <v>465</v>
      </c>
      <c r="Q11" s="46">
        <f t="shared" si="3"/>
        <v>3.3276084156290255</v>
      </c>
      <c r="R11" s="47" t="s">
        <v>308</v>
      </c>
      <c r="S11" s="45">
        <v>467</v>
      </c>
      <c r="T11" s="46">
        <f t="shared" si="4"/>
        <v>3.3354760374258983</v>
      </c>
      <c r="U11" s="47" t="s">
        <v>308</v>
      </c>
      <c r="V11" s="45">
        <v>454</v>
      </c>
      <c r="W11" s="46">
        <f t="shared" si="5"/>
        <v>3.2189449801474757</v>
      </c>
      <c r="X11" s="47" t="s">
        <v>308</v>
      </c>
      <c r="Y11" s="45">
        <v>457</v>
      </c>
      <c r="Z11" s="46">
        <f t="shared" si="6"/>
        <v>3.2187632060853644</v>
      </c>
    </row>
    <row r="12" spans="1:26" x14ac:dyDescent="0.25">
      <c r="A12" t="s">
        <v>300</v>
      </c>
      <c r="C12" s="44"/>
      <c r="D12" s="56">
        <v>3449</v>
      </c>
      <c r="E12" s="48">
        <f>(D12/D24)*100</f>
        <v>26.370517623671535</v>
      </c>
      <c r="F12" s="44"/>
      <c r="G12" s="42">
        <v>3393</v>
      </c>
      <c r="H12" s="48">
        <f t="shared" si="0"/>
        <v>25.336021505376344</v>
      </c>
      <c r="I12" s="44"/>
      <c r="J12" s="42">
        <v>3309</v>
      </c>
      <c r="K12" s="48">
        <f t="shared" ref="K12:K21" si="7">J12/$J$24 * 100</f>
        <v>24.602230483271377</v>
      </c>
      <c r="L12" s="44"/>
      <c r="M12" s="42">
        <v>3468</v>
      </c>
      <c r="N12" s="43">
        <f t="shared" si="2"/>
        <v>25.117693923372205</v>
      </c>
      <c r="O12" s="44"/>
      <c r="P12" s="42">
        <v>3472</v>
      </c>
      <c r="Q12" s="43">
        <f t="shared" ref="Q12:Q21" si="8">P12/$P$24 *100</f>
        <v>24.846142836696721</v>
      </c>
      <c r="R12" s="44"/>
      <c r="S12" s="42">
        <v>3565</v>
      </c>
      <c r="T12" s="43">
        <f t="shared" ref="T12:T21" si="9">S12/$S$24 *100</f>
        <v>25.462466966645241</v>
      </c>
      <c r="U12" s="44"/>
      <c r="V12" s="42">
        <v>3651</v>
      </c>
      <c r="W12" s="43">
        <f t="shared" si="5"/>
        <v>25.8862733976177</v>
      </c>
      <c r="X12" s="44"/>
      <c r="Y12" s="42">
        <v>3674</v>
      </c>
      <c r="Z12" s="43">
        <f t="shared" si="6"/>
        <v>25.876884068178619</v>
      </c>
    </row>
    <row r="13" spans="1:26" x14ac:dyDescent="0.25">
      <c r="A13" s="11" t="s">
        <v>489</v>
      </c>
      <c r="B13">
        <v>1</v>
      </c>
      <c r="C13" s="44" t="s">
        <v>310</v>
      </c>
      <c r="D13" s="56">
        <v>754</v>
      </c>
      <c r="E13" s="43">
        <f t="shared" ref="E13:E18" si="10">D13/$D$24 * 100</f>
        <v>5.7649667405764964</v>
      </c>
      <c r="F13" s="44" t="s">
        <v>310</v>
      </c>
      <c r="G13" s="42">
        <v>792</v>
      </c>
      <c r="H13" s="48">
        <f t="shared" si="0"/>
        <v>5.913978494623656</v>
      </c>
      <c r="I13" s="44" t="s">
        <v>310</v>
      </c>
      <c r="J13" s="42">
        <v>730</v>
      </c>
      <c r="K13" s="48">
        <f t="shared" si="7"/>
        <v>5.4275092936802976</v>
      </c>
      <c r="L13" s="44" t="s">
        <v>310</v>
      </c>
      <c r="M13" s="42">
        <v>843</v>
      </c>
      <c r="N13" s="43">
        <f t="shared" si="2"/>
        <v>6.1055986094010288</v>
      </c>
      <c r="O13" s="44" t="s">
        <v>310</v>
      </c>
      <c r="P13" s="42">
        <v>847</v>
      </c>
      <c r="Q13" s="43">
        <f t="shared" si="8"/>
        <v>6.0612566194360955</v>
      </c>
      <c r="R13" s="44" t="s">
        <v>310</v>
      </c>
      <c r="S13" s="42">
        <v>907</v>
      </c>
      <c r="T13" s="43">
        <f t="shared" si="9"/>
        <v>6.4781087065209633</v>
      </c>
      <c r="U13" s="44" t="s">
        <v>310</v>
      </c>
      <c r="V13" s="42">
        <v>932</v>
      </c>
      <c r="W13" s="43">
        <f t="shared" si="5"/>
        <v>6.6080544526375489</v>
      </c>
      <c r="X13" s="44" t="s">
        <v>310</v>
      </c>
      <c r="Y13" s="42">
        <v>942</v>
      </c>
      <c r="Z13" s="43">
        <f t="shared" si="6"/>
        <v>6.6347372869418235</v>
      </c>
    </row>
    <row r="14" spans="1:26" x14ac:dyDescent="0.25">
      <c r="B14">
        <v>2</v>
      </c>
      <c r="C14" s="44" t="s">
        <v>311</v>
      </c>
      <c r="D14" s="56">
        <v>487</v>
      </c>
      <c r="E14" s="43">
        <f t="shared" si="10"/>
        <v>3.7235262634758008</v>
      </c>
      <c r="F14" s="44" t="s">
        <v>311</v>
      </c>
      <c r="G14" s="42">
        <v>453</v>
      </c>
      <c r="H14" s="48">
        <f t="shared" si="0"/>
        <v>3.3826164874551972</v>
      </c>
      <c r="I14" s="44" t="s">
        <v>312</v>
      </c>
      <c r="J14" s="42">
        <v>430</v>
      </c>
      <c r="K14" s="48">
        <f t="shared" si="7"/>
        <v>3.1970260223048328</v>
      </c>
      <c r="L14" s="44" t="s">
        <v>314</v>
      </c>
      <c r="M14" s="42">
        <v>408</v>
      </c>
      <c r="N14" s="43">
        <f t="shared" si="2"/>
        <v>2.9550228145143764</v>
      </c>
      <c r="O14" s="44" t="s">
        <v>314</v>
      </c>
      <c r="P14" s="42">
        <v>425</v>
      </c>
      <c r="Q14" s="43">
        <f t="shared" si="8"/>
        <v>3.0413625304136254</v>
      </c>
      <c r="R14" s="44" t="s">
        <v>314</v>
      </c>
      <c r="S14" s="42">
        <v>441</v>
      </c>
      <c r="T14" s="43">
        <f t="shared" si="9"/>
        <v>3.1497750160702811</v>
      </c>
      <c r="U14" s="44" t="s">
        <v>314</v>
      </c>
      <c r="V14" s="42">
        <v>456</v>
      </c>
      <c r="W14" s="43">
        <f t="shared" si="5"/>
        <v>3.2331253545093595</v>
      </c>
      <c r="X14" s="44" t="s">
        <v>314</v>
      </c>
      <c r="Y14" s="42">
        <v>444</v>
      </c>
      <c r="Z14" s="43">
        <f t="shared" si="6"/>
        <v>3.1272010142273556</v>
      </c>
    </row>
    <row r="15" spans="1:26" x14ac:dyDescent="0.25">
      <c r="B15">
        <v>3</v>
      </c>
      <c r="C15" s="44" t="s">
        <v>312</v>
      </c>
      <c r="D15" s="56">
        <v>429</v>
      </c>
      <c r="E15" s="43">
        <f t="shared" si="10"/>
        <v>3.280067283431455</v>
      </c>
      <c r="F15" s="44" t="s">
        <v>312</v>
      </c>
      <c r="G15" s="42">
        <v>409</v>
      </c>
      <c r="H15" s="48">
        <f t="shared" si="0"/>
        <v>3.0540621266427719</v>
      </c>
      <c r="I15" s="44" t="s">
        <v>314</v>
      </c>
      <c r="J15" s="42">
        <v>418</v>
      </c>
      <c r="K15" s="48">
        <f t="shared" si="7"/>
        <v>3.1078066914498144</v>
      </c>
      <c r="L15" s="44" t="s">
        <v>311</v>
      </c>
      <c r="M15" s="42">
        <v>395</v>
      </c>
      <c r="N15" s="43">
        <f t="shared" si="2"/>
        <v>2.8608676758166149</v>
      </c>
      <c r="O15" s="44" t="s">
        <v>311</v>
      </c>
      <c r="P15" s="42">
        <v>383</v>
      </c>
      <c r="Q15" s="43">
        <f t="shared" si="8"/>
        <v>2.7408043509374553</v>
      </c>
      <c r="R15" s="44" t="s">
        <v>311</v>
      </c>
      <c r="S15" s="42">
        <v>368</v>
      </c>
      <c r="T15" s="43">
        <f t="shared" si="9"/>
        <v>2.6283836868795087</v>
      </c>
      <c r="U15" s="44" t="s">
        <v>319</v>
      </c>
      <c r="V15" s="42">
        <v>371</v>
      </c>
      <c r="W15" s="43">
        <f t="shared" si="5"/>
        <v>2.630459444129325</v>
      </c>
      <c r="X15" s="44" t="s">
        <v>319</v>
      </c>
      <c r="Y15" s="42">
        <v>424</v>
      </c>
      <c r="Z15" s="43">
        <f t="shared" si="6"/>
        <v>2.9863361036765741</v>
      </c>
    </row>
    <row r="16" spans="1:26" x14ac:dyDescent="0.25">
      <c r="B16">
        <v>4</v>
      </c>
      <c r="C16" s="44" t="s">
        <v>313</v>
      </c>
      <c r="D16" s="56">
        <v>408</v>
      </c>
      <c r="E16" s="43">
        <f t="shared" si="10"/>
        <v>3.1195045492774676</v>
      </c>
      <c r="F16" s="44" t="s">
        <v>313</v>
      </c>
      <c r="G16" s="42">
        <v>381</v>
      </c>
      <c r="H16" s="48">
        <f t="shared" si="0"/>
        <v>2.8449820788530467</v>
      </c>
      <c r="I16" s="44" t="s">
        <v>311</v>
      </c>
      <c r="J16" s="42">
        <v>413</v>
      </c>
      <c r="K16" s="48">
        <f t="shared" si="7"/>
        <v>3.0706319702602229</v>
      </c>
      <c r="L16" s="44" t="s">
        <v>312</v>
      </c>
      <c r="M16" s="42">
        <v>381</v>
      </c>
      <c r="N16" s="43">
        <f t="shared" si="2"/>
        <v>2.7594698341421018</v>
      </c>
      <c r="O16" s="44" t="s">
        <v>312</v>
      </c>
      <c r="P16" s="42">
        <v>369</v>
      </c>
      <c r="Q16" s="43">
        <f t="shared" si="8"/>
        <v>2.640618291112065</v>
      </c>
      <c r="R16" s="44" t="s">
        <v>312</v>
      </c>
      <c r="S16" s="42">
        <v>362</v>
      </c>
      <c r="T16" s="43">
        <f t="shared" si="9"/>
        <v>2.5855296050282122</v>
      </c>
      <c r="U16" s="44" t="s">
        <v>320</v>
      </c>
      <c r="V16" s="42">
        <v>367</v>
      </c>
      <c r="W16" s="43">
        <f t="shared" si="5"/>
        <v>2.6020986954055587</v>
      </c>
      <c r="X16" s="44" t="s">
        <v>312</v>
      </c>
      <c r="Y16" s="42">
        <v>382</v>
      </c>
      <c r="Z16" s="43">
        <f t="shared" si="6"/>
        <v>2.6905197915199324</v>
      </c>
    </row>
    <row r="17" spans="1:26" ht="15.75" thickBot="1" x14ac:dyDescent="0.3">
      <c r="A17" s="3"/>
      <c r="B17" s="3">
        <v>5</v>
      </c>
      <c r="C17" s="47" t="s">
        <v>314</v>
      </c>
      <c r="D17" s="45">
        <v>334</v>
      </c>
      <c r="E17" s="46">
        <f t="shared" si="10"/>
        <v>2.5537120574967505</v>
      </c>
      <c r="F17" s="47" t="s">
        <v>314</v>
      </c>
      <c r="G17" s="45">
        <v>345</v>
      </c>
      <c r="H17" s="49">
        <f t="shared" si="0"/>
        <v>2.5761648745519712</v>
      </c>
      <c r="I17" s="47" t="s">
        <v>313</v>
      </c>
      <c r="J17" s="45">
        <v>330</v>
      </c>
      <c r="K17" s="49">
        <f t="shared" si="7"/>
        <v>2.4535315985130111</v>
      </c>
      <c r="L17" s="47" t="s">
        <v>313</v>
      </c>
      <c r="M17" s="45">
        <v>357</v>
      </c>
      <c r="N17" s="46">
        <f t="shared" si="2"/>
        <v>2.5856449627000795</v>
      </c>
      <c r="O17" s="47" t="s">
        <v>313</v>
      </c>
      <c r="P17" s="45">
        <v>348</v>
      </c>
      <c r="Q17" s="46">
        <f t="shared" si="8"/>
        <v>2.4903392013739802</v>
      </c>
      <c r="R17" s="47" t="s">
        <v>313</v>
      </c>
      <c r="S17" s="45">
        <v>358</v>
      </c>
      <c r="T17" s="46">
        <f t="shared" si="9"/>
        <v>2.5569602171273482</v>
      </c>
      <c r="U17" s="47" t="s">
        <v>312</v>
      </c>
      <c r="V17" s="45">
        <v>360</v>
      </c>
      <c r="W17" s="46">
        <f t="shared" si="5"/>
        <v>2.5524673851389674</v>
      </c>
      <c r="X17" s="47" t="s">
        <v>320</v>
      </c>
      <c r="Y17" s="45">
        <v>345</v>
      </c>
      <c r="Z17" s="46">
        <f t="shared" si="6"/>
        <v>2.4299197070009861</v>
      </c>
    </row>
    <row r="18" spans="1:26" ht="15.75" thickBot="1" x14ac:dyDescent="0.3">
      <c r="A18" s="3" t="s">
        <v>315</v>
      </c>
      <c r="B18" s="3"/>
      <c r="C18" s="47"/>
      <c r="D18" s="45">
        <v>1931</v>
      </c>
      <c r="E18" s="51">
        <f t="shared" si="10"/>
        <v>14.764125697683308</v>
      </c>
      <c r="F18" s="47"/>
      <c r="G18" s="45">
        <v>1963</v>
      </c>
      <c r="H18" s="50">
        <f t="shared" si="0"/>
        <v>14.658004778972522</v>
      </c>
      <c r="I18" s="47"/>
      <c r="J18" s="45">
        <v>1847</v>
      </c>
      <c r="K18" s="50">
        <f t="shared" si="7"/>
        <v>13.732342007434944</v>
      </c>
      <c r="L18" s="47"/>
      <c r="M18" s="45">
        <v>1897</v>
      </c>
      <c r="N18" s="51">
        <f t="shared" si="2"/>
        <v>13.739407546896501</v>
      </c>
      <c r="O18" s="47"/>
      <c r="P18" s="45">
        <v>2131</v>
      </c>
      <c r="Q18" s="51">
        <f t="shared" si="8"/>
        <v>15.249749534850437</v>
      </c>
      <c r="R18" s="47"/>
      <c r="S18" s="45">
        <v>2298</v>
      </c>
      <c r="T18" s="51">
        <f t="shared" si="9"/>
        <v>16.413113349046498</v>
      </c>
      <c r="U18" s="47"/>
      <c r="V18" s="45">
        <v>2377</v>
      </c>
      <c r="W18" s="51">
        <f t="shared" si="5"/>
        <v>16.853374929098127</v>
      </c>
      <c r="X18" s="47"/>
      <c r="Y18" s="45">
        <v>2470</v>
      </c>
      <c r="Z18" s="51">
        <f t="shared" si="6"/>
        <v>17.39681645302155</v>
      </c>
    </row>
    <row r="19" spans="1:26" x14ac:dyDescent="0.25">
      <c r="A19" s="19" t="s">
        <v>488</v>
      </c>
      <c r="C19" s="44"/>
      <c r="D19" s="42"/>
      <c r="E19" s="43"/>
      <c r="F19" s="44"/>
      <c r="G19" s="42"/>
      <c r="H19" s="48"/>
      <c r="I19" s="44"/>
      <c r="J19" s="42"/>
      <c r="K19" s="48"/>
      <c r="L19" s="44"/>
      <c r="M19" s="42"/>
      <c r="N19" s="43"/>
      <c r="O19" s="44"/>
      <c r="P19" s="42"/>
      <c r="Q19" s="43"/>
      <c r="R19" s="44"/>
      <c r="S19" s="42"/>
      <c r="T19" s="43"/>
      <c r="U19" s="44"/>
      <c r="V19" s="42"/>
      <c r="W19" s="43"/>
      <c r="X19" s="44"/>
      <c r="Y19" s="42"/>
      <c r="Z19" s="43"/>
    </row>
    <row r="20" spans="1:26" x14ac:dyDescent="0.25">
      <c r="A20" t="s">
        <v>301</v>
      </c>
      <c r="C20" s="44"/>
      <c r="D20" s="42">
        <v>1842</v>
      </c>
      <c r="E20" s="43">
        <f>D20/$D$24 * 100</f>
        <v>14.083645538649744</v>
      </c>
      <c r="F20" s="44"/>
      <c r="G20" s="42">
        <v>1786</v>
      </c>
      <c r="H20" s="48">
        <f t="shared" si="0"/>
        <v>13.336320191158901</v>
      </c>
      <c r="I20" s="44"/>
      <c r="J20" s="42">
        <v>1708</v>
      </c>
      <c r="K20" s="48">
        <f t="shared" si="7"/>
        <v>12.698884758364311</v>
      </c>
      <c r="L20" s="44"/>
      <c r="M20" s="42">
        <v>1668</v>
      </c>
      <c r="N20" s="43">
        <f t="shared" si="2"/>
        <v>12.080828565220541</v>
      </c>
      <c r="O20" s="44"/>
      <c r="P20" s="42">
        <v>1720</v>
      </c>
      <c r="Q20" s="43">
        <f t="shared" si="8"/>
        <v>12.308573064262202</v>
      </c>
      <c r="R20" s="44"/>
      <c r="S20" s="42">
        <v>1733</v>
      </c>
      <c r="T20" s="43">
        <f t="shared" si="9"/>
        <v>12.377687308049424</v>
      </c>
      <c r="U20" s="44"/>
      <c r="V20" s="42">
        <v>1700</v>
      </c>
      <c r="W20" s="43">
        <f t="shared" si="5"/>
        <v>12.053318207600681</v>
      </c>
      <c r="X20" s="44"/>
      <c r="Y20" s="42">
        <v>1695</v>
      </c>
      <c r="Z20" s="43">
        <f t="shared" si="6"/>
        <v>11.938301169178757</v>
      </c>
    </row>
    <row r="21" spans="1:26" ht="15.75" thickBot="1" x14ac:dyDescent="0.3">
      <c r="A21" s="3" t="s">
        <v>302</v>
      </c>
      <c r="B21" s="3"/>
      <c r="C21" s="57"/>
      <c r="D21" s="45">
        <v>3538</v>
      </c>
      <c r="E21" s="46">
        <f>D21/$D$24 * 100</f>
        <v>27.0509977827051</v>
      </c>
      <c r="F21" s="47"/>
      <c r="G21" s="45">
        <v>3570</v>
      </c>
      <c r="H21" s="49">
        <f t="shared" si="0"/>
        <v>26.657706093189965</v>
      </c>
      <c r="I21" s="47"/>
      <c r="J21" s="45">
        <v>3448</v>
      </c>
      <c r="K21" s="49">
        <f t="shared" si="7"/>
        <v>25.635687732342006</v>
      </c>
      <c r="L21" s="47"/>
      <c r="M21" s="45">
        <v>3697</v>
      </c>
      <c r="N21" s="46">
        <f t="shared" si="2"/>
        <v>26.776272905048167</v>
      </c>
      <c r="O21" s="47"/>
      <c r="P21" s="45">
        <v>3883</v>
      </c>
      <c r="Q21" s="46">
        <f t="shared" si="8"/>
        <v>27.787319307284957</v>
      </c>
      <c r="R21" s="47"/>
      <c r="S21" s="45">
        <v>4130</v>
      </c>
      <c r="T21" s="46">
        <f t="shared" si="9"/>
        <v>29.497893007642311</v>
      </c>
      <c r="U21" s="47"/>
      <c r="V21" s="45">
        <v>4328</v>
      </c>
      <c r="W21" s="46">
        <f t="shared" si="5"/>
        <v>30.686330119115148</v>
      </c>
      <c r="X21" s="47"/>
      <c r="Y21" s="45">
        <v>4449</v>
      </c>
      <c r="Z21" s="46">
        <f t="shared" si="6"/>
        <v>31.335399352021408</v>
      </c>
    </row>
    <row r="22" spans="1:26" s="15" customFormat="1" x14ac:dyDescent="0.25">
      <c r="A22" s="14" t="s">
        <v>322</v>
      </c>
      <c r="C22" s="27"/>
      <c r="D22" s="52">
        <v>11943</v>
      </c>
      <c r="E22" s="34">
        <f>SUM(E4, E12, E18)</f>
        <v>91.314320666717634</v>
      </c>
      <c r="F22" s="27"/>
      <c r="G22" s="52">
        <v>12135</v>
      </c>
      <c r="H22" s="34">
        <f>SUM(H4, H12, H18)</f>
        <v>90.613799283154123</v>
      </c>
      <c r="I22" s="27"/>
      <c r="J22" s="52">
        <v>12090</v>
      </c>
      <c r="K22" s="34">
        <f>SUM(K4, K12, K18)</f>
        <v>85.873605947955383</v>
      </c>
      <c r="L22" s="27"/>
      <c r="M22" s="52">
        <v>12336</v>
      </c>
      <c r="N22" s="34">
        <f>SUM(N4, N12, N18)</f>
        <v>89.345983921199391</v>
      </c>
      <c r="O22" s="27"/>
      <c r="P22" s="52">
        <v>12576</v>
      </c>
      <c r="Q22" s="34">
        <f>SUM(Q4, Q12, Q18)</f>
        <v>89.995706311721776</v>
      </c>
      <c r="R22" s="27"/>
      <c r="S22" s="52">
        <v>12724</v>
      </c>
      <c r="T22" s="34">
        <f>SUM(T4, T12, T18)</f>
        <v>90.879222912649098</v>
      </c>
      <c r="U22" s="27"/>
      <c r="V22" s="52">
        <v>12811</v>
      </c>
      <c r="W22" s="34">
        <f>SUM(W4, W12, W18)</f>
        <v>90.832387975042536</v>
      </c>
      <c r="X22" s="27"/>
      <c r="Y22" s="52">
        <v>12969</v>
      </c>
      <c r="Z22" s="34">
        <f>SUM(Z4, Z12, Z18)</f>
        <v>91.343851246654452</v>
      </c>
    </row>
    <row r="23" spans="1:26" ht="15.75" thickBot="1" x14ac:dyDescent="0.3">
      <c r="A23" s="20" t="s">
        <v>321</v>
      </c>
      <c r="B23" s="3"/>
      <c r="C23" s="47"/>
      <c r="D23" s="45">
        <f>D24 - D22</f>
        <v>1136</v>
      </c>
      <c r="E23" s="46">
        <f>(D23/D24)*100</f>
        <v>8.6856793332823603</v>
      </c>
      <c r="F23" s="47"/>
      <c r="G23" s="45">
        <f>G24 - G22</f>
        <v>1257</v>
      </c>
      <c r="H23" s="46">
        <f>(G23/G24)*100</f>
        <v>9.3862007168458792</v>
      </c>
      <c r="I23" s="47"/>
      <c r="J23" s="45">
        <f>J24 - J22</f>
        <v>1360</v>
      </c>
      <c r="K23" s="46">
        <f>(J23/J24)*100</f>
        <v>10.111524163568774</v>
      </c>
      <c r="L23" s="47"/>
      <c r="M23" s="45">
        <f>M24 - M22</f>
        <v>1471</v>
      </c>
      <c r="N23" s="46">
        <f>(M23/M24)*100</f>
        <v>10.654016078800609</v>
      </c>
      <c r="O23" s="47"/>
      <c r="P23" s="45">
        <f>P24 - P22</f>
        <v>1398</v>
      </c>
      <c r="Q23" s="46">
        <f>(P23/P24)*100</f>
        <v>10.00429368827823</v>
      </c>
      <c r="R23" s="47"/>
      <c r="S23" s="45">
        <f>S24 - S22</f>
        <v>1277</v>
      </c>
      <c r="T23" s="46">
        <f>(S23/S24)*100</f>
        <v>9.1207770873509038</v>
      </c>
      <c r="U23" s="47"/>
      <c r="V23" s="45">
        <f>V24 - V22</f>
        <v>1293</v>
      </c>
      <c r="W23" s="46">
        <f>(V23/V24)*100</f>
        <v>9.1676120249574584</v>
      </c>
      <c r="X23" s="47"/>
      <c r="Y23" s="45">
        <f>Y24 - Y22</f>
        <v>1229</v>
      </c>
      <c r="Z23" s="46">
        <f>(Y23/Y24)*100</f>
        <v>8.6561487533455406</v>
      </c>
    </row>
    <row r="24" spans="1:26" s="2" customFormat="1" ht="15.75" thickBot="1" x14ac:dyDescent="0.3">
      <c r="A24" s="17" t="s">
        <v>303</v>
      </c>
      <c r="B24" s="18"/>
      <c r="C24" s="54"/>
      <c r="D24" s="53">
        <v>13079</v>
      </c>
      <c r="E24" s="54">
        <v>100</v>
      </c>
      <c r="F24" s="54"/>
      <c r="G24" s="53">
        <v>13392</v>
      </c>
      <c r="H24" s="54">
        <v>100</v>
      </c>
      <c r="I24" s="54"/>
      <c r="J24" s="53">
        <v>13450</v>
      </c>
      <c r="K24" s="54">
        <v>100</v>
      </c>
      <c r="L24" s="54"/>
      <c r="M24" s="53">
        <v>13807</v>
      </c>
      <c r="N24" s="54">
        <v>100</v>
      </c>
      <c r="O24" s="54"/>
      <c r="P24" s="53">
        <v>13974</v>
      </c>
      <c r="Q24" s="54">
        <v>100</v>
      </c>
      <c r="R24" s="54"/>
      <c r="S24" s="53">
        <v>14001</v>
      </c>
      <c r="T24" s="54">
        <v>100</v>
      </c>
      <c r="U24" s="54"/>
      <c r="V24" s="53">
        <v>14104</v>
      </c>
      <c r="W24" s="54">
        <v>100</v>
      </c>
      <c r="X24" s="54"/>
      <c r="Y24" s="53">
        <v>14198</v>
      </c>
      <c r="Z24" s="54">
        <v>100</v>
      </c>
    </row>
    <row r="25" spans="1:26" x14ac:dyDescent="0.25">
      <c r="A25" s="61" t="s">
        <v>323</v>
      </c>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x14ac:dyDescent="0.25">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x14ac:dyDescent="0.2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spans="1:26" x14ac:dyDescent="0.2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sheetData>
  <mergeCells count="9">
    <mergeCell ref="U2:W2"/>
    <mergeCell ref="X2:Z2"/>
    <mergeCell ref="A25:Z28"/>
    <mergeCell ref="C2:E2"/>
    <mergeCell ref="F2:H2"/>
    <mergeCell ref="I2:K2"/>
    <mergeCell ref="L2:N2"/>
    <mergeCell ref="O2:Q2"/>
    <mergeCell ref="R2:T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18" sqref="A18"/>
    </sheetView>
  </sheetViews>
  <sheetFormatPr defaultRowHeight="15" x14ac:dyDescent="0.25"/>
  <cols>
    <col min="1" max="1" width="26.7109375" bestFit="1" customWidth="1"/>
    <col min="2" max="2" width="14.7109375" bestFit="1" customWidth="1"/>
    <col min="4" max="4" width="14.7109375" bestFit="1" customWidth="1"/>
    <col min="6" max="6" width="16.7109375" bestFit="1" customWidth="1"/>
    <col min="7" max="7" width="6.5703125" bestFit="1" customWidth="1"/>
    <col min="8" max="8" width="17.85546875" bestFit="1" customWidth="1"/>
    <col min="10" max="10" width="15.7109375" bestFit="1" customWidth="1"/>
    <col min="12" max="12" width="14.7109375" bestFit="1" customWidth="1"/>
  </cols>
  <sheetData>
    <row r="1" spans="1:13" x14ac:dyDescent="0.25">
      <c r="A1" s="67" t="s">
        <v>443</v>
      </c>
      <c r="B1" s="67"/>
      <c r="C1" s="67"/>
      <c r="D1" s="67"/>
      <c r="E1" s="67"/>
      <c r="F1" s="67"/>
      <c r="G1" s="67"/>
      <c r="H1" s="67"/>
      <c r="I1" s="67"/>
      <c r="J1" s="67"/>
      <c r="K1" s="67"/>
      <c r="L1" s="67"/>
      <c r="M1" s="67"/>
    </row>
    <row r="2" spans="1:13" x14ac:dyDescent="0.25">
      <c r="A2" s="68"/>
      <c r="B2" s="68"/>
      <c r="C2" s="68"/>
      <c r="D2" s="68"/>
      <c r="E2" s="68"/>
      <c r="F2" s="68"/>
      <c r="G2" s="68"/>
      <c r="H2" s="68"/>
      <c r="I2" s="68"/>
      <c r="J2" s="68"/>
      <c r="K2" s="68"/>
      <c r="L2" s="68"/>
      <c r="M2" s="68"/>
    </row>
    <row r="3" spans="1:13" x14ac:dyDescent="0.25">
      <c r="A3" s="23"/>
      <c r="B3" s="69" t="s">
        <v>4</v>
      </c>
      <c r="C3" s="69"/>
      <c r="D3" s="69" t="s">
        <v>2</v>
      </c>
      <c r="E3" s="69"/>
      <c r="F3" s="69" t="s">
        <v>5</v>
      </c>
      <c r="G3" s="69"/>
      <c r="H3" s="69" t="s">
        <v>6</v>
      </c>
      <c r="I3" s="69"/>
      <c r="J3" s="69" t="s">
        <v>1</v>
      </c>
      <c r="K3" s="69"/>
      <c r="L3" s="69" t="s">
        <v>7</v>
      </c>
      <c r="M3" s="69"/>
    </row>
    <row r="4" spans="1:13" x14ac:dyDescent="0.25">
      <c r="A4" s="23"/>
      <c r="B4" s="39" t="s">
        <v>358</v>
      </c>
      <c r="C4" s="39" t="s">
        <v>359</v>
      </c>
      <c r="D4" s="39" t="s">
        <v>358</v>
      </c>
      <c r="E4" s="39" t="s">
        <v>359</v>
      </c>
      <c r="F4" s="39" t="s">
        <v>358</v>
      </c>
      <c r="G4" s="39" t="s">
        <v>359</v>
      </c>
      <c r="H4" s="39" t="s">
        <v>358</v>
      </c>
      <c r="I4" s="39" t="s">
        <v>359</v>
      </c>
      <c r="J4" s="39" t="s">
        <v>358</v>
      </c>
      <c r="K4" s="39" t="s">
        <v>359</v>
      </c>
      <c r="L4" s="39" t="s">
        <v>358</v>
      </c>
      <c r="M4" s="39" t="s">
        <v>359</v>
      </c>
    </row>
    <row r="5" spans="1:13" x14ac:dyDescent="0.25">
      <c r="A5" s="23" t="s">
        <v>352</v>
      </c>
      <c r="B5" s="25" t="s">
        <v>446</v>
      </c>
      <c r="C5" s="25">
        <v>0.33300000000000002</v>
      </c>
      <c r="D5" s="25" t="s">
        <v>360</v>
      </c>
      <c r="E5" s="35" t="s">
        <v>445</v>
      </c>
      <c r="F5" s="25" t="s">
        <v>452</v>
      </c>
      <c r="G5" s="32">
        <v>0.68300000000000005</v>
      </c>
      <c r="H5" s="25" t="s">
        <v>390</v>
      </c>
      <c r="I5" s="35" t="s">
        <v>445</v>
      </c>
      <c r="J5" s="25" t="s">
        <v>409</v>
      </c>
      <c r="K5" s="29" t="s">
        <v>445</v>
      </c>
      <c r="L5" s="25" t="s">
        <v>425</v>
      </c>
      <c r="M5" s="35" t="s">
        <v>445</v>
      </c>
    </row>
    <row r="6" spans="1:13" x14ac:dyDescent="0.25">
      <c r="A6" s="23" t="s">
        <v>324</v>
      </c>
      <c r="B6" s="25" t="s">
        <v>325</v>
      </c>
      <c r="C6" s="29" t="s">
        <v>445</v>
      </c>
      <c r="D6" s="25" t="s">
        <v>454</v>
      </c>
      <c r="E6" s="32">
        <v>0.95899999999999996</v>
      </c>
      <c r="F6" s="25" t="s">
        <v>461</v>
      </c>
      <c r="G6" s="32">
        <v>2.4E-2</v>
      </c>
      <c r="H6" s="25" t="s">
        <v>391</v>
      </c>
      <c r="I6" s="35" t="s">
        <v>445</v>
      </c>
      <c r="J6" s="25" t="s">
        <v>473</v>
      </c>
      <c r="K6" s="29" t="s">
        <v>445</v>
      </c>
      <c r="L6" s="25" t="s">
        <v>480</v>
      </c>
      <c r="M6" s="32">
        <v>1E-3</v>
      </c>
    </row>
    <row r="7" spans="1:13" x14ac:dyDescent="0.25">
      <c r="A7" s="23" t="s">
        <v>32</v>
      </c>
      <c r="B7" s="25" t="s">
        <v>326</v>
      </c>
      <c r="C7" s="25">
        <v>1.0999999999999999E-2</v>
      </c>
      <c r="D7" s="25" t="s">
        <v>361</v>
      </c>
      <c r="E7" s="32">
        <v>1E-3</v>
      </c>
      <c r="F7" s="25" t="s">
        <v>376</v>
      </c>
      <c r="G7" s="32">
        <v>0.38600000000000001</v>
      </c>
      <c r="H7" s="25" t="s">
        <v>469</v>
      </c>
      <c r="I7" s="32">
        <v>0.109</v>
      </c>
      <c r="J7" s="25" t="s">
        <v>410</v>
      </c>
      <c r="K7" s="29" t="s">
        <v>445</v>
      </c>
      <c r="L7" s="25" t="s">
        <v>481</v>
      </c>
      <c r="M7" s="35" t="s">
        <v>445</v>
      </c>
    </row>
    <row r="8" spans="1:13" x14ac:dyDescent="0.25">
      <c r="A8" s="24" t="s">
        <v>353</v>
      </c>
      <c r="B8" s="26"/>
      <c r="C8" s="26"/>
      <c r="D8" s="26"/>
      <c r="E8" s="33"/>
      <c r="F8" s="26"/>
      <c r="G8" s="33"/>
      <c r="H8" s="26"/>
      <c r="I8" s="33"/>
      <c r="J8" s="26"/>
      <c r="K8" s="26"/>
      <c r="L8" s="26"/>
      <c r="M8" s="33"/>
    </row>
    <row r="9" spans="1:13" x14ac:dyDescent="0.25">
      <c r="A9" s="15" t="s">
        <v>354</v>
      </c>
      <c r="B9" s="27" t="s">
        <v>327</v>
      </c>
      <c r="C9" s="27">
        <v>0.42199999999999999</v>
      </c>
      <c r="D9" s="27" t="s">
        <v>362</v>
      </c>
      <c r="E9" s="30">
        <v>0.157</v>
      </c>
      <c r="F9" s="27" t="s">
        <v>377</v>
      </c>
      <c r="G9" s="30">
        <v>2E-3</v>
      </c>
      <c r="H9" s="27" t="s">
        <v>392</v>
      </c>
      <c r="I9" s="30">
        <v>0.56399999999999995</v>
      </c>
      <c r="J9" s="27" t="s">
        <v>411</v>
      </c>
      <c r="K9" s="27">
        <v>0.28899999999999998</v>
      </c>
      <c r="L9" s="27" t="s">
        <v>426</v>
      </c>
      <c r="M9" s="30">
        <v>0.45600000000000002</v>
      </c>
    </row>
    <row r="10" spans="1:13" x14ac:dyDescent="0.25">
      <c r="A10" s="15" t="s">
        <v>355</v>
      </c>
      <c r="B10" s="27" t="s">
        <v>328</v>
      </c>
      <c r="C10" s="27">
        <v>0.76300000000000001</v>
      </c>
      <c r="D10" s="27" t="s">
        <v>363</v>
      </c>
      <c r="E10" s="37" t="s">
        <v>445</v>
      </c>
      <c r="F10" s="27" t="s">
        <v>378</v>
      </c>
      <c r="G10" s="30">
        <v>0.68</v>
      </c>
      <c r="H10" s="27" t="s">
        <v>393</v>
      </c>
      <c r="I10" s="30">
        <v>0.93200000000000005</v>
      </c>
      <c r="J10" s="27" t="s">
        <v>412</v>
      </c>
      <c r="K10" s="27">
        <v>0.11799999999999999</v>
      </c>
      <c r="L10" s="27" t="s">
        <v>427</v>
      </c>
      <c r="M10" s="30">
        <v>0.81100000000000005</v>
      </c>
    </row>
    <row r="11" spans="1:13" x14ac:dyDescent="0.25">
      <c r="A11" s="15" t="s">
        <v>356</v>
      </c>
      <c r="B11" s="27" t="s">
        <v>329</v>
      </c>
      <c r="C11" s="27">
        <v>6.0000000000000001E-3</v>
      </c>
      <c r="D11" s="27" t="s">
        <v>364</v>
      </c>
      <c r="E11" s="30">
        <v>1.4999999999999999E-2</v>
      </c>
      <c r="F11" s="27" t="s">
        <v>462</v>
      </c>
      <c r="G11" s="30">
        <v>0.80500000000000005</v>
      </c>
      <c r="H11" s="27" t="s">
        <v>394</v>
      </c>
      <c r="I11" s="30">
        <v>0.73099999999999998</v>
      </c>
      <c r="J11" s="27" t="s">
        <v>474</v>
      </c>
      <c r="K11" s="27">
        <v>0.308</v>
      </c>
      <c r="L11" s="27" t="s">
        <v>428</v>
      </c>
      <c r="M11" s="30">
        <v>0.45600000000000002</v>
      </c>
    </row>
    <row r="12" spans="1:13" x14ac:dyDescent="0.25">
      <c r="A12" s="22" t="s">
        <v>357</v>
      </c>
      <c r="B12" s="28" t="s">
        <v>330</v>
      </c>
      <c r="C12" s="28">
        <v>2E-3</v>
      </c>
      <c r="D12" s="28" t="s">
        <v>365</v>
      </c>
      <c r="E12" s="31">
        <v>3.0000000000000001E-3</v>
      </c>
      <c r="F12" s="28" t="s">
        <v>463</v>
      </c>
      <c r="G12" s="31">
        <v>2E-3</v>
      </c>
      <c r="H12" s="28" t="s">
        <v>470</v>
      </c>
      <c r="I12" s="31">
        <v>0.29199999999999998</v>
      </c>
      <c r="J12" s="28" t="s">
        <v>475</v>
      </c>
      <c r="K12" s="28">
        <v>4.7E-2</v>
      </c>
      <c r="L12" s="28" t="s">
        <v>429</v>
      </c>
      <c r="M12" s="31">
        <v>0.64400000000000002</v>
      </c>
    </row>
    <row r="13" spans="1:13" x14ac:dyDescent="0.25">
      <c r="A13" s="24" t="s">
        <v>507</v>
      </c>
      <c r="B13" s="26"/>
      <c r="C13" s="26"/>
      <c r="D13" s="26"/>
      <c r="E13" s="33"/>
      <c r="F13" s="26"/>
      <c r="G13" s="33"/>
      <c r="H13" s="26"/>
      <c r="I13" s="33"/>
      <c r="J13" s="26"/>
      <c r="K13" s="26"/>
      <c r="L13" s="26"/>
      <c r="M13" s="33"/>
    </row>
    <row r="14" spans="1:13" x14ac:dyDescent="0.25">
      <c r="A14" s="15" t="s">
        <v>340</v>
      </c>
      <c r="B14" s="27" t="s">
        <v>447</v>
      </c>
      <c r="C14" s="27">
        <v>0.88700000000000001</v>
      </c>
      <c r="D14" s="27" t="s">
        <v>455</v>
      </c>
      <c r="E14" s="37" t="s">
        <v>445</v>
      </c>
      <c r="F14" s="27" t="s">
        <v>464</v>
      </c>
      <c r="G14" s="30">
        <v>2.1000000000000001E-2</v>
      </c>
      <c r="H14" s="27" t="s">
        <v>395</v>
      </c>
      <c r="I14" s="30">
        <v>0.93100000000000005</v>
      </c>
      <c r="J14" s="27" t="s">
        <v>413</v>
      </c>
      <c r="K14" s="36" t="s">
        <v>445</v>
      </c>
      <c r="L14" s="27" t="s">
        <v>430</v>
      </c>
      <c r="M14" s="30">
        <v>0.01</v>
      </c>
    </row>
    <row r="15" spans="1:13" x14ac:dyDescent="0.25">
      <c r="A15" s="22" t="s">
        <v>341</v>
      </c>
      <c r="B15" s="28" t="s">
        <v>331</v>
      </c>
      <c r="C15" s="28">
        <v>0.218</v>
      </c>
      <c r="D15" s="28" t="s">
        <v>366</v>
      </c>
      <c r="E15" s="38" t="s">
        <v>445</v>
      </c>
      <c r="F15" s="28" t="s">
        <v>465</v>
      </c>
      <c r="G15" s="31">
        <v>0.89100000000000001</v>
      </c>
      <c r="H15" s="28" t="s">
        <v>396</v>
      </c>
      <c r="I15" s="31">
        <v>0.56799999999999995</v>
      </c>
      <c r="J15" s="28" t="s">
        <v>476</v>
      </c>
      <c r="K15" s="28">
        <v>2E-3</v>
      </c>
      <c r="L15" s="28" t="s">
        <v>482</v>
      </c>
      <c r="M15" s="31">
        <v>5.1999999999999998E-2</v>
      </c>
    </row>
    <row r="16" spans="1:13" x14ac:dyDescent="0.25">
      <c r="A16" s="24" t="s">
        <v>342</v>
      </c>
      <c r="B16" s="26"/>
      <c r="C16" s="26"/>
      <c r="D16" s="26"/>
      <c r="E16" s="33"/>
      <c r="F16" s="26"/>
      <c r="G16" s="33"/>
      <c r="H16" s="26"/>
      <c r="I16" s="33"/>
      <c r="J16" s="26"/>
      <c r="K16" s="26"/>
      <c r="L16" s="26"/>
      <c r="M16" s="33"/>
    </row>
    <row r="17" spans="1:14" x14ac:dyDescent="0.25">
      <c r="A17" s="15" t="s">
        <v>343</v>
      </c>
      <c r="B17" s="27" t="s">
        <v>332</v>
      </c>
      <c r="C17" s="30">
        <v>0.09</v>
      </c>
      <c r="D17" s="27" t="s">
        <v>456</v>
      </c>
      <c r="E17" s="37" t="s">
        <v>445</v>
      </c>
      <c r="F17" s="27" t="s">
        <v>379</v>
      </c>
      <c r="G17" s="30">
        <v>0.19600000000000001</v>
      </c>
      <c r="H17" s="27" t="s">
        <v>397</v>
      </c>
      <c r="I17" s="30">
        <v>0.69799999999999995</v>
      </c>
      <c r="J17" s="27" t="s">
        <v>414</v>
      </c>
      <c r="K17" s="36" t="s">
        <v>445</v>
      </c>
      <c r="L17" s="27" t="s">
        <v>483</v>
      </c>
      <c r="M17" s="30">
        <v>0.32100000000000001</v>
      </c>
    </row>
    <row r="18" spans="1:14" x14ac:dyDescent="0.25">
      <c r="A18" s="15" t="s">
        <v>40</v>
      </c>
      <c r="B18" s="27" t="s">
        <v>333</v>
      </c>
      <c r="C18" s="30">
        <v>5.2999999999999999E-2</v>
      </c>
      <c r="D18" s="27" t="s">
        <v>367</v>
      </c>
      <c r="E18" s="30">
        <v>0.50600000000000001</v>
      </c>
      <c r="F18" s="27" t="s">
        <v>380</v>
      </c>
      <c r="G18" s="30">
        <v>6.0000000000000001E-3</v>
      </c>
      <c r="H18" s="27" t="s">
        <v>398</v>
      </c>
      <c r="I18" s="30">
        <v>0.24099999999999999</v>
      </c>
      <c r="J18" s="27" t="s">
        <v>415</v>
      </c>
      <c r="K18" s="27">
        <v>0.222</v>
      </c>
      <c r="L18" s="27" t="s">
        <v>431</v>
      </c>
      <c r="M18" s="30">
        <v>0.106</v>
      </c>
    </row>
    <row r="19" spans="1:14" x14ac:dyDescent="0.25">
      <c r="A19" s="15" t="s">
        <v>344</v>
      </c>
      <c r="B19" s="27" t="s">
        <v>448</v>
      </c>
      <c r="C19" s="30">
        <v>0.192</v>
      </c>
      <c r="D19" s="27" t="s">
        <v>368</v>
      </c>
      <c r="E19" s="30">
        <v>0.52</v>
      </c>
      <c r="F19" s="27" t="s">
        <v>381</v>
      </c>
      <c r="G19" s="30">
        <v>8.5999999999999993E-2</v>
      </c>
      <c r="H19" s="27" t="s">
        <v>399</v>
      </c>
      <c r="I19" s="30">
        <v>0.94299999999999995</v>
      </c>
      <c r="J19" s="27" t="s">
        <v>477</v>
      </c>
      <c r="K19" s="27">
        <v>6.0000000000000001E-3</v>
      </c>
      <c r="L19" s="27" t="s">
        <v>432</v>
      </c>
      <c r="M19" s="30">
        <v>0.24099999999999999</v>
      </c>
    </row>
    <row r="20" spans="1:14" x14ac:dyDescent="0.25">
      <c r="A20" s="15" t="s">
        <v>42</v>
      </c>
      <c r="B20" s="27" t="s">
        <v>334</v>
      </c>
      <c r="C20" s="30">
        <v>6.7000000000000004E-2</v>
      </c>
      <c r="D20" s="27" t="s">
        <v>457</v>
      </c>
      <c r="E20" s="30">
        <v>0.61799999999999999</v>
      </c>
      <c r="F20" s="27" t="s">
        <v>382</v>
      </c>
      <c r="G20" s="30">
        <v>0.98299999999999998</v>
      </c>
      <c r="H20" s="27" t="s">
        <v>400</v>
      </c>
      <c r="I20" s="30">
        <v>0.17799999999999999</v>
      </c>
      <c r="J20" s="27" t="s">
        <v>416</v>
      </c>
      <c r="K20" s="27">
        <v>0.183</v>
      </c>
      <c r="L20" s="27" t="s">
        <v>433</v>
      </c>
      <c r="M20" s="30">
        <v>0.21199999999999999</v>
      </c>
    </row>
    <row r="21" spans="1:14" x14ac:dyDescent="0.25">
      <c r="A21" s="15" t="s">
        <v>345</v>
      </c>
      <c r="B21" s="27" t="s">
        <v>449</v>
      </c>
      <c r="C21" s="30">
        <v>0.66300000000000003</v>
      </c>
      <c r="D21" s="27" t="s">
        <v>369</v>
      </c>
      <c r="E21" s="30">
        <v>0.04</v>
      </c>
      <c r="F21" s="27" t="s">
        <v>466</v>
      </c>
      <c r="G21" s="30">
        <v>3.4000000000000002E-2</v>
      </c>
      <c r="H21" s="27" t="s">
        <v>401</v>
      </c>
      <c r="I21" s="30">
        <v>4.7E-2</v>
      </c>
      <c r="J21" s="27" t="s">
        <v>417</v>
      </c>
      <c r="K21" s="27">
        <v>0.55700000000000005</v>
      </c>
      <c r="L21" s="27" t="s">
        <v>434</v>
      </c>
      <c r="M21" s="37" t="s">
        <v>445</v>
      </c>
    </row>
    <row r="22" spans="1:14" x14ac:dyDescent="0.25">
      <c r="A22" s="15" t="s">
        <v>44</v>
      </c>
      <c r="B22" s="27" t="s">
        <v>450</v>
      </c>
      <c r="C22" s="30">
        <v>0.111</v>
      </c>
      <c r="D22" s="27" t="s">
        <v>370</v>
      </c>
      <c r="E22" s="30">
        <v>0.497</v>
      </c>
      <c r="F22" s="27" t="s">
        <v>383</v>
      </c>
      <c r="G22" s="30">
        <v>1E-3</v>
      </c>
      <c r="H22" s="27" t="s">
        <v>402</v>
      </c>
      <c r="I22" s="30">
        <v>0.01</v>
      </c>
      <c r="J22" s="27" t="s">
        <v>478</v>
      </c>
      <c r="K22" s="27">
        <v>1.2E-2</v>
      </c>
      <c r="L22" s="27" t="s">
        <v>435</v>
      </c>
      <c r="M22" s="30">
        <v>1.0999999999999999E-2</v>
      </c>
    </row>
    <row r="23" spans="1:14" x14ac:dyDescent="0.25">
      <c r="A23" s="15" t="s">
        <v>46</v>
      </c>
      <c r="B23" s="27" t="s">
        <v>335</v>
      </c>
      <c r="C23" s="37" t="s">
        <v>445</v>
      </c>
      <c r="D23" s="27" t="s">
        <v>458</v>
      </c>
      <c r="E23" s="30">
        <v>0.63100000000000001</v>
      </c>
      <c r="F23" s="27" t="s">
        <v>384</v>
      </c>
      <c r="G23" s="30">
        <v>0.19600000000000001</v>
      </c>
      <c r="H23" s="27" t="s">
        <v>403</v>
      </c>
      <c r="I23" s="30">
        <v>0.88500000000000001</v>
      </c>
      <c r="J23" s="27" t="s">
        <v>418</v>
      </c>
      <c r="K23" s="27">
        <v>7.0000000000000001E-3</v>
      </c>
      <c r="L23" s="27" t="s">
        <v>436</v>
      </c>
      <c r="M23" s="30">
        <v>0.44900000000000001</v>
      </c>
    </row>
    <row r="24" spans="1:14" x14ac:dyDescent="0.25">
      <c r="A24" s="15" t="s">
        <v>346</v>
      </c>
      <c r="B24" s="27" t="s">
        <v>336</v>
      </c>
      <c r="C24" s="37" t="s">
        <v>445</v>
      </c>
      <c r="D24" s="27" t="s">
        <v>371</v>
      </c>
      <c r="E24" s="30">
        <v>0.83599999999999997</v>
      </c>
      <c r="F24" s="27" t="s">
        <v>385</v>
      </c>
      <c r="G24" s="30">
        <v>0.184</v>
      </c>
      <c r="H24" s="27" t="s">
        <v>471</v>
      </c>
      <c r="I24" s="30">
        <v>0.80400000000000005</v>
      </c>
      <c r="J24" s="27" t="s">
        <v>419</v>
      </c>
      <c r="K24" s="27">
        <v>2.3E-2</v>
      </c>
      <c r="L24" s="27" t="s">
        <v>437</v>
      </c>
      <c r="M24" s="37" t="s">
        <v>445</v>
      </c>
    </row>
    <row r="25" spans="1:14" x14ac:dyDescent="0.25">
      <c r="A25" s="15" t="s">
        <v>48</v>
      </c>
      <c r="B25" s="27" t="s">
        <v>337</v>
      </c>
      <c r="C25" s="30">
        <v>0.02</v>
      </c>
      <c r="D25" s="27" t="s">
        <v>372</v>
      </c>
      <c r="E25" s="30">
        <v>8.2000000000000003E-2</v>
      </c>
      <c r="F25" s="27" t="s">
        <v>467</v>
      </c>
      <c r="G25" s="30">
        <v>0.89700000000000002</v>
      </c>
      <c r="H25" s="27" t="s">
        <v>404</v>
      </c>
      <c r="I25" s="30">
        <v>7.9000000000000001E-2</v>
      </c>
      <c r="J25" s="27" t="s">
        <v>420</v>
      </c>
      <c r="K25" s="27">
        <v>0.13400000000000001</v>
      </c>
      <c r="L25" s="27" t="s">
        <v>438</v>
      </c>
      <c r="M25" s="30">
        <v>7.5999999999999998E-2</v>
      </c>
    </row>
    <row r="26" spans="1:14" x14ac:dyDescent="0.25">
      <c r="A26" s="15" t="s">
        <v>347</v>
      </c>
      <c r="B26" s="27" t="s">
        <v>451</v>
      </c>
      <c r="C26" s="30">
        <v>2.1999999999999999E-2</v>
      </c>
      <c r="D26" s="27" t="s">
        <v>373</v>
      </c>
      <c r="E26" s="30">
        <v>0.35199999999999998</v>
      </c>
      <c r="F26" s="27" t="s">
        <v>386</v>
      </c>
      <c r="G26" s="30">
        <v>0.74199999999999999</v>
      </c>
      <c r="H26" s="27" t="s">
        <v>472</v>
      </c>
      <c r="I26" s="30">
        <v>0.105</v>
      </c>
      <c r="J26" s="27" t="s">
        <v>421</v>
      </c>
      <c r="K26" s="27">
        <v>2E-3</v>
      </c>
      <c r="L26" s="27" t="s">
        <v>439</v>
      </c>
      <c r="M26" s="30">
        <v>0.115</v>
      </c>
    </row>
    <row r="27" spans="1:14" x14ac:dyDescent="0.25">
      <c r="A27" s="22" t="s">
        <v>50</v>
      </c>
      <c r="B27" s="28" t="s">
        <v>338</v>
      </c>
      <c r="C27" s="31">
        <v>0.33200000000000002</v>
      </c>
      <c r="D27" s="28" t="s">
        <v>374</v>
      </c>
      <c r="E27" s="31">
        <v>0.32500000000000001</v>
      </c>
      <c r="F27" s="28" t="s">
        <v>387</v>
      </c>
      <c r="G27" s="31">
        <v>0.39700000000000002</v>
      </c>
      <c r="H27" s="28" t="s">
        <v>405</v>
      </c>
      <c r="I27" s="31">
        <v>1.2E-2</v>
      </c>
      <c r="J27" s="28" t="s">
        <v>422</v>
      </c>
      <c r="K27" s="28">
        <v>7.0999999999999994E-2</v>
      </c>
      <c r="L27" s="28" t="s">
        <v>440</v>
      </c>
      <c r="M27" s="38" t="s">
        <v>445</v>
      </c>
    </row>
    <row r="28" spans="1:14" x14ac:dyDescent="0.25">
      <c r="A28" s="23" t="s">
        <v>348</v>
      </c>
      <c r="B28" s="25" t="s">
        <v>452</v>
      </c>
      <c r="C28" s="32">
        <v>0.78400000000000003</v>
      </c>
      <c r="D28" s="25" t="s">
        <v>459</v>
      </c>
      <c r="E28" s="35" t="s">
        <v>445</v>
      </c>
      <c r="F28" s="25" t="s">
        <v>388</v>
      </c>
      <c r="G28" s="35" t="s">
        <v>445</v>
      </c>
      <c r="H28" s="25" t="s">
        <v>406</v>
      </c>
      <c r="I28" s="35" t="s">
        <v>445</v>
      </c>
      <c r="J28" s="25" t="s">
        <v>423</v>
      </c>
      <c r="K28" s="25">
        <v>0.185</v>
      </c>
      <c r="L28" s="25" t="s">
        <v>484</v>
      </c>
      <c r="M28" s="35" t="s">
        <v>445</v>
      </c>
    </row>
    <row r="29" spans="1:14" x14ac:dyDescent="0.25">
      <c r="A29" s="24" t="s">
        <v>349</v>
      </c>
      <c r="B29" s="26" t="s">
        <v>339</v>
      </c>
      <c r="C29" s="33"/>
      <c r="D29" s="26" t="s">
        <v>460</v>
      </c>
      <c r="E29" s="33"/>
      <c r="F29" s="26" t="s">
        <v>468</v>
      </c>
      <c r="G29" s="33"/>
      <c r="H29" s="26" t="s">
        <v>407</v>
      </c>
      <c r="I29" s="33"/>
      <c r="J29" s="26" t="s">
        <v>479</v>
      </c>
      <c r="K29" s="26"/>
      <c r="L29" s="26" t="s">
        <v>441</v>
      </c>
      <c r="M29" s="33"/>
    </row>
    <row r="30" spans="1:14" x14ac:dyDescent="0.25">
      <c r="A30" s="15" t="s">
        <v>350</v>
      </c>
      <c r="B30" s="27" t="s">
        <v>453</v>
      </c>
      <c r="C30" s="30"/>
      <c r="D30" s="27" t="s">
        <v>375</v>
      </c>
      <c r="E30" s="30"/>
      <c r="F30" s="27" t="s">
        <v>389</v>
      </c>
      <c r="G30" s="30"/>
      <c r="H30" s="27" t="s">
        <v>408</v>
      </c>
      <c r="I30" s="30"/>
      <c r="J30" s="27" t="s">
        <v>424</v>
      </c>
      <c r="K30" s="27"/>
      <c r="L30" s="27" t="s">
        <v>442</v>
      </c>
      <c r="M30" s="30"/>
    </row>
    <row r="31" spans="1:14" x14ac:dyDescent="0.25">
      <c r="A31" s="22" t="s">
        <v>351</v>
      </c>
      <c r="B31" s="41">
        <v>18740.810103922391</v>
      </c>
      <c r="C31" s="72" t="s">
        <v>445</v>
      </c>
      <c r="D31" s="41">
        <v>25367.430908755545</v>
      </c>
      <c r="E31" s="72" t="s">
        <v>445</v>
      </c>
      <c r="F31" s="41">
        <v>31012.13880708459</v>
      </c>
      <c r="G31" s="72" t="s">
        <v>445</v>
      </c>
      <c r="H31" s="41">
        <v>25740.384977747846</v>
      </c>
      <c r="I31" s="72" t="s">
        <v>445</v>
      </c>
      <c r="J31" s="41">
        <v>25717.093895396974</v>
      </c>
      <c r="K31" s="72" t="s">
        <v>445</v>
      </c>
      <c r="L31" s="41">
        <v>22088.500730894975</v>
      </c>
      <c r="M31" s="72" t="s">
        <v>445</v>
      </c>
    </row>
    <row r="32" spans="1:14" ht="15" customHeight="1" x14ac:dyDescent="0.25">
      <c r="A32" s="65" t="s">
        <v>444</v>
      </c>
      <c r="B32" s="65"/>
      <c r="C32" s="65"/>
      <c r="D32" s="65"/>
      <c r="E32" s="65"/>
      <c r="F32" s="65"/>
      <c r="G32" s="65"/>
      <c r="H32" s="65"/>
      <c r="I32" s="65"/>
      <c r="J32" s="65"/>
      <c r="K32" s="65"/>
      <c r="L32" s="65"/>
      <c r="M32" s="65"/>
      <c r="N32" s="6"/>
    </row>
    <row r="33" spans="1:14" x14ac:dyDescent="0.25">
      <c r="A33" s="65"/>
      <c r="B33" s="65"/>
      <c r="C33" s="65"/>
      <c r="D33" s="65"/>
      <c r="E33" s="65"/>
      <c r="F33" s="65"/>
      <c r="G33" s="65"/>
      <c r="H33" s="65"/>
      <c r="I33" s="65"/>
      <c r="J33" s="65"/>
      <c r="K33" s="65"/>
      <c r="L33" s="65"/>
      <c r="M33" s="65"/>
      <c r="N33" s="6"/>
    </row>
    <row r="34" spans="1:14" x14ac:dyDescent="0.25">
      <c r="A34" s="65"/>
      <c r="B34" s="65"/>
      <c r="C34" s="65"/>
      <c r="D34" s="65"/>
      <c r="E34" s="65"/>
      <c r="F34" s="65"/>
      <c r="G34" s="65"/>
      <c r="H34" s="65"/>
      <c r="I34" s="65"/>
      <c r="J34" s="65"/>
      <c r="K34" s="65"/>
      <c r="L34" s="65"/>
      <c r="M34" s="65"/>
      <c r="N34" s="6"/>
    </row>
    <row r="35" spans="1:14" x14ac:dyDescent="0.25">
      <c r="A35" s="65"/>
      <c r="B35" s="65"/>
      <c r="C35" s="65"/>
      <c r="D35" s="65"/>
      <c r="E35" s="65"/>
      <c r="F35" s="65"/>
      <c r="G35" s="65"/>
      <c r="H35" s="65"/>
      <c r="I35" s="65"/>
      <c r="J35" s="65"/>
      <c r="K35" s="65"/>
      <c r="L35" s="65"/>
      <c r="M35" s="65"/>
      <c r="N35" s="6"/>
    </row>
  </sheetData>
  <mergeCells count="8">
    <mergeCell ref="A32:M35"/>
    <mergeCell ref="A1:M2"/>
    <mergeCell ref="B3:C3"/>
    <mergeCell ref="D3:E3"/>
    <mergeCell ref="F3:G3"/>
    <mergeCell ref="H3:I3"/>
    <mergeCell ref="J3:K3"/>
    <mergeCell ref="L3:M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S1</vt:lpstr>
      <vt:lpstr>Table S2</vt:lpstr>
      <vt:lpstr>Table S3</vt:lpstr>
      <vt:lpstr>Table S4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Pidgeon - 1516-0573</dc:creator>
  <cp:lastModifiedBy>Laura Lyall</cp:lastModifiedBy>
  <dcterms:created xsi:type="dcterms:W3CDTF">2018-10-24T15:20:17Z</dcterms:created>
  <dcterms:modified xsi:type="dcterms:W3CDTF">2018-11-12T15:41:07Z</dcterms:modified>
</cp:coreProperties>
</file>