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nt\Desktop\BER last round\Revision envio\"/>
    </mc:Choice>
  </mc:AlternateContent>
  <xr:revisionPtr revIDLastSave="0" documentId="13_ncr:1_{9973244C-70E5-43EB-B32C-E9B71ED1EAD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ja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6" i="2" l="1"/>
  <c r="F56" i="2"/>
  <c r="E56" i="2"/>
  <c r="D56" i="2"/>
  <c r="C56" i="2"/>
  <c r="B56" i="2"/>
  <c r="G55" i="2"/>
  <c r="F55" i="2"/>
  <c r="E55" i="2"/>
  <c r="D55" i="2"/>
  <c r="C55" i="2"/>
  <c r="B55" i="2"/>
  <c r="G54" i="2"/>
  <c r="F54" i="2"/>
  <c r="E54" i="2"/>
  <c r="D54" i="2"/>
  <c r="C54" i="2"/>
  <c r="B54" i="2"/>
  <c r="G53" i="2"/>
  <c r="F53" i="2"/>
  <c r="E53" i="2"/>
  <c r="D53" i="2"/>
  <c r="C53" i="2"/>
  <c r="B53" i="2"/>
  <c r="G52" i="2"/>
  <c r="F52" i="2"/>
  <c r="E52" i="2"/>
  <c r="D52" i="2"/>
  <c r="C52" i="2"/>
  <c r="B52" i="2"/>
  <c r="C48" i="2"/>
  <c r="C47" i="2"/>
  <c r="C46" i="2"/>
  <c r="C45" i="2"/>
  <c r="C44" i="2"/>
  <c r="B48" i="2"/>
  <c r="B47" i="2"/>
  <c r="B46" i="2"/>
  <c r="B45" i="2"/>
  <c r="B44" i="2"/>
  <c r="D41" i="2" l="1"/>
  <c r="E34" i="2"/>
  <c r="D34" i="2"/>
  <c r="C34" i="2"/>
  <c r="K34" i="2"/>
  <c r="J34" i="2"/>
  <c r="I34" i="2"/>
  <c r="J19" i="2"/>
  <c r="J14" i="2"/>
  <c r="J9" i="2"/>
  <c r="D19" i="2"/>
  <c r="D14" i="2"/>
  <c r="D9" i="2"/>
  <c r="D40" i="2"/>
  <c r="E33" i="2"/>
  <c r="D33" i="2"/>
  <c r="C33" i="2"/>
  <c r="K33" i="2"/>
  <c r="J33" i="2"/>
  <c r="I33" i="2"/>
  <c r="J18" i="2"/>
  <c r="D18" i="2"/>
  <c r="D13" i="2"/>
  <c r="J13" i="2"/>
  <c r="J8" i="2"/>
  <c r="D8" i="2"/>
  <c r="J17" i="2"/>
  <c r="J16" i="2"/>
  <c r="J12" i="2"/>
  <c r="D16" i="2"/>
  <c r="D17" i="2"/>
  <c r="D12" i="2"/>
  <c r="D39" i="2"/>
  <c r="E32" i="2"/>
  <c r="D32" i="2"/>
  <c r="C32" i="2"/>
  <c r="K32" i="2"/>
  <c r="J32" i="2"/>
  <c r="I32" i="2"/>
  <c r="J7" i="2"/>
  <c r="D7" i="2"/>
  <c r="D38" i="2"/>
  <c r="K31" i="2"/>
  <c r="J31" i="2"/>
  <c r="I31" i="2"/>
  <c r="E31" i="2"/>
  <c r="D31" i="2"/>
  <c r="C31" i="2"/>
  <c r="D11" i="2"/>
  <c r="J11" i="2"/>
  <c r="J6" i="2"/>
  <c r="D6" i="2"/>
  <c r="K30" i="2"/>
  <c r="J30" i="2"/>
  <c r="I30" i="2"/>
  <c r="D37" i="2"/>
  <c r="E30" i="2"/>
  <c r="D30" i="2"/>
  <c r="C30" i="2"/>
  <c r="J15" i="2"/>
  <c r="J10" i="2"/>
  <c r="J5" i="2"/>
  <c r="D15" i="2"/>
  <c r="D10" i="2"/>
  <c r="D5" i="2"/>
</calcChain>
</file>

<file path=xl/sharedStrings.xml><?xml version="1.0" encoding="utf-8"?>
<sst xmlns="http://schemas.openxmlformats.org/spreadsheetml/2006/main" count="170" uniqueCount="31">
  <si>
    <t>CCSM4 8,5</t>
  </si>
  <si>
    <t>Asia</t>
  </si>
  <si>
    <t>Europa</t>
  </si>
  <si>
    <t>GISS E2 R 8,5</t>
  </si>
  <si>
    <t>MIROC5 8,5</t>
  </si>
  <si>
    <t>America</t>
  </si>
  <si>
    <t>Continent</t>
  </si>
  <si>
    <t>Model</t>
  </si>
  <si>
    <t>Present</t>
  </si>
  <si>
    <t>CCSM4 2,6</t>
  </si>
  <si>
    <t>GISS E2 R 2,6</t>
  </si>
  <si>
    <t>MIROC5 2,6</t>
  </si>
  <si>
    <t>consensus map RCP 2,6</t>
  </si>
  <si>
    <t>consensus map RCP 8,5</t>
  </si>
  <si>
    <t>1 model</t>
  </si>
  <si>
    <t>Number of pixels that agree per model</t>
  </si>
  <si>
    <t>2 models</t>
  </si>
  <si>
    <t>3 models</t>
  </si>
  <si>
    <t>Number of pixels</t>
  </si>
  <si>
    <t>Model (CGM and RCP)</t>
  </si>
  <si>
    <t>Percentage of agreement between different models</t>
  </si>
  <si>
    <t>Africa</t>
  </si>
  <si>
    <t>Oceania</t>
  </si>
  <si>
    <t>Leptoglossus clypealis</t>
  </si>
  <si>
    <t>Percentage of covered area</t>
  </si>
  <si>
    <t>Future consensus 2,6</t>
  </si>
  <si>
    <t>Future consensus 8,5</t>
  </si>
  <si>
    <t>total number of pixels</t>
  </si>
  <si>
    <t xml:space="preserve"> Percentage of loss of suitable areas  considering regions where the 3 models agree [consensus map])</t>
  </si>
  <si>
    <t xml:space="preserve"> Percentage of loss of suitable areas de suitable areas in future models</t>
  </si>
  <si>
    <t>Supplementary Material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</si>
</sst>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1F9B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2" fontId="0" fillId="0" borderId="0" xfId="0" applyNumberFormat="1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5" borderId="16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/>
    </xf>
    <xf numFmtId="0" fontId="3" fillId="7" borderId="17" xfId="0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1" fillId="6" borderId="12" xfId="0" applyFont="1" applyFill="1" applyBorder="1" applyAlignment="1">
      <alignment horizont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1" fillId="8" borderId="18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1" fillId="8" borderId="15" xfId="0" applyFont="1" applyFill="1" applyBorder="1" applyAlignment="1">
      <alignment horizontal="center" vertical="center"/>
    </xf>
    <xf numFmtId="0" fontId="1" fillId="8" borderId="23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1" fontId="3" fillId="5" borderId="2" xfId="0" applyNumberFormat="1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2" fontId="3" fillId="2" borderId="9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2" fontId="3" fillId="4" borderId="17" xfId="0" applyNumberFormat="1" applyFont="1" applyFill="1" applyBorder="1" applyAlignment="1">
      <alignment horizontal="center" vertical="center"/>
    </xf>
    <xf numFmtId="1" fontId="3" fillId="8" borderId="24" xfId="0" applyNumberFormat="1" applyFont="1" applyFill="1" applyBorder="1" applyAlignment="1">
      <alignment horizontal="center" vertical="center"/>
    </xf>
    <xf numFmtId="2" fontId="3" fillId="7" borderId="2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7" borderId="3" xfId="0" applyNumberFormat="1" applyFont="1" applyFill="1" applyBorder="1" applyAlignment="1">
      <alignment horizontal="center" vertical="center"/>
    </xf>
    <xf numFmtId="2" fontId="3" fillId="8" borderId="3" xfId="0" applyNumberFormat="1" applyFont="1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2" fontId="3" fillId="5" borderId="2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2" fontId="3" fillId="5" borderId="4" xfId="0" applyNumberFormat="1" applyFont="1" applyFill="1" applyBorder="1" applyAlignment="1">
      <alignment horizontal="center"/>
    </xf>
    <xf numFmtId="1" fontId="3" fillId="7" borderId="5" xfId="0" applyNumberFormat="1" applyFont="1" applyFill="1" applyBorder="1" applyAlignment="1">
      <alignment horizontal="center"/>
    </xf>
    <xf numFmtId="1" fontId="3" fillId="7" borderId="2" xfId="0" applyNumberFormat="1" applyFont="1" applyFill="1" applyBorder="1" applyAlignment="1">
      <alignment horizontal="center"/>
    </xf>
    <xf numFmtId="1" fontId="3" fillId="7" borderId="6" xfId="0" applyNumberFormat="1" applyFont="1" applyFill="1" applyBorder="1" applyAlignment="1">
      <alignment horizontal="center"/>
    </xf>
    <xf numFmtId="1" fontId="3" fillId="7" borderId="3" xfId="0" applyNumberFormat="1" applyFont="1" applyFill="1" applyBorder="1" applyAlignment="1">
      <alignment horizontal="center"/>
    </xf>
    <xf numFmtId="1" fontId="1" fillId="5" borderId="2" xfId="0" applyNumberFormat="1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2" fontId="3" fillId="2" borderId="4" xfId="0" applyNumberFormat="1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3" fillId="4" borderId="16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5" borderId="27" xfId="0" applyNumberFormat="1" applyFont="1" applyFill="1" applyBorder="1" applyAlignment="1">
      <alignment horizontal="center"/>
    </xf>
    <xf numFmtId="2" fontId="3" fillId="2" borderId="11" xfId="0" applyNumberFormat="1" applyFont="1" applyFill="1" applyBorder="1" applyAlignment="1">
      <alignment horizontal="center" vertical="center"/>
    </xf>
    <xf numFmtId="2" fontId="3" fillId="8" borderId="4" xfId="0" applyNumberFormat="1" applyFont="1" applyFill="1" applyBorder="1" applyAlignment="1">
      <alignment horizontal="center" vertical="center"/>
    </xf>
    <xf numFmtId="1" fontId="3" fillId="5" borderId="27" xfId="0" applyNumberFormat="1" applyFont="1" applyFill="1" applyBorder="1" applyAlignment="1">
      <alignment horizontal="center" vertical="center"/>
    </xf>
    <xf numFmtId="1" fontId="1" fillId="5" borderId="27" xfId="0" applyNumberFormat="1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>
      <alignment horizontal="center"/>
    </xf>
    <xf numFmtId="1" fontId="3" fillId="7" borderId="4" xfId="0" applyNumberFormat="1" applyFont="1" applyFill="1" applyBorder="1" applyAlignment="1">
      <alignment horizontal="center"/>
    </xf>
    <xf numFmtId="2" fontId="3" fillId="7" borderId="4" xfId="0" applyNumberFormat="1" applyFont="1" applyFill="1" applyBorder="1" applyAlignment="1">
      <alignment horizontal="center" vertical="center"/>
    </xf>
    <xf numFmtId="2" fontId="3" fillId="4" borderId="11" xfId="0" applyNumberFormat="1" applyFont="1" applyFill="1" applyBorder="1" applyAlignment="1">
      <alignment horizontal="center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F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tabSelected="1" workbookViewId="0"/>
  </sheetViews>
  <sheetFormatPr baseColWidth="10" defaultRowHeight="14.4" x14ac:dyDescent="0.3"/>
  <cols>
    <col min="1" max="1" width="51.44140625" customWidth="1"/>
    <col min="2" max="3" width="14.88671875" bestFit="1" customWidth="1"/>
    <col min="4" max="4" width="23" bestFit="1" customWidth="1"/>
    <col min="5" max="5" width="10.6640625" bestFit="1" customWidth="1"/>
    <col min="6" max="6" width="13.109375" bestFit="1" customWidth="1"/>
    <col min="7" max="7" width="42.21875" bestFit="1" customWidth="1"/>
    <col min="8" max="8" width="9" bestFit="1" customWidth="1"/>
    <col min="9" max="9" width="15.44140625" bestFit="1" customWidth="1"/>
    <col min="10" max="10" width="24.6640625" bestFit="1" customWidth="1"/>
    <col min="11" max="11" width="8.21875" bestFit="1" customWidth="1"/>
    <col min="13" max="13" width="67.33203125" bestFit="1" customWidth="1"/>
    <col min="14" max="15" width="17.33203125" bestFit="1" customWidth="1"/>
    <col min="16" max="16" width="19.6640625" bestFit="1" customWidth="1"/>
  </cols>
  <sheetData>
    <row r="1" spans="1:16" x14ac:dyDescent="0.3">
      <c r="A1" s="119" t="s">
        <v>30</v>
      </c>
    </row>
    <row r="3" spans="1:16" ht="15" thickBot="1" x14ac:dyDescent="0.35">
      <c r="A3" s="3" t="s">
        <v>23</v>
      </c>
      <c r="O3" t="s">
        <v>27</v>
      </c>
    </row>
    <row r="4" spans="1:16" ht="15" thickBot="1" x14ac:dyDescent="0.35">
      <c r="A4" s="5" t="s">
        <v>19</v>
      </c>
      <c r="B4" s="54" t="s">
        <v>6</v>
      </c>
      <c r="C4" s="5" t="s">
        <v>18</v>
      </c>
      <c r="D4" s="5" t="s">
        <v>24</v>
      </c>
      <c r="E4" s="2"/>
      <c r="F4" s="2"/>
      <c r="G4" s="5" t="s">
        <v>19</v>
      </c>
      <c r="H4" s="54" t="s">
        <v>6</v>
      </c>
      <c r="I4" s="5" t="s">
        <v>18</v>
      </c>
      <c r="J4" s="55" t="s">
        <v>24</v>
      </c>
      <c r="K4" s="2"/>
      <c r="L4" s="2"/>
      <c r="O4">
        <v>368481</v>
      </c>
      <c r="P4" t="s">
        <v>21</v>
      </c>
    </row>
    <row r="5" spans="1:16" x14ac:dyDescent="0.3">
      <c r="A5" s="6" t="s">
        <v>9</v>
      </c>
      <c r="B5" s="7" t="s">
        <v>21</v>
      </c>
      <c r="C5" s="72">
        <v>144227</v>
      </c>
      <c r="D5" s="104">
        <f>C5*100/O4</f>
        <v>39.140959778116105</v>
      </c>
      <c r="E5" s="2"/>
      <c r="F5" s="2"/>
      <c r="G5" s="6" t="s">
        <v>0</v>
      </c>
      <c r="H5" s="7" t="s">
        <v>21</v>
      </c>
      <c r="I5" s="10">
        <v>146700</v>
      </c>
      <c r="J5" s="77">
        <f>I5*100/O4</f>
        <v>39.812093432225815</v>
      </c>
      <c r="K5" s="2"/>
      <c r="L5" s="2"/>
      <c r="O5">
        <v>755268</v>
      </c>
      <c r="P5" t="s">
        <v>5</v>
      </c>
    </row>
    <row r="6" spans="1:16" x14ac:dyDescent="0.3">
      <c r="A6" s="8" t="s">
        <v>9</v>
      </c>
      <c r="B6" s="9" t="s">
        <v>5</v>
      </c>
      <c r="C6" s="10">
        <v>180198</v>
      </c>
      <c r="D6" s="99">
        <f>C6*100/O5</f>
        <v>23.858815678673</v>
      </c>
      <c r="E6" s="2"/>
      <c r="F6" s="2"/>
      <c r="G6" s="8" t="s">
        <v>0</v>
      </c>
      <c r="H6" s="9" t="s">
        <v>5</v>
      </c>
      <c r="I6" s="10">
        <v>188777</v>
      </c>
      <c r="J6" s="82">
        <f>I6*100/O5</f>
        <v>24.994703866706917</v>
      </c>
      <c r="K6" s="2"/>
      <c r="L6" s="2"/>
      <c r="O6">
        <v>780576</v>
      </c>
      <c r="P6" t="s">
        <v>1</v>
      </c>
    </row>
    <row r="7" spans="1:16" x14ac:dyDescent="0.3">
      <c r="A7" s="8" t="s">
        <v>9</v>
      </c>
      <c r="B7" s="9" t="s">
        <v>1</v>
      </c>
      <c r="C7" s="10">
        <v>390787</v>
      </c>
      <c r="D7" s="99">
        <f>C7*100/O6</f>
        <v>50.063927151231908</v>
      </c>
      <c r="E7" s="2"/>
      <c r="F7" s="2"/>
      <c r="G7" s="8" t="s">
        <v>0</v>
      </c>
      <c r="H7" s="9" t="s">
        <v>1</v>
      </c>
      <c r="I7" s="10">
        <v>378133</v>
      </c>
      <c r="J7" s="82">
        <f>I7*100/O6</f>
        <v>48.442816586725698</v>
      </c>
      <c r="K7" s="2"/>
      <c r="L7" s="2"/>
      <c r="O7">
        <v>207587</v>
      </c>
      <c r="P7" t="s">
        <v>2</v>
      </c>
    </row>
    <row r="8" spans="1:16" x14ac:dyDescent="0.3">
      <c r="A8" s="8" t="s">
        <v>9</v>
      </c>
      <c r="B8" s="9" t="s">
        <v>2</v>
      </c>
      <c r="C8" s="10">
        <v>52152</v>
      </c>
      <c r="D8" s="99">
        <f>C8*100/O7</f>
        <v>25.122960493672533</v>
      </c>
      <c r="E8" s="2"/>
      <c r="F8" s="2"/>
      <c r="G8" s="8" t="s">
        <v>0</v>
      </c>
      <c r="H8" s="9" t="s">
        <v>2</v>
      </c>
      <c r="I8" s="10">
        <v>58939</v>
      </c>
      <c r="J8" s="82">
        <f xml:space="preserve"> I8*100/O7</f>
        <v>28.39243305216608</v>
      </c>
      <c r="K8" s="2"/>
      <c r="L8" s="2"/>
      <c r="O8">
        <v>105660</v>
      </c>
      <c r="P8" t="s">
        <v>22</v>
      </c>
    </row>
    <row r="9" spans="1:16" ht="15" thickBot="1" x14ac:dyDescent="0.35">
      <c r="A9" s="11" t="s">
        <v>9</v>
      </c>
      <c r="B9" s="12" t="s">
        <v>22</v>
      </c>
      <c r="C9" s="13">
        <v>1914</v>
      </c>
      <c r="D9" s="99">
        <f>C9*100/O8</f>
        <v>1.8114707552526974</v>
      </c>
      <c r="E9" s="2"/>
      <c r="F9" s="2"/>
      <c r="G9" s="11" t="s">
        <v>0</v>
      </c>
      <c r="H9" s="12" t="s">
        <v>22</v>
      </c>
      <c r="I9" s="13">
        <v>772</v>
      </c>
      <c r="J9" s="82">
        <f xml:space="preserve"> I9*100/O8</f>
        <v>0.73064546659095209</v>
      </c>
      <c r="K9" s="2"/>
      <c r="L9" s="2"/>
    </row>
    <row r="10" spans="1:16" x14ac:dyDescent="0.3">
      <c r="A10" s="14" t="s">
        <v>10</v>
      </c>
      <c r="B10" s="15" t="s">
        <v>21</v>
      </c>
      <c r="C10" s="73">
        <v>143875</v>
      </c>
      <c r="D10" s="101">
        <f>C10*100/O4</f>
        <v>39.04543246463183</v>
      </c>
      <c r="E10" s="2"/>
      <c r="F10" s="2"/>
      <c r="G10" s="14" t="s">
        <v>3</v>
      </c>
      <c r="H10" s="15" t="s">
        <v>21</v>
      </c>
      <c r="I10" s="18">
        <v>145761</v>
      </c>
      <c r="J10" s="78">
        <f>I10*100/O4</f>
        <v>39.557263468129975</v>
      </c>
      <c r="K10" s="2"/>
      <c r="L10" s="2"/>
    </row>
    <row r="11" spans="1:16" x14ac:dyDescent="0.3">
      <c r="A11" s="16" t="s">
        <v>10</v>
      </c>
      <c r="B11" s="17" t="s">
        <v>5</v>
      </c>
      <c r="C11" s="18">
        <v>176397</v>
      </c>
      <c r="D11" s="102">
        <f>C11*100/O5</f>
        <v>23.355550612497815</v>
      </c>
      <c r="E11" s="2"/>
      <c r="F11" s="2"/>
      <c r="G11" s="16" t="s">
        <v>3</v>
      </c>
      <c r="H11" s="17" t="s">
        <v>5</v>
      </c>
      <c r="I11" s="18">
        <v>182018</v>
      </c>
      <c r="J11" s="83">
        <f>I11*100/O5</f>
        <v>24.099789743508264</v>
      </c>
      <c r="K11" s="2"/>
      <c r="L11" s="2"/>
    </row>
    <row r="12" spans="1:16" x14ac:dyDescent="0.3">
      <c r="A12" s="16" t="s">
        <v>10</v>
      </c>
      <c r="B12" s="17" t="s">
        <v>1</v>
      </c>
      <c r="C12" s="18">
        <v>395111</v>
      </c>
      <c r="D12" s="102">
        <f>C12*100/O6</f>
        <v>50.617877054892794</v>
      </c>
      <c r="E12" s="2"/>
      <c r="F12" s="2"/>
      <c r="G12" s="16" t="s">
        <v>3</v>
      </c>
      <c r="H12" s="17" t="s">
        <v>1</v>
      </c>
      <c r="I12" s="18">
        <v>381969</v>
      </c>
      <c r="J12" s="83">
        <f xml:space="preserve"> I12 *100/O6</f>
        <v>48.934248554913296</v>
      </c>
      <c r="K12" s="2"/>
      <c r="L12" s="2"/>
    </row>
    <row r="13" spans="1:16" x14ac:dyDescent="0.3">
      <c r="A13" s="16" t="s">
        <v>10</v>
      </c>
      <c r="B13" s="17" t="s">
        <v>2</v>
      </c>
      <c r="C13" s="18">
        <v>60477</v>
      </c>
      <c r="D13" s="102">
        <f>C13*100/O7</f>
        <v>29.133327231474034</v>
      </c>
      <c r="E13" s="2"/>
      <c r="F13" s="2"/>
      <c r="G13" s="16" t="s">
        <v>3</v>
      </c>
      <c r="H13" s="17" t="s">
        <v>2</v>
      </c>
      <c r="I13" s="18">
        <v>60477</v>
      </c>
      <c r="J13" s="83">
        <f>I13 *100/O7</f>
        <v>29.133327231474034</v>
      </c>
      <c r="K13" s="2"/>
      <c r="L13" s="2"/>
    </row>
    <row r="14" spans="1:16" ht="15" thickBot="1" x14ac:dyDescent="0.35">
      <c r="A14" s="19" t="s">
        <v>10</v>
      </c>
      <c r="B14" s="20" t="s">
        <v>22</v>
      </c>
      <c r="C14" s="21">
        <v>1686</v>
      </c>
      <c r="D14" s="102">
        <f>C14*100/O8</f>
        <v>1.5956842703009653</v>
      </c>
      <c r="E14" s="2"/>
      <c r="F14" s="2"/>
      <c r="G14" s="19" t="s">
        <v>3</v>
      </c>
      <c r="H14" s="20" t="s">
        <v>22</v>
      </c>
      <c r="I14" s="21">
        <v>1010</v>
      </c>
      <c r="J14" s="83">
        <f>I14 *100/O8</f>
        <v>0.95589627105811092</v>
      </c>
      <c r="K14" s="2"/>
      <c r="L14" s="2"/>
    </row>
    <row r="15" spans="1:16" x14ac:dyDescent="0.3">
      <c r="A15" s="22" t="s">
        <v>11</v>
      </c>
      <c r="B15" s="23" t="s">
        <v>21</v>
      </c>
      <c r="C15" s="74">
        <v>150379</v>
      </c>
      <c r="D15" s="107">
        <f>C15*100/O4</f>
        <v>40.810516688784496</v>
      </c>
      <c r="E15" s="2"/>
      <c r="F15" s="2"/>
      <c r="G15" s="22" t="s">
        <v>4</v>
      </c>
      <c r="H15" s="23" t="s">
        <v>21</v>
      </c>
      <c r="I15" s="26">
        <v>156732</v>
      </c>
      <c r="J15" s="79">
        <f>I15*100/O4</f>
        <v>42.534621866527715</v>
      </c>
      <c r="K15" s="2"/>
      <c r="L15" s="2"/>
    </row>
    <row r="16" spans="1:16" x14ac:dyDescent="0.3">
      <c r="A16" s="24" t="s">
        <v>11</v>
      </c>
      <c r="B16" s="25" t="s">
        <v>5</v>
      </c>
      <c r="C16" s="26">
        <v>184372</v>
      </c>
      <c r="D16" s="108">
        <f xml:space="preserve"> C16*100/O5</f>
        <v>24.411467187806181</v>
      </c>
      <c r="E16" s="2"/>
      <c r="F16" s="2"/>
      <c r="G16" s="24" t="s">
        <v>4</v>
      </c>
      <c r="H16" s="25" t="s">
        <v>5</v>
      </c>
      <c r="I16" s="26">
        <v>192038</v>
      </c>
      <c r="J16" s="86">
        <f xml:space="preserve"> I16 *100/O5</f>
        <v>25.426471133425487</v>
      </c>
      <c r="K16" s="2"/>
      <c r="L16" s="2"/>
    </row>
    <row r="17" spans="1:18" x14ac:dyDescent="0.3">
      <c r="A17" s="24" t="s">
        <v>11</v>
      </c>
      <c r="B17" s="25" t="s">
        <v>1</v>
      </c>
      <c r="C17" s="26">
        <v>382025</v>
      </c>
      <c r="D17" s="108">
        <f>C17 *100/O6</f>
        <v>48.941422744229904</v>
      </c>
      <c r="E17" s="2"/>
      <c r="F17" s="2"/>
      <c r="G17" s="24" t="s">
        <v>4</v>
      </c>
      <c r="H17" s="25" t="s">
        <v>1</v>
      </c>
      <c r="I17" s="26">
        <v>368749</v>
      </c>
      <c r="J17" s="86">
        <f xml:space="preserve"> I16 *100/O6</f>
        <v>24.60208871397532</v>
      </c>
      <c r="K17" s="2"/>
      <c r="L17" s="2"/>
      <c r="M17" s="2"/>
      <c r="R17" s="1"/>
    </row>
    <row r="18" spans="1:18" x14ac:dyDescent="0.3">
      <c r="A18" s="24" t="s">
        <v>11</v>
      </c>
      <c r="B18" s="25" t="s">
        <v>2</v>
      </c>
      <c r="C18" s="26">
        <v>56181</v>
      </c>
      <c r="D18" s="108">
        <f xml:space="preserve"> C18 *100/O7</f>
        <v>27.063833477048178</v>
      </c>
      <c r="E18" s="2"/>
      <c r="F18" s="2"/>
      <c r="G18" s="24" t="s">
        <v>4</v>
      </c>
      <c r="H18" s="25" t="s">
        <v>2</v>
      </c>
      <c r="I18" s="26">
        <v>49871</v>
      </c>
      <c r="J18" s="86">
        <f xml:space="preserve"> I18 *100/O7</f>
        <v>24.024144093801635</v>
      </c>
      <c r="K18" s="2"/>
      <c r="L18" s="2"/>
      <c r="M18" s="2"/>
    </row>
    <row r="19" spans="1:18" ht="15" thickBot="1" x14ac:dyDescent="0.35">
      <c r="A19" s="27" t="s">
        <v>11</v>
      </c>
      <c r="B19" s="28" t="s">
        <v>22</v>
      </c>
      <c r="C19" s="29">
        <v>1732</v>
      </c>
      <c r="D19" s="109">
        <f xml:space="preserve"> C19 *100/O8</f>
        <v>1.6392201400719288</v>
      </c>
      <c r="E19" s="2"/>
      <c r="F19" s="2"/>
      <c r="G19" s="27" t="s">
        <v>4</v>
      </c>
      <c r="H19" s="28" t="s">
        <v>22</v>
      </c>
      <c r="I19" s="29">
        <v>2616</v>
      </c>
      <c r="J19" s="118">
        <f xml:space="preserve"> I19 *100/O8</f>
        <v>2.4758659852356617</v>
      </c>
      <c r="K19" s="2"/>
      <c r="L19" s="2"/>
      <c r="M19" s="2"/>
      <c r="P19" s="1"/>
    </row>
    <row r="20" spans="1:18" x14ac:dyDescent="0.3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8" ht="15" thickBot="1" x14ac:dyDescent="0.35">
      <c r="A21" s="2"/>
      <c r="B21" s="2"/>
      <c r="C21" s="2"/>
      <c r="D21" s="2"/>
      <c r="E21" s="2"/>
      <c r="F21" s="56"/>
      <c r="G21" s="2"/>
      <c r="H21" s="2"/>
      <c r="I21" s="2"/>
      <c r="J21" s="2"/>
      <c r="K21" s="2"/>
      <c r="L21" s="2"/>
      <c r="M21" s="2"/>
      <c r="O21" s="1"/>
    </row>
    <row r="22" spans="1:18" ht="15" thickBot="1" x14ac:dyDescent="0.35">
      <c r="A22" s="5" t="s">
        <v>15</v>
      </c>
      <c r="B22" s="30" t="s">
        <v>6</v>
      </c>
      <c r="C22" s="31" t="s">
        <v>14</v>
      </c>
      <c r="D22" s="30" t="s">
        <v>16</v>
      </c>
      <c r="E22" s="30" t="s">
        <v>17</v>
      </c>
      <c r="F22" s="57"/>
      <c r="G22" s="5" t="s">
        <v>15</v>
      </c>
      <c r="H22" s="32" t="s">
        <v>6</v>
      </c>
      <c r="I22" s="31" t="s">
        <v>14</v>
      </c>
      <c r="J22" s="30" t="s">
        <v>16</v>
      </c>
      <c r="K22" s="30" t="s">
        <v>17</v>
      </c>
      <c r="L22" s="2"/>
      <c r="M22" s="4"/>
    </row>
    <row r="23" spans="1:18" x14ac:dyDescent="0.3">
      <c r="A23" s="33" t="s">
        <v>12</v>
      </c>
      <c r="B23" s="34" t="s">
        <v>21</v>
      </c>
      <c r="C23" s="94">
        <v>12958</v>
      </c>
      <c r="D23" s="94">
        <v>10692</v>
      </c>
      <c r="E23" s="94">
        <v>134713</v>
      </c>
      <c r="F23" s="58"/>
      <c r="G23" s="35" t="s">
        <v>13</v>
      </c>
      <c r="H23" s="36" t="s">
        <v>21</v>
      </c>
      <c r="I23" s="37">
        <v>18513</v>
      </c>
      <c r="J23" s="38">
        <v>13158</v>
      </c>
      <c r="K23" s="39">
        <v>134788</v>
      </c>
      <c r="L23" s="2"/>
      <c r="M23" s="4"/>
    </row>
    <row r="24" spans="1:18" x14ac:dyDescent="0.3">
      <c r="A24" s="40" t="s">
        <v>12</v>
      </c>
      <c r="B24" s="41" t="s">
        <v>5</v>
      </c>
      <c r="C24" s="75">
        <v>37422</v>
      </c>
      <c r="D24" s="75">
        <v>30782</v>
      </c>
      <c r="E24" s="75">
        <v>147327</v>
      </c>
      <c r="F24" s="58"/>
      <c r="G24" s="38" t="s">
        <v>13</v>
      </c>
      <c r="H24" s="42" t="s">
        <v>5</v>
      </c>
      <c r="I24" s="37">
        <v>45267</v>
      </c>
      <c r="J24" s="38">
        <v>41079</v>
      </c>
      <c r="K24" s="39">
        <v>145136</v>
      </c>
      <c r="L24" s="2"/>
      <c r="M24" s="2"/>
    </row>
    <row r="25" spans="1:18" x14ac:dyDescent="0.3">
      <c r="A25" s="40" t="s">
        <v>12</v>
      </c>
      <c r="B25" s="41" t="s">
        <v>1</v>
      </c>
      <c r="C25" s="94">
        <v>29697</v>
      </c>
      <c r="D25" s="94">
        <v>28126</v>
      </c>
      <c r="E25" s="94">
        <v>360658</v>
      </c>
      <c r="F25" s="58"/>
      <c r="G25" s="38" t="s">
        <v>13</v>
      </c>
      <c r="H25" s="42" t="s">
        <v>1</v>
      </c>
      <c r="I25" s="37">
        <v>36165</v>
      </c>
      <c r="J25" s="38">
        <v>36025</v>
      </c>
      <c r="K25" s="39">
        <v>340212</v>
      </c>
      <c r="L25" s="2"/>
      <c r="M25" s="2"/>
    </row>
    <row r="26" spans="1:18" x14ac:dyDescent="0.3">
      <c r="A26" s="40" t="s">
        <v>12</v>
      </c>
      <c r="B26" s="41" t="s">
        <v>2</v>
      </c>
      <c r="C26" s="94">
        <v>24593</v>
      </c>
      <c r="D26" s="94">
        <v>17596</v>
      </c>
      <c r="E26" s="94">
        <v>30062</v>
      </c>
      <c r="F26" s="58"/>
      <c r="G26" s="38" t="s">
        <v>13</v>
      </c>
      <c r="H26" s="42" t="s">
        <v>2</v>
      </c>
      <c r="I26" s="37">
        <v>23262</v>
      </c>
      <c r="J26" s="38">
        <v>23031</v>
      </c>
      <c r="K26" s="39">
        <v>33321</v>
      </c>
      <c r="L26" s="2"/>
      <c r="M26" s="2"/>
    </row>
    <row r="27" spans="1:18" ht="15" thickBot="1" x14ac:dyDescent="0.35">
      <c r="A27" s="43" t="s">
        <v>12</v>
      </c>
      <c r="B27" s="44" t="s">
        <v>22</v>
      </c>
      <c r="C27" s="114">
        <v>1092</v>
      </c>
      <c r="D27" s="114">
        <v>581</v>
      </c>
      <c r="E27" s="114">
        <v>1026</v>
      </c>
      <c r="F27" s="58"/>
      <c r="G27" s="45" t="s">
        <v>13</v>
      </c>
      <c r="H27" s="46" t="s">
        <v>22</v>
      </c>
      <c r="I27" s="47">
        <v>2039</v>
      </c>
      <c r="J27" s="45">
        <v>272</v>
      </c>
      <c r="K27" s="48">
        <v>605</v>
      </c>
      <c r="L27" s="2"/>
      <c r="M27" s="2"/>
    </row>
    <row r="28" spans="1:18" ht="15" thickBot="1" x14ac:dyDescent="0.35">
      <c r="A28" s="2"/>
      <c r="B28" s="2"/>
      <c r="C28" s="2"/>
      <c r="D28" s="2"/>
      <c r="E28" s="2"/>
      <c r="F28" s="56"/>
      <c r="G28" s="2"/>
      <c r="H28" s="2"/>
      <c r="I28" s="2"/>
      <c r="J28" s="2"/>
      <c r="K28" s="2"/>
      <c r="L28" s="2"/>
      <c r="M28" s="2"/>
    </row>
    <row r="29" spans="1:18" ht="15" thickBot="1" x14ac:dyDescent="0.35">
      <c r="A29" s="5" t="s">
        <v>20</v>
      </c>
      <c r="B29" s="30" t="s">
        <v>6</v>
      </c>
      <c r="C29" s="31" t="s">
        <v>14</v>
      </c>
      <c r="D29" s="30" t="s">
        <v>16</v>
      </c>
      <c r="E29" s="30" t="s">
        <v>17</v>
      </c>
      <c r="F29" s="57"/>
      <c r="G29" s="53" t="s">
        <v>20</v>
      </c>
      <c r="H29" s="32" t="s">
        <v>6</v>
      </c>
      <c r="I29" s="31" t="s">
        <v>14</v>
      </c>
      <c r="J29" s="30" t="s">
        <v>16</v>
      </c>
      <c r="K29" s="30" t="s">
        <v>17</v>
      </c>
      <c r="L29" s="2"/>
      <c r="M29" s="2"/>
    </row>
    <row r="30" spans="1:18" x14ac:dyDescent="0.3">
      <c r="A30" s="49" t="s">
        <v>12</v>
      </c>
      <c r="B30" s="50" t="s">
        <v>21</v>
      </c>
      <c r="C30" s="75">
        <f>C23*100/O4</f>
        <v>3.5165992276399596</v>
      </c>
      <c r="D30" s="75">
        <f>D23*100/O4</f>
        <v>2.9016421470849245</v>
      </c>
      <c r="E30" s="75">
        <f>E23*100/O4</f>
        <v>36.559008469907539</v>
      </c>
      <c r="F30" s="59"/>
      <c r="G30" s="35" t="s">
        <v>13</v>
      </c>
      <c r="H30" s="36" t="s">
        <v>21</v>
      </c>
      <c r="I30" s="90">
        <f>I23*100/O4</f>
        <v>5.0241396435637116</v>
      </c>
      <c r="J30" s="91">
        <f>J23*100/O4</f>
        <v>3.570876110301481</v>
      </c>
      <c r="K30" s="81">
        <f>K23*100/O4</f>
        <v>36.579362300905608</v>
      </c>
      <c r="L30" s="2"/>
      <c r="M30" s="2"/>
    </row>
    <row r="31" spans="1:18" x14ac:dyDescent="0.3">
      <c r="A31" s="40" t="s">
        <v>12</v>
      </c>
      <c r="B31" s="51" t="s">
        <v>5</v>
      </c>
      <c r="C31" s="75">
        <f>C24*100/O5</f>
        <v>4.9547975023435393</v>
      </c>
      <c r="D31" s="75">
        <f>D24*100/O5</f>
        <v>4.0756393756918072</v>
      </c>
      <c r="E31" s="75">
        <f>E24*100/O5</f>
        <v>19.506585741749948</v>
      </c>
      <c r="F31" s="59"/>
      <c r="G31" s="38" t="s">
        <v>13</v>
      </c>
      <c r="H31" s="42" t="s">
        <v>5</v>
      </c>
      <c r="I31" s="92">
        <f>I24*100/O5</f>
        <v>5.9935016444493874</v>
      </c>
      <c r="J31" s="93">
        <f>J24*100/O5</f>
        <v>5.4389964886636264</v>
      </c>
      <c r="K31" s="84">
        <f>K24*100/O5</f>
        <v>19.216490040621341</v>
      </c>
      <c r="L31" s="2"/>
      <c r="M31" s="2"/>
    </row>
    <row r="32" spans="1:18" x14ac:dyDescent="0.3">
      <c r="A32" s="40" t="s">
        <v>12</v>
      </c>
      <c r="B32" s="51" t="s">
        <v>1</v>
      </c>
      <c r="C32" s="75">
        <f>C25*100/O6</f>
        <v>3.8044982167015129</v>
      </c>
      <c r="D32" s="75">
        <f>D25*100/O6</f>
        <v>3.6032365842659781</v>
      </c>
      <c r="E32" s="75">
        <f>E25*100/O6</f>
        <v>46.20408518837371</v>
      </c>
      <c r="F32" s="59"/>
      <c r="G32" s="38" t="s">
        <v>13</v>
      </c>
      <c r="H32" s="42" t="s">
        <v>1</v>
      </c>
      <c r="I32" s="92">
        <f>I25*100/O6</f>
        <v>4.6331170827696466</v>
      </c>
      <c r="J32" s="93">
        <f>J25*100/O6</f>
        <v>4.6151816094781291</v>
      </c>
      <c r="K32" s="84">
        <f>K25*100/O6</f>
        <v>43.584737424671012</v>
      </c>
      <c r="L32" s="2"/>
      <c r="M32" s="2"/>
    </row>
    <row r="33" spans="1:13" x14ac:dyDescent="0.3">
      <c r="A33" s="40" t="s">
        <v>12</v>
      </c>
      <c r="B33" s="51" t="s">
        <v>2</v>
      </c>
      <c r="C33" s="75">
        <f>C26*100/O7</f>
        <v>11.847080982913187</v>
      </c>
      <c r="D33" s="75">
        <f>D26*100/O7</f>
        <v>8.4764460202228467</v>
      </c>
      <c r="E33" s="75">
        <f>E26*100/O7</f>
        <v>14.481639023638282</v>
      </c>
      <c r="F33" s="59"/>
      <c r="G33" s="38" t="s">
        <v>13</v>
      </c>
      <c r="H33" s="42" t="s">
        <v>2</v>
      </c>
      <c r="I33" s="92">
        <f>I26 *100/O7</f>
        <v>11.205904030599219</v>
      </c>
      <c r="J33" s="93">
        <f>J26*100/O7</f>
        <v>11.094625385982745</v>
      </c>
      <c r="K33" s="84">
        <f>K26*100/O7</f>
        <v>16.051583191625681</v>
      </c>
      <c r="L33" s="2"/>
      <c r="M33" s="2"/>
    </row>
    <row r="34" spans="1:13" ht="15" thickBot="1" x14ac:dyDescent="0.35">
      <c r="A34" s="43" t="s">
        <v>12</v>
      </c>
      <c r="B34" s="52" t="s">
        <v>22</v>
      </c>
      <c r="C34" s="113">
        <f>C27*100/O8</f>
        <v>1.0335036910846109</v>
      </c>
      <c r="D34" s="113">
        <f>D27*100/O8</f>
        <v>0.54987696384629947</v>
      </c>
      <c r="E34" s="113">
        <f>E27*100/O8</f>
        <v>0.97103918228279384</v>
      </c>
      <c r="F34" s="59"/>
      <c r="G34" s="45" t="s">
        <v>13</v>
      </c>
      <c r="H34" s="46" t="s">
        <v>22</v>
      </c>
      <c r="I34" s="115">
        <f>I27 *100/O8</f>
        <v>1.9297747491955328</v>
      </c>
      <c r="J34" s="116">
        <f>J27*100/O8</f>
        <v>0.25742949081961009</v>
      </c>
      <c r="K34" s="117">
        <f>K27*100/O8</f>
        <v>0.57259133068332391</v>
      </c>
      <c r="L34" s="2"/>
      <c r="M34" s="2"/>
    </row>
    <row r="35" spans="1:13" ht="15" thickBot="1" x14ac:dyDescent="0.35">
      <c r="F35" s="60"/>
    </row>
    <row r="36" spans="1:13" ht="15" thickBot="1" x14ac:dyDescent="0.35">
      <c r="A36" s="5" t="s">
        <v>7</v>
      </c>
      <c r="B36" s="5" t="s">
        <v>6</v>
      </c>
      <c r="C36" s="55" t="s">
        <v>18</v>
      </c>
      <c r="D36" s="55" t="s">
        <v>24</v>
      </c>
      <c r="F36" s="60"/>
    </row>
    <row r="37" spans="1:13" x14ac:dyDescent="0.3">
      <c r="A37" s="64" t="s">
        <v>8</v>
      </c>
      <c r="B37" s="71" t="s">
        <v>21</v>
      </c>
      <c r="C37" s="76">
        <v>336423</v>
      </c>
      <c r="D37" s="80">
        <f>C37*100/O4</f>
        <v>91.299958478184763</v>
      </c>
      <c r="F37" s="60"/>
    </row>
    <row r="38" spans="1:13" x14ac:dyDescent="0.3">
      <c r="A38" s="64" t="s">
        <v>8</v>
      </c>
      <c r="B38" s="64" t="s">
        <v>5</v>
      </c>
      <c r="C38" s="65">
        <v>593036</v>
      </c>
      <c r="D38" s="85">
        <f>C38*100/O5</f>
        <v>78.519942589915104</v>
      </c>
      <c r="F38" s="60"/>
    </row>
    <row r="39" spans="1:13" x14ac:dyDescent="0.3">
      <c r="A39" s="64" t="s">
        <v>8</v>
      </c>
      <c r="B39" s="64" t="s">
        <v>1</v>
      </c>
      <c r="C39" s="65">
        <v>690810</v>
      </c>
      <c r="D39" s="85">
        <f>C39*100/O6</f>
        <v>88.500030746525638</v>
      </c>
    </row>
    <row r="40" spans="1:13" x14ac:dyDescent="0.3">
      <c r="A40" s="64" t="s">
        <v>8</v>
      </c>
      <c r="B40" s="64" t="s">
        <v>2</v>
      </c>
      <c r="C40" s="65">
        <v>206876</v>
      </c>
      <c r="D40" s="85">
        <f>C40 *100/O7</f>
        <v>99.657493002933705</v>
      </c>
    </row>
    <row r="41" spans="1:13" ht="15" thickBot="1" x14ac:dyDescent="0.35">
      <c r="A41" s="66" t="s">
        <v>8</v>
      </c>
      <c r="B41" s="66" t="s">
        <v>22</v>
      </c>
      <c r="C41" s="67">
        <v>104520</v>
      </c>
      <c r="D41" s="112">
        <f>C41 *100/O8</f>
        <v>98.921067575241338</v>
      </c>
    </row>
    <row r="42" spans="1:13" ht="15" thickBot="1" x14ac:dyDescent="0.35">
      <c r="A42" s="2"/>
      <c r="B42" s="2"/>
      <c r="C42" s="2"/>
      <c r="D42" s="2"/>
    </row>
    <row r="43" spans="1:13" ht="28.8" thickBot="1" x14ac:dyDescent="0.35">
      <c r="A43" s="61" t="s">
        <v>28</v>
      </c>
      <c r="B43" s="62" t="s">
        <v>25</v>
      </c>
      <c r="C43" s="63" t="s">
        <v>26</v>
      </c>
      <c r="D43" s="2"/>
    </row>
    <row r="44" spans="1:13" x14ac:dyDescent="0.3">
      <c r="A44" s="68" t="s">
        <v>21</v>
      </c>
      <c r="B44" s="87">
        <f>100-(E23*100/C37)</f>
        <v>59.957256192353078</v>
      </c>
      <c r="C44" s="87">
        <f>100-(K23*100/C37)</f>
        <v>59.934962829533056</v>
      </c>
      <c r="D44" s="2"/>
    </row>
    <row r="45" spans="1:13" x14ac:dyDescent="0.3">
      <c r="A45" s="69" t="s">
        <v>5</v>
      </c>
      <c r="B45" s="88">
        <f>100-(E24*100/C38)</f>
        <v>75.157157406970242</v>
      </c>
      <c r="C45" s="87">
        <f>100-(K24*100/C38)</f>
        <v>75.526612212412061</v>
      </c>
      <c r="D45" s="2"/>
    </row>
    <row r="46" spans="1:13" x14ac:dyDescent="0.3">
      <c r="A46" s="69" t="s">
        <v>1</v>
      </c>
      <c r="B46" s="88">
        <f>100-(E25*100/C39)</f>
        <v>47.792012275444769</v>
      </c>
      <c r="C46" s="87">
        <f>100-(K25*100/C39)</f>
        <v>50.75172623442046</v>
      </c>
      <c r="D46" s="2"/>
    </row>
    <row r="47" spans="1:13" x14ac:dyDescent="0.3">
      <c r="A47" s="69" t="s">
        <v>2</v>
      </c>
      <c r="B47" s="88">
        <f>100-(E26*100/C40)</f>
        <v>85.468589879928075</v>
      </c>
      <c r="C47" s="87">
        <f>100-(K26*100/C40)</f>
        <v>83.89325006283957</v>
      </c>
      <c r="D47" s="2"/>
    </row>
    <row r="48" spans="1:13" ht="15" thickBot="1" x14ac:dyDescent="0.35">
      <c r="A48" s="70" t="s">
        <v>22</v>
      </c>
      <c r="B48" s="89">
        <f>100-(E27*100/C41)</f>
        <v>99.018369690011482</v>
      </c>
      <c r="C48" s="110">
        <f>100-(K27*100/C41)</f>
        <v>99.421163413700725</v>
      </c>
      <c r="D48" s="2"/>
    </row>
    <row r="50" spans="1:7" ht="15" thickBot="1" x14ac:dyDescent="0.35"/>
    <row r="51" spans="1:7" ht="28.8" thickBot="1" x14ac:dyDescent="0.35">
      <c r="A51" s="61" t="s">
        <v>29</v>
      </c>
      <c r="B51" s="106" t="s">
        <v>9</v>
      </c>
      <c r="C51" s="95" t="s">
        <v>10</v>
      </c>
      <c r="D51" s="96" t="s">
        <v>11</v>
      </c>
      <c r="E51" s="106" t="s">
        <v>0</v>
      </c>
      <c r="F51" s="97" t="s">
        <v>3</v>
      </c>
      <c r="G51" s="98" t="s">
        <v>4</v>
      </c>
    </row>
    <row r="52" spans="1:7" x14ac:dyDescent="0.3">
      <c r="A52" s="68" t="s">
        <v>21</v>
      </c>
      <c r="B52" s="104">
        <f>100-(C5*100/C37)</f>
        <v>57.12926880742399</v>
      </c>
      <c r="C52" s="105">
        <f>100-(C10*100/C37)</f>
        <v>57.233898990259284</v>
      </c>
      <c r="D52" s="107">
        <f>100-(C15*100/C37)</f>
        <v>55.300618566507048</v>
      </c>
      <c r="E52" s="77">
        <f>100-(I5*100/C37)</f>
        <v>56.394182324038489</v>
      </c>
      <c r="F52" s="101">
        <f>100-(I10*100/C37)</f>
        <v>56.67329522654515</v>
      </c>
      <c r="G52" s="107">
        <f>100-(I15*100/C37)</f>
        <v>53.412222113232446</v>
      </c>
    </row>
    <row r="53" spans="1:7" x14ac:dyDescent="0.3">
      <c r="A53" s="69" t="s">
        <v>5</v>
      </c>
      <c r="B53" s="99">
        <f t="shared" ref="B53:B56" si="0">100-(C6*100/C38)</f>
        <v>69.614323582379484</v>
      </c>
      <c r="C53" s="102">
        <f t="shared" ref="C53:C56" si="1">100-(C11*100/C38)</f>
        <v>70.255262749647585</v>
      </c>
      <c r="D53" s="108">
        <f t="shared" ref="D53:D56" si="2">100-(C16*100/C38)</f>
        <v>68.91048772755785</v>
      </c>
      <c r="E53" s="82">
        <f t="shared" ref="E53:E56" si="3">100-(I6*100/C38)</f>
        <v>68.167699768648106</v>
      </c>
      <c r="F53" s="102">
        <f t="shared" ref="F53:F56" si="4">100-(I11*100/C38)</f>
        <v>69.307428216836755</v>
      </c>
      <c r="G53" s="108">
        <f t="shared" ref="G53:G56" si="5">100-(I16*100/C38)</f>
        <v>67.617817468079508</v>
      </c>
    </row>
    <row r="54" spans="1:7" x14ac:dyDescent="0.3">
      <c r="A54" s="69" t="s">
        <v>1</v>
      </c>
      <c r="B54" s="99">
        <f t="shared" si="0"/>
        <v>43.43061044281351</v>
      </c>
      <c r="C54" s="102">
        <f t="shared" si="1"/>
        <v>42.804678565741668</v>
      </c>
      <c r="D54" s="108">
        <f t="shared" si="2"/>
        <v>44.698976563744012</v>
      </c>
      <c r="E54" s="82">
        <f t="shared" si="3"/>
        <v>45.262373156150026</v>
      </c>
      <c r="F54" s="102">
        <f t="shared" si="4"/>
        <v>44.707082989534022</v>
      </c>
      <c r="G54" s="108">
        <f t="shared" si="5"/>
        <v>46.620778506391048</v>
      </c>
    </row>
    <row r="55" spans="1:7" x14ac:dyDescent="0.3">
      <c r="A55" s="69" t="s">
        <v>2</v>
      </c>
      <c r="B55" s="99">
        <f t="shared" si="0"/>
        <v>74.790695875790334</v>
      </c>
      <c r="C55" s="102">
        <f t="shared" si="1"/>
        <v>70.766546143583597</v>
      </c>
      <c r="D55" s="108">
        <f t="shared" si="2"/>
        <v>72.843152419807041</v>
      </c>
      <c r="E55" s="82">
        <f t="shared" si="3"/>
        <v>71.509986658674762</v>
      </c>
      <c r="F55" s="102">
        <f t="shared" si="4"/>
        <v>70.766546143583597</v>
      </c>
      <c r="G55" s="108">
        <f t="shared" si="5"/>
        <v>75.893288733347504</v>
      </c>
    </row>
    <row r="56" spans="1:7" ht="15" thickBot="1" x14ac:dyDescent="0.35">
      <c r="A56" s="70" t="s">
        <v>22</v>
      </c>
      <c r="B56" s="100">
        <f t="shared" si="0"/>
        <v>98.168771526980478</v>
      </c>
      <c r="C56" s="103">
        <f t="shared" si="1"/>
        <v>98.38691159586682</v>
      </c>
      <c r="D56" s="109">
        <f t="shared" si="2"/>
        <v>98.342900880214316</v>
      </c>
      <c r="E56" s="111">
        <f t="shared" si="3"/>
        <v>99.261385380788369</v>
      </c>
      <c r="F56" s="103">
        <f t="shared" si="4"/>
        <v>99.033677765021054</v>
      </c>
      <c r="G56" s="109">
        <f t="shared" si="5"/>
        <v>97.497129735935701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reviewer</cp:lastModifiedBy>
  <cp:lastPrinted>2019-07-10T13:42:46Z</cp:lastPrinted>
  <dcterms:created xsi:type="dcterms:W3CDTF">2019-07-10T12:10:43Z</dcterms:created>
  <dcterms:modified xsi:type="dcterms:W3CDTF">2020-09-10T17:10:56Z</dcterms:modified>
</cp:coreProperties>
</file>