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55"/>
  </bookViews>
  <sheets>
    <sheet name="Supplementary Table S1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31" i="4"/>
  <c r="E28" i="4"/>
  <c r="E21" i="4"/>
  <c r="E16" i="4"/>
  <c r="E11" i="4"/>
  <c r="F37" i="4"/>
  <c r="F31" i="4"/>
  <c r="F28" i="4"/>
  <c r="F21" i="4"/>
  <c r="F16" i="4"/>
  <c r="F11" i="4"/>
  <c r="D11" i="4"/>
  <c r="G11" i="4"/>
  <c r="H11" i="4"/>
  <c r="I5" i="4"/>
  <c r="I6" i="4"/>
  <c r="I7" i="4"/>
  <c r="I8" i="4"/>
  <c r="I9" i="4"/>
  <c r="I10" i="4"/>
  <c r="I11" i="4"/>
  <c r="J5" i="4"/>
  <c r="J6" i="4"/>
  <c r="J7" i="4"/>
  <c r="J8" i="4"/>
  <c r="J9" i="4"/>
  <c r="J10" i="4"/>
  <c r="J11" i="4"/>
  <c r="K5" i="4"/>
  <c r="K6" i="4"/>
  <c r="K7" i="4"/>
  <c r="K8" i="4"/>
  <c r="K9" i="4"/>
  <c r="K10" i="4"/>
  <c r="K11" i="4"/>
  <c r="L5" i="4"/>
  <c r="L6" i="4"/>
  <c r="L7" i="4"/>
  <c r="L8" i="4"/>
  <c r="L9" i="4"/>
  <c r="L10" i="4"/>
  <c r="L11" i="4"/>
  <c r="M5" i="4"/>
  <c r="M6" i="4"/>
  <c r="M7" i="4"/>
  <c r="M8" i="4"/>
  <c r="M9" i="4"/>
  <c r="M10" i="4"/>
  <c r="M11" i="4"/>
  <c r="N5" i="4"/>
  <c r="N6" i="4"/>
  <c r="N7" i="4"/>
  <c r="N8" i="4"/>
  <c r="N9" i="4"/>
  <c r="N10" i="4"/>
  <c r="N11" i="4"/>
  <c r="O5" i="4"/>
  <c r="O6" i="4"/>
  <c r="O7" i="4"/>
  <c r="O8" i="4"/>
  <c r="O9" i="4"/>
  <c r="O10" i="4"/>
  <c r="O11" i="4"/>
  <c r="P5" i="4"/>
  <c r="P6" i="4"/>
  <c r="P7" i="4"/>
  <c r="P8" i="4"/>
  <c r="P9" i="4"/>
  <c r="P10" i="4"/>
  <c r="P11" i="4"/>
  <c r="Q5" i="4"/>
  <c r="Q6" i="4"/>
  <c r="Q7" i="4"/>
  <c r="Q8" i="4"/>
  <c r="Q9" i="4"/>
  <c r="Q10" i="4"/>
  <c r="Q11" i="4"/>
  <c r="R5" i="4"/>
  <c r="R6" i="4"/>
  <c r="R7" i="4"/>
  <c r="R8" i="4"/>
  <c r="R9" i="4"/>
  <c r="R10" i="4"/>
  <c r="R11" i="4"/>
  <c r="S5" i="4"/>
  <c r="S6" i="4"/>
  <c r="S7" i="4"/>
  <c r="S8" i="4"/>
  <c r="S9" i="4"/>
  <c r="S10" i="4"/>
  <c r="S11" i="4"/>
  <c r="T5" i="4"/>
  <c r="T6" i="4"/>
  <c r="T7" i="4"/>
  <c r="T8" i="4"/>
  <c r="T9" i="4"/>
  <c r="T10" i="4"/>
  <c r="T11" i="4"/>
  <c r="C11" i="4"/>
  <c r="D16" i="4"/>
  <c r="G16" i="4"/>
  <c r="H16" i="4"/>
  <c r="I12" i="4"/>
  <c r="I13" i="4"/>
  <c r="I14" i="4"/>
  <c r="I15" i="4"/>
  <c r="I16" i="4"/>
  <c r="J12" i="4"/>
  <c r="J13" i="4"/>
  <c r="J14" i="4"/>
  <c r="J15" i="4"/>
  <c r="J16" i="4"/>
  <c r="K12" i="4"/>
  <c r="K13" i="4"/>
  <c r="K14" i="4"/>
  <c r="K15" i="4"/>
  <c r="K16" i="4"/>
  <c r="L12" i="4"/>
  <c r="L13" i="4"/>
  <c r="L14" i="4"/>
  <c r="L15" i="4"/>
  <c r="L16" i="4"/>
  <c r="M12" i="4"/>
  <c r="M13" i="4"/>
  <c r="M14" i="4"/>
  <c r="M15" i="4"/>
  <c r="M16" i="4"/>
  <c r="N12" i="4"/>
  <c r="N13" i="4"/>
  <c r="N14" i="4"/>
  <c r="N15" i="4"/>
  <c r="N16" i="4"/>
  <c r="O12" i="4"/>
  <c r="O13" i="4"/>
  <c r="O14" i="4"/>
  <c r="O15" i="4"/>
  <c r="O16" i="4"/>
  <c r="P12" i="4"/>
  <c r="P13" i="4"/>
  <c r="P14" i="4"/>
  <c r="P15" i="4"/>
  <c r="P16" i="4"/>
  <c r="Q12" i="4"/>
  <c r="Q13" i="4"/>
  <c r="Q14" i="4"/>
  <c r="Q15" i="4"/>
  <c r="Q16" i="4"/>
  <c r="R12" i="4"/>
  <c r="R13" i="4"/>
  <c r="R14" i="4"/>
  <c r="R15" i="4"/>
  <c r="R16" i="4"/>
  <c r="S12" i="4"/>
  <c r="S13" i="4"/>
  <c r="S14" i="4"/>
  <c r="S15" i="4"/>
  <c r="S16" i="4"/>
  <c r="T12" i="4"/>
  <c r="T13" i="4"/>
  <c r="T14" i="4"/>
  <c r="T15" i="4"/>
  <c r="T16" i="4"/>
  <c r="C16" i="4"/>
  <c r="D21" i="4"/>
  <c r="G21" i="4"/>
  <c r="H21" i="4"/>
  <c r="I17" i="4"/>
  <c r="I18" i="4"/>
  <c r="I19" i="4"/>
  <c r="I20" i="4"/>
  <c r="I21" i="4"/>
  <c r="J17" i="4"/>
  <c r="J18" i="4"/>
  <c r="J19" i="4"/>
  <c r="J20" i="4"/>
  <c r="J21" i="4"/>
  <c r="K17" i="4"/>
  <c r="K18" i="4"/>
  <c r="K19" i="4"/>
  <c r="K20" i="4"/>
  <c r="K21" i="4"/>
  <c r="L17" i="4"/>
  <c r="L18" i="4"/>
  <c r="L19" i="4"/>
  <c r="L20" i="4"/>
  <c r="L21" i="4"/>
  <c r="M17" i="4"/>
  <c r="M18" i="4"/>
  <c r="M19" i="4"/>
  <c r="M20" i="4"/>
  <c r="M21" i="4"/>
  <c r="N17" i="4"/>
  <c r="N18" i="4"/>
  <c r="N19" i="4"/>
  <c r="N20" i="4"/>
  <c r="N21" i="4"/>
  <c r="O17" i="4"/>
  <c r="O18" i="4"/>
  <c r="O19" i="4"/>
  <c r="O20" i="4"/>
  <c r="O21" i="4"/>
  <c r="P17" i="4"/>
  <c r="P18" i="4"/>
  <c r="P19" i="4"/>
  <c r="P20" i="4"/>
  <c r="P21" i="4"/>
  <c r="Q17" i="4"/>
  <c r="Q18" i="4"/>
  <c r="Q19" i="4"/>
  <c r="Q20" i="4"/>
  <c r="Q21" i="4"/>
  <c r="R17" i="4"/>
  <c r="R18" i="4"/>
  <c r="R19" i="4"/>
  <c r="R20" i="4"/>
  <c r="R21" i="4"/>
  <c r="S17" i="4"/>
  <c r="S18" i="4"/>
  <c r="S19" i="4"/>
  <c r="S20" i="4"/>
  <c r="S21" i="4"/>
  <c r="T17" i="4"/>
  <c r="T18" i="4"/>
  <c r="T19" i="4"/>
  <c r="T20" i="4"/>
  <c r="T21" i="4"/>
  <c r="C21" i="4"/>
  <c r="D28" i="4"/>
  <c r="G28" i="4"/>
  <c r="H28" i="4"/>
  <c r="I22" i="4"/>
  <c r="I23" i="4"/>
  <c r="I24" i="4"/>
  <c r="I25" i="4"/>
  <c r="I26" i="4"/>
  <c r="I27" i="4"/>
  <c r="I28" i="4"/>
  <c r="J22" i="4"/>
  <c r="J23" i="4"/>
  <c r="J24" i="4"/>
  <c r="J25" i="4"/>
  <c r="J26" i="4"/>
  <c r="J27" i="4"/>
  <c r="J28" i="4"/>
  <c r="K22" i="4"/>
  <c r="K23" i="4"/>
  <c r="K24" i="4"/>
  <c r="K25" i="4"/>
  <c r="K26" i="4"/>
  <c r="K27" i="4"/>
  <c r="K28" i="4"/>
  <c r="L22" i="4"/>
  <c r="L23" i="4"/>
  <c r="L24" i="4"/>
  <c r="L25" i="4"/>
  <c r="L26" i="4"/>
  <c r="L27" i="4"/>
  <c r="L28" i="4"/>
  <c r="M22" i="4"/>
  <c r="M23" i="4"/>
  <c r="M24" i="4"/>
  <c r="M25" i="4"/>
  <c r="M26" i="4"/>
  <c r="M27" i="4"/>
  <c r="M28" i="4"/>
  <c r="N22" i="4"/>
  <c r="N23" i="4"/>
  <c r="N24" i="4"/>
  <c r="N25" i="4"/>
  <c r="N26" i="4"/>
  <c r="N27" i="4"/>
  <c r="N28" i="4"/>
  <c r="O22" i="4"/>
  <c r="O23" i="4"/>
  <c r="O24" i="4"/>
  <c r="O25" i="4"/>
  <c r="O26" i="4"/>
  <c r="O27" i="4"/>
  <c r="O28" i="4"/>
  <c r="P22" i="4"/>
  <c r="P23" i="4"/>
  <c r="P24" i="4"/>
  <c r="P25" i="4"/>
  <c r="P26" i="4"/>
  <c r="P27" i="4"/>
  <c r="P28" i="4"/>
  <c r="Q22" i="4"/>
  <c r="Q23" i="4"/>
  <c r="Q24" i="4"/>
  <c r="Q25" i="4"/>
  <c r="Q26" i="4"/>
  <c r="Q27" i="4"/>
  <c r="Q28" i="4"/>
  <c r="R22" i="4"/>
  <c r="R23" i="4"/>
  <c r="R24" i="4"/>
  <c r="R25" i="4"/>
  <c r="R26" i="4"/>
  <c r="R27" i="4"/>
  <c r="R28" i="4"/>
  <c r="S22" i="4"/>
  <c r="S23" i="4"/>
  <c r="S24" i="4"/>
  <c r="S25" i="4"/>
  <c r="S26" i="4"/>
  <c r="S27" i="4"/>
  <c r="S28" i="4"/>
  <c r="T22" i="4"/>
  <c r="T23" i="4"/>
  <c r="T24" i="4"/>
  <c r="T25" i="4"/>
  <c r="T26" i="4"/>
  <c r="T27" i="4"/>
  <c r="T28" i="4"/>
  <c r="C28" i="4"/>
  <c r="D31" i="4"/>
  <c r="G31" i="4"/>
  <c r="H31" i="4"/>
  <c r="I29" i="4"/>
  <c r="I30" i="4"/>
  <c r="I31" i="4"/>
  <c r="J29" i="4"/>
  <c r="J30" i="4"/>
  <c r="J31" i="4"/>
  <c r="K29" i="4"/>
  <c r="K30" i="4"/>
  <c r="K31" i="4"/>
  <c r="L29" i="4"/>
  <c r="L30" i="4"/>
  <c r="L31" i="4"/>
  <c r="M29" i="4"/>
  <c r="M30" i="4"/>
  <c r="M31" i="4"/>
  <c r="N29" i="4"/>
  <c r="N30" i="4"/>
  <c r="N31" i="4"/>
  <c r="O29" i="4"/>
  <c r="O30" i="4"/>
  <c r="O31" i="4"/>
  <c r="P29" i="4"/>
  <c r="P30" i="4"/>
  <c r="P31" i="4"/>
  <c r="Q29" i="4"/>
  <c r="Q30" i="4"/>
  <c r="Q31" i="4"/>
  <c r="R29" i="4"/>
  <c r="R30" i="4"/>
  <c r="R31" i="4"/>
  <c r="S29" i="4"/>
  <c r="S30" i="4"/>
  <c r="S31" i="4"/>
  <c r="T29" i="4"/>
  <c r="T30" i="4"/>
  <c r="T31" i="4"/>
  <c r="C31" i="4"/>
  <c r="I35" i="4"/>
  <c r="I36" i="4"/>
  <c r="I37" i="4"/>
  <c r="J35" i="4"/>
  <c r="J36" i="4"/>
  <c r="J37" i="4"/>
  <c r="K35" i="4"/>
  <c r="K36" i="4"/>
  <c r="K37" i="4"/>
  <c r="L35" i="4"/>
  <c r="L36" i="4"/>
  <c r="L37" i="4"/>
  <c r="M35" i="4"/>
  <c r="M36" i="4"/>
  <c r="M37" i="4"/>
  <c r="N35" i="4"/>
  <c r="N36" i="4"/>
  <c r="N37" i="4"/>
  <c r="O35" i="4"/>
  <c r="O36" i="4"/>
  <c r="O37" i="4"/>
  <c r="P35" i="4"/>
  <c r="P36" i="4"/>
  <c r="P37" i="4"/>
  <c r="Q35" i="4"/>
  <c r="Q36" i="4"/>
  <c r="Q37" i="4"/>
  <c r="R35" i="4"/>
  <c r="R36" i="4"/>
  <c r="R37" i="4"/>
  <c r="S35" i="4"/>
  <c r="S36" i="4"/>
  <c r="S37" i="4"/>
  <c r="T35" i="4"/>
  <c r="T36" i="4"/>
  <c r="T37" i="4"/>
  <c r="D37" i="4"/>
  <c r="G37" i="4"/>
  <c r="H37" i="4"/>
  <c r="C37" i="4"/>
  <c r="Q38" i="4"/>
  <c r="J38" i="4"/>
  <c r="T38" i="4"/>
  <c r="P38" i="4"/>
  <c r="S38" i="4"/>
  <c r="I38" i="4"/>
  <c r="R38" i="4"/>
  <c r="O38" i="4"/>
  <c r="N38" i="4"/>
  <c r="M38" i="4"/>
  <c r="L38" i="4"/>
  <c r="K38" i="4"/>
  <c r="Q34" i="4"/>
  <c r="J34" i="4"/>
  <c r="T34" i="4"/>
  <c r="P34" i="4"/>
  <c r="S34" i="4"/>
  <c r="I34" i="4"/>
  <c r="R34" i="4"/>
  <c r="O34" i="4"/>
  <c r="N34" i="4"/>
  <c r="M34" i="4"/>
  <c r="L34" i="4"/>
  <c r="K34" i="4"/>
  <c r="Q33" i="4"/>
  <c r="J33" i="4"/>
  <c r="T33" i="4"/>
  <c r="P33" i="4"/>
  <c r="S33" i="4"/>
  <c r="I33" i="4"/>
  <c r="R33" i="4"/>
  <c r="O33" i="4"/>
  <c r="N33" i="4"/>
  <c r="M33" i="4"/>
  <c r="L33" i="4"/>
  <c r="K33" i="4"/>
  <c r="Q32" i="4"/>
  <c r="J32" i="4"/>
  <c r="T32" i="4"/>
  <c r="P32" i="4"/>
  <c r="S32" i="4"/>
  <c r="I32" i="4"/>
  <c r="R32" i="4"/>
  <c r="O32" i="4"/>
  <c r="N32" i="4"/>
  <c r="M32" i="4"/>
  <c r="L32" i="4"/>
  <c r="K32" i="4"/>
</calcChain>
</file>

<file path=xl/sharedStrings.xml><?xml version="1.0" encoding="utf-8"?>
<sst xmlns="http://schemas.openxmlformats.org/spreadsheetml/2006/main" count="36" uniqueCount="30">
  <si>
    <t>Qm</t>
    <phoneticPr fontId="1" type="noConversion"/>
  </si>
  <si>
    <t>Qp</t>
    <phoneticPr fontId="1" type="noConversion"/>
  </si>
  <si>
    <t>P</t>
    <phoneticPr fontId="1" type="noConversion"/>
  </si>
  <si>
    <t>K</t>
    <phoneticPr fontId="1" type="noConversion"/>
  </si>
  <si>
    <t>Lv</t>
    <phoneticPr fontId="1" type="noConversion"/>
  </si>
  <si>
    <t>Ls</t>
    <phoneticPr fontId="1" type="noConversion"/>
  </si>
  <si>
    <t>Strata</t>
    <phoneticPr fontId="1" type="noConversion"/>
  </si>
  <si>
    <r>
      <t>T</t>
    </r>
    <r>
      <rPr>
        <vertAlign val="subscript"/>
        <sz val="12"/>
        <color theme="1"/>
        <rFont val="Times New Roman"/>
        <family val="1"/>
      </rPr>
      <t>2+3</t>
    </r>
    <r>
      <rPr>
        <i/>
        <sz val="12"/>
        <color theme="1"/>
        <rFont val="Times New Roman"/>
        <family val="1"/>
      </rPr>
      <t>xq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</si>
  <si>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j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</si>
  <si>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w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</si>
  <si>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1</t>
    </r>
    <r>
      <rPr>
        <i/>
        <sz val="12"/>
        <color theme="1"/>
        <rFont val="Times New Roman"/>
        <family val="1"/>
      </rPr>
      <t>t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</si>
  <si>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1</t>
    </r>
    <r>
      <rPr>
        <i/>
        <sz val="12"/>
        <color theme="1"/>
        <rFont val="Times New Roman"/>
        <family val="1"/>
      </rPr>
      <t>s</t>
    </r>
    <phoneticPr fontId="1" type="noConversion"/>
  </si>
  <si>
    <r>
      <t>C</t>
    </r>
    <r>
      <rPr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q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</si>
  <si>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-T</t>
    </r>
    <r>
      <rPr>
        <vertAlign val="subscript"/>
        <sz val="12"/>
        <color theme="1"/>
        <rFont val="Times New Roman"/>
        <family val="1"/>
      </rPr>
      <t>1</t>
    </r>
    <r>
      <rPr>
        <i/>
        <sz val="12"/>
        <color theme="1"/>
        <rFont val="Times New Roman"/>
        <family val="1"/>
      </rPr>
      <t>cn</t>
    </r>
    <phoneticPr fontId="1" type="noConversion"/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</si>
  <si>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h</t>
    </r>
    <phoneticPr fontId="1" type="noConversion"/>
  </si>
  <si>
    <r>
      <t>T</t>
    </r>
    <r>
      <rPr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k</t>
    </r>
    <phoneticPr fontId="1" type="noConversion"/>
  </si>
  <si>
    <r>
      <t>T</t>
    </r>
    <r>
      <rPr>
        <vertAlign val="subscript"/>
        <sz val="12"/>
        <color theme="1"/>
        <rFont val="Times New Roman"/>
        <family val="1"/>
      </rPr>
      <t>3</t>
    </r>
    <r>
      <rPr>
        <i/>
        <sz val="12"/>
        <color theme="1"/>
        <rFont val="Times New Roman"/>
        <family val="1"/>
      </rPr>
      <t>hj</t>
    </r>
    <phoneticPr fontId="1" type="noConversion"/>
  </si>
  <si>
    <t>L</t>
    <phoneticPr fontId="1" type="noConversion"/>
  </si>
  <si>
    <t>Number</t>
    <phoneticPr fontId="1" type="noConversion"/>
  </si>
  <si>
    <t>Raw point count</t>
    <phoneticPr fontId="1" type="noConversion"/>
  </si>
  <si>
    <t>Volume percentage of 
QmQpPKLvLs (%)</t>
    <phoneticPr fontId="1" type="noConversion"/>
  </si>
  <si>
    <t>Qt</t>
    <phoneticPr fontId="1" type="noConversion"/>
  </si>
  <si>
    <t>F</t>
    <phoneticPr fontId="1" type="noConversion"/>
  </si>
  <si>
    <t>Qm</t>
    <phoneticPr fontId="1" type="noConversion"/>
  </si>
  <si>
    <t>F</t>
    <phoneticPr fontId="1" type="noConversion"/>
  </si>
  <si>
    <t>Lt</t>
    <phoneticPr fontId="1" type="noConversion"/>
  </si>
  <si>
    <t>Volume percentage of QtFL (%)</t>
    <phoneticPr fontId="1" type="noConversion"/>
  </si>
  <si>
    <t>Volume percentage of QmFLt (%)</t>
    <phoneticPr fontId="1" type="noConversion"/>
  </si>
  <si>
    <r>
      <rPr>
        <b/>
        <i/>
        <sz val="20"/>
        <color theme="1"/>
        <rFont val="Times New Roman"/>
        <family val="1"/>
      </rPr>
      <t>Geological Magazine</t>
    </r>
    <r>
      <rPr>
        <b/>
        <sz val="14"/>
        <color theme="1"/>
        <rFont val="Times New Roman"/>
        <family val="1"/>
      </rPr>
      <t xml:space="preserve">
</t>
    </r>
    <r>
      <rPr>
        <b/>
        <sz val="16"/>
        <color theme="1"/>
        <rFont val="Times New Roman"/>
        <family val="1"/>
      </rPr>
      <t>The tectonic evolution of the Bogda region from Late Carboniferous to Triassic:
evidences from detrital zircon U–Pb geochronology and sandstone petrography</t>
    </r>
    <r>
      <rPr>
        <b/>
        <sz val="14"/>
        <color theme="1"/>
        <rFont val="Times New Roman"/>
        <family val="1"/>
      </rPr>
      <t xml:space="preserve">
</t>
    </r>
    <r>
      <rPr>
        <b/>
        <sz val="10"/>
        <color theme="1"/>
        <rFont val="Times New Roman"/>
        <family val="1"/>
      </rPr>
      <t>JIALIN WANG, CHAODONG WU, ZHUANG LI, WEN ZHU, TIANQI ZHOU, JUN WU &amp; JUN WANG</t>
    </r>
    <r>
      <rPr>
        <b/>
        <sz val="14"/>
        <color theme="1"/>
        <rFont val="Times New Roman"/>
        <family val="1"/>
      </rPr>
      <t xml:space="preserve">
Supplementary Material</t>
    </r>
    <phoneticPr fontId="1" type="noConversion"/>
  </si>
  <si>
    <t>Supplementary Table S1 Volume percentage contents (%) and ratios of sandstone modes from the profiles of Xiamenzi–Haxionggou and well cores nearby Urumchi.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</si>
</sst>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9" fontId="2" fillId="0" borderId="0" xfId="0" applyNumberFormat="1" applyFont="1" applyBorder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77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77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U4" sqref="U4"/>
    </sheetView>
  </sheetViews>
  <sheetFormatPr defaultRowHeight="15.75" x14ac:dyDescent="0.2"/>
  <cols>
    <col min="1" max="1" width="8.25" style="6" bestFit="1" customWidth="1"/>
    <col min="2" max="2" width="7.875" style="6" customWidth="1"/>
    <col min="3" max="8" width="6.125" style="11" customWidth="1"/>
    <col min="9" max="20" width="6.125" style="6" customWidth="1"/>
    <col min="21" max="16384" width="9" style="1"/>
  </cols>
  <sheetData>
    <row r="1" spans="1:29" ht="102" customHeight="1" x14ac:dyDescent="0.2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ht="30" customHeight="1" x14ac:dyDescent="0.2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9" ht="40.5" customHeight="1" x14ac:dyDescent="0.2">
      <c r="A3" s="34" t="s">
        <v>6</v>
      </c>
      <c r="B3" s="34" t="s">
        <v>18</v>
      </c>
      <c r="C3" s="36" t="s">
        <v>19</v>
      </c>
      <c r="D3" s="36"/>
      <c r="E3" s="36"/>
      <c r="F3" s="36"/>
      <c r="G3" s="36"/>
      <c r="H3" s="36"/>
      <c r="I3" s="32" t="s">
        <v>20</v>
      </c>
      <c r="J3" s="33"/>
      <c r="K3" s="33"/>
      <c r="L3" s="33"/>
      <c r="M3" s="33"/>
      <c r="N3" s="33"/>
      <c r="O3" s="32" t="s">
        <v>26</v>
      </c>
      <c r="P3" s="33"/>
      <c r="Q3" s="33"/>
      <c r="R3" s="32" t="s">
        <v>27</v>
      </c>
      <c r="S3" s="33"/>
      <c r="T3" s="33"/>
      <c r="V3" s="28"/>
      <c r="W3" s="28"/>
      <c r="X3" s="28"/>
      <c r="Y3" s="28"/>
      <c r="Z3" s="28"/>
      <c r="AA3" s="28"/>
      <c r="AB3" s="28"/>
      <c r="AC3" s="28"/>
    </row>
    <row r="4" spans="1:29" ht="20.25" customHeight="1" x14ac:dyDescent="0.2">
      <c r="A4" s="35"/>
      <c r="B4" s="35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4" t="s">
        <v>0</v>
      </c>
      <c r="J4" s="4" t="s">
        <v>1</v>
      </c>
      <c r="K4" s="4" t="s">
        <v>2</v>
      </c>
      <c r="L4" s="4" t="s">
        <v>3</v>
      </c>
      <c r="M4" s="4" t="s">
        <v>4</v>
      </c>
      <c r="N4" s="4" t="s">
        <v>5</v>
      </c>
      <c r="O4" s="4" t="s">
        <v>21</v>
      </c>
      <c r="P4" s="4" t="s">
        <v>22</v>
      </c>
      <c r="Q4" s="4" t="s">
        <v>17</v>
      </c>
      <c r="R4" s="5" t="s">
        <v>23</v>
      </c>
      <c r="S4" s="5" t="s">
        <v>24</v>
      </c>
      <c r="T4" s="5" t="s">
        <v>25</v>
      </c>
      <c r="V4" s="28"/>
      <c r="W4" s="28"/>
      <c r="X4" s="7"/>
      <c r="Y4" s="7"/>
      <c r="Z4" s="7"/>
      <c r="AA4" s="7"/>
      <c r="AB4" s="7"/>
      <c r="AC4" s="7"/>
    </row>
    <row r="5" spans="1:29" ht="18.75" x14ac:dyDescent="0.2">
      <c r="A5" s="6" t="s">
        <v>12</v>
      </c>
      <c r="B5" s="6">
        <v>1</v>
      </c>
      <c r="C5" s="15">
        <v>72</v>
      </c>
      <c r="D5" s="15">
        <v>4</v>
      </c>
      <c r="E5" s="15">
        <v>226</v>
      </c>
      <c r="F5" s="15">
        <v>116</v>
      </c>
      <c r="G5" s="15">
        <v>94</v>
      </c>
      <c r="H5" s="15">
        <v>40</v>
      </c>
      <c r="I5" s="8">
        <f>C5/(C5+D5+E5+F5+G5+H5)</f>
        <v>0.13043478260869565</v>
      </c>
      <c r="J5" s="8">
        <f>D5/(C5+D5+E5+F5+G5+H5)</f>
        <v>7.246376811594203E-3</v>
      </c>
      <c r="K5" s="8">
        <f>E5/(C5+D5+E5+F5+G5+H5)</f>
        <v>0.40942028985507245</v>
      </c>
      <c r="L5" s="8">
        <f>F5/(C5+D5+E5+F5+G5+H5)</f>
        <v>0.21014492753623187</v>
      </c>
      <c r="M5" s="8">
        <f>G5/(C5+D5+E5+F5+G5+H5)</f>
        <v>0.17028985507246377</v>
      </c>
      <c r="N5" s="8">
        <f>H5/(C5+D5+E5+F5+G5+H5)</f>
        <v>7.2463768115942032E-2</v>
      </c>
      <c r="O5" s="8">
        <f>(C5+D5)/(C5+D5+E5+F5+G5+H5)</f>
        <v>0.13768115942028986</v>
      </c>
      <c r="P5" s="8">
        <f>(E5+F5)/(C5+D5+E5+F5+G5+H5)</f>
        <v>0.61956521739130432</v>
      </c>
      <c r="Q5" s="8">
        <f>(G5+H5)/(C5+D5+E5+F5+G5+H5)</f>
        <v>0.24275362318840579</v>
      </c>
      <c r="R5" s="9">
        <f>I5</f>
        <v>0.13043478260869565</v>
      </c>
      <c r="S5" s="9">
        <f>P5</f>
        <v>0.61956521739130432</v>
      </c>
      <c r="T5" s="9">
        <f>Q5+J5</f>
        <v>0.25</v>
      </c>
      <c r="U5" s="2"/>
      <c r="V5" s="15"/>
      <c r="W5" s="28"/>
      <c r="X5" s="29"/>
      <c r="Y5" s="29"/>
      <c r="Z5" s="29"/>
      <c r="AA5" s="29"/>
      <c r="AB5" s="29"/>
      <c r="AC5" s="29"/>
    </row>
    <row r="6" spans="1:29" x14ac:dyDescent="0.2">
      <c r="B6" s="6">
        <v>2</v>
      </c>
      <c r="C6" s="15">
        <v>34</v>
      </c>
      <c r="D6" s="15">
        <v>0</v>
      </c>
      <c r="E6" s="15">
        <v>133</v>
      </c>
      <c r="F6" s="15">
        <v>72</v>
      </c>
      <c r="G6" s="15">
        <v>37</v>
      </c>
      <c r="H6" s="15">
        <v>24</v>
      </c>
      <c r="I6" s="8">
        <f t="shared" ref="I6:I38" si="0">C6/(C6+D6+E6+F6+G6+H6)</f>
        <v>0.11333333333333333</v>
      </c>
      <c r="J6" s="8">
        <f t="shared" ref="J6:J38" si="1">D6/(C6+D6+E6+F6+G6+H6)</f>
        <v>0</v>
      </c>
      <c r="K6" s="8">
        <f t="shared" ref="K6:K38" si="2">E6/(C6+D6+E6+F6+G6+H6)</f>
        <v>0.44333333333333336</v>
      </c>
      <c r="L6" s="8">
        <f t="shared" ref="L6:L38" si="3">F6/(C6+D6+E6+F6+G6+H6)</f>
        <v>0.24</v>
      </c>
      <c r="M6" s="8">
        <f t="shared" ref="M6:M38" si="4">G6/(C6+D6+E6+F6+G6+H6)</f>
        <v>0.12333333333333334</v>
      </c>
      <c r="N6" s="8">
        <f t="shared" ref="N6:N38" si="5">H6/(C6+D6+E6+F6+G6+H6)</f>
        <v>0.08</v>
      </c>
      <c r="O6" s="8">
        <f t="shared" ref="O6:O38" si="6">(C6+D6)/(C6+D6+E6+F6+G6+H6)</f>
        <v>0.11333333333333333</v>
      </c>
      <c r="P6" s="8">
        <f t="shared" ref="P6:P38" si="7">(E6+F6)/(C6+D6+E6+F6+G6+H6)</f>
        <v>0.68333333333333335</v>
      </c>
      <c r="Q6" s="8">
        <f t="shared" ref="Q6:Q38" si="8">(G6+H6)/(C6+D6+E6+F6+G6+H6)</f>
        <v>0.20333333333333334</v>
      </c>
      <c r="R6" s="9">
        <f t="shared" ref="R6:R38" si="9">I6</f>
        <v>0.11333333333333333</v>
      </c>
      <c r="S6" s="9">
        <f t="shared" ref="S6:S38" si="10">P6</f>
        <v>0.68333333333333335</v>
      </c>
      <c r="T6" s="9">
        <f t="shared" ref="T6:T38" si="11">Q6+J6</f>
        <v>0.20333333333333334</v>
      </c>
      <c r="U6" s="2"/>
      <c r="V6" s="15"/>
      <c r="W6" s="28"/>
      <c r="X6" s="29"/>
      <c r="Y6" s="29"/>
      <c r="Z6" s="29"/>
      <c r="AA6" s="29"/>
      <c r="AB6" s="29"/>
      <c r="AC6" s="29"/>
    </row>
    <row r="7" spans="1:29" x14ac:dyDescent="0.2">
      <c r="B7" s="6">
        <v>3</v>
      </c>
      <c r="C7" s="15">
        <v>60</v>
      </c>
      <c r="D7" s="15">
        <v>0</v>
      </c>
      <c r="E7" s="15">
        <v>213</v>
      </c>
      <c r="F7" s="15">
        <v>72</v>
      </c>
      <c r="G7" s="15">
        <v>85</v>
      </c>
      <c r="H7" s="15">
        <v>48</v>
      </c>
      <c r="I7" s="8">
        <f t="shared" si="0"/>
        <v>0.12552301255230125</v>
      </c>
      <c r="J7" s="8">
        <f t="shared" si="1"/>
        <v>0</v>
      </c>
      <c r="K7" s="8">
        <f t="shared" si="2"/>
        <v>0.44560669456066948</v>
      </c>
      <c r="L7" s="8">
        <f t="shared" si="3"/>
        <v>0.15062761506276151</v>
      </c>
      <c r="M7" s="8">
        <f t="shared" si="4"/>
        <v>0.17782426778242677</v>
      </c>
      <c r="N7" s="8">
        <f t="shared" si="5"/>
        <v>0.100418410041841</v>
      </c>
      <c r="O7" s="8">
        <f t="shared" si="6"/>
        <v>0.12552301255230125</v>
      </c>
      <c r="P7" s="8">
        <f t="shared" si="7"/>
        <v>0.59623430962343094</v>
      </c>
      <c r="Q7" s="8">
        <f t="shared" si="8"/>
        <v>0.27824267782426776</v>
      </c>
      <c r="R7" s="9">
        <f t="shared" si="9"/>
        <v>0.12552301255230125</v>
      </c>
      <c r="S7" s="9">
        <f t="shared" si="10"/>
        <v>0.59623430962343094</v>
      </c>
      <c r="T7" s="9">
        <f t="shared" si="11"/>
        <v>0.27824267782426776</v>
      </c>
      <c r="U7" s="2"/>
      <c r="V7" s="15"/>
      <c r="W7" s="28"/>
      <c r="X7" s="29"/>
      <c r="Y7" s="29"/>
      <c r="Z7" s="29"/>
      <c r="AA7" s="29"/>
      <c r="AB7" s="29"/>
      <c r="AC7" s="29"/>
    </row>
    <row r="8" spans="1:29" x14ac:dyDescent="0.2">
      <c r="B8" s="6">
        <v>4</v>
      </c>
      <c r="C8" s="15">
        <v>80</v>
      </c>
      <c r="D8" s="15">
        <v>4</v>
      </c>
      <c r="E8" s="15">
        <v>173</v>
      </c>
      <c r="F8" s="15">
        <v>54</v>
      </c>
      <c r="G8" s="15">
        <v>55</v>
      </c>
      <c r="H8" s="15">
        <v>44</v>
      </c>
      <c r="I8" s="8">
        <f t="shared" si="0"/>
        <v>0.1951219512195122</v>
      </c>
      <c r="J8" s="8">
        <f t="shared" si="1"/>
        <v>9.7560975609756097E-3</v>
      </c>
      <c r="K8" s="8">
        <f t="shared" si="2"/>
        <v>0.42195121951219511</v>
      </c>
      <c r="L8" s="8">
        <f t="shared" si="3"/>
        <v>0.13170731707317074</v>
      </c>
      <c r="M8" s="8">
        <f t="shared" si="4"/>
        <v>0.13414634146341464</v>
      </c>
      <c r="N8" s="8">
        <f t="shared" si="5"/>
        <v>0.10731707317073171</v>
      </c>
      <c r="O8" s="8">
        <f t="shared" si="6"/>
        <v>0.20487804878048779</v>
      </c>
      <c r="P8" s="8">
        <f t="shared" si="7"/>
        <v>0.5536585365853659</v>
      </c>
      <c r="Q8" s="8">
        <f t="shared" si="8"/>
        <v>0.24146341463414633</v>
      </c>
      <c r="R8" s="9">
        <f t="shared" si="9"/>
        <v>0.1951219512195122</v>
      </c>
      <c r="S8" s="9">
        <f t="shared" si="10"/>
        <v>0.5536585365853659</v>
      </c>
      <c r="T8" s="9">
        <f t="shared" si="11"/>
        <v>0.25121951219512195</v>
      </c>
      <c r="U8" s="2"/>
      <c r="V8" s="15"/>
      <c r="W8" s="28"/>
      <c r="X8" s="29"/>
      <c r="Y8" s="29"/>
      <c r="Z8" s="29"/>
      <c r="AA8" s="29"/>
      <c r="AB8" s="29"/>
      <c r="AC8" s="29"/>
    </row>
    <row r="9" spans="1:29" x14ac:dyDescent="0.2">
      <c r="B9" s="6">
        <v>5</v>
      </c>
      <c r="C9" s="15">
        <v>16</v>
      </c>
      <c r="D9" s="15">
        <v>5</v>
      </c>
      <c r="E9" s="15">
        <v>128</v>
      </c>
      <c r="F9" s="15">
        <v>64</v>
      </c>
      <c r="G9" s="15">
        <v>92</v>
      </c>
      <c r="H9" s="15">
        <v>10</v>
      </c>
      <c r="I9" s="8">
        <f t="shared" si="0"/>
        <v>5.0793650793650794E-2</v>
      </c>
      <c r="J9" s="8">
        <f t="shared" si="1"/>
        <v>1.5873015873015872E-2</v>
      </c>
      <c r="K9" s="8">
        <f t="shared" si="2"/>
        <v>0.40634920634920635</v>
      </c>
      <c r="L9" s="8">
        <f t="shared" si="3"/>
        <v>0.20317460317460317</v>
      </c>
      <c r="M9" s="8">
        <f t="shared" si="4"/>
        <v>0.29206349206349208</v>
      </c>
      <c r="N9" s="8">
        <f t="shared" si="5"/>
        <v>3.1746031746031744E-2</v>
      </c>
      <c r="O9" s="8">
        <f t="shared" si="6"/>
        <v>6.6666666666666666E-2</v>
      </c>
      <c r="P9" s="8">
        <f t="shared" si="7"/>
        <v>0.60952380952380958</v>
      </c>
      <c r="Q9" s="8">
        <f t="shared" si="8"/>
        <v>0.32380952380952382</v>
      </c>
      <c r="R9" s="9">
        <f t="shared" si="9"/>
        <v>5.0793650793650794E-2</v>
      </c>
      <c r="S9" s="9">
        <f t="shared" si="10"/>
        <v>0.60952380952380958</v>
      </c>
      <c r="T9" s="9">
        <f t="shared" si="11"/>
        <v>0.3396825396825397</v>
      </c>
      <c r="U9" s="2"/>
      <c r="V9" s="15"/>
      <c r="W9" s="28"/>
      <c r="X9" s="29"/>
      <c r="Y9" s="29"/>
      <c r="Z9" s="29"/>
      <c r="AA9" s="29"/>
      <c r="AB9" s="29"/>
      <c r="AC9" s="29"/>
    </row>
    <row r="10" spans="1:29" x14ac:dyDescent="0.2">
      <c r="B10" s="6">
        <v>6</v>
      </c>
      <c r="C10" s="15">
        <v>16</v>
      </c>
      <c r="D10" s="15">
        <v>2</v>
      </c>
      <c r="E10" s="15">
        <v>180</v>
      </c>
      <c r="F10" s="15">
        <v>80</v>
      </c>
      <c r="G10" s="15">
        <v>152</v>
      </c>
      <c r="H10" s="15">
        <v>0</v>
      </c>
      <c r="I10" s="8">
        <f t="shared" si="0"/>
        <v>3.7209302325581395E-2</v>
      </c>
      <c r="J10" s="8">
        <f t="shared" si="1"/>
        <v>4.6511627906976744E-3</v>
      </c>
      <c r="K10" s="8">
        <f t="shared" si="2"/>
        <v>0.41860465116279072</v>
      </c>
      <c r="L10" s="8">
        <f t="shared" si="3"/>
        <v>0.18604651162790697</v>
      </c>
      <c r="M10" s="8">
        <f t="shared" si="4"/>
        <v>0.35348837209302325</v>
      </c>
      <c r="N10" s="8">
        <f t="shared" si="5"/>
        <v>0</v>
      </c>
      <c r="O10" s="8">
        <f t="shared" si="6"/>
        <v>4.1860465116279069E-2</v>
      </c>
      <c r="P10" s="8">
        <f t="shared" si="7"/>
        <v>0.60465116279069764</v>
      </c>
      <c r="Q10" s="8">
        <f t="shared" si="8"/>
        <v>0.35348837209302325</v>
      </c>
      <c r="R10" s="9">
        <f t="shared" si="9"/>
        <v>3.7209302325581395E-2</v>
      </c>
      <c r="S10" s="9">
        <f t="shared" si="10"/>
        <v>0.60465116279069764</v>
      </c>
      <c r="T10" s="9">
        <f t="shared" si="11"/>
        <v>0.35813953488372091</v>
      </c>
      <c r="U10" s="2"/>
      <c r="V10" s="15"/>
      <c r="W10" s="28"/>
      <c r="X10" s="29"/>
      <c r="Y10" s="29"/>
      <c r="Z10" s="29"/>
      <c r="AA10" s="29"/>
      <c r="AB10" s="29"/>
      <c r="AC10" s="29"/>
    </row>
    <row r="11" spans="1:29" x14ac:dyDescent="0.2">
      <c r="C11" s="15">
        <f>AVERAGE(C5:C10)</f>
        <v>46.333333333333336</v>
      </c>
      <c r="D11" s="15">
        <f t="shared" ref="D11:T11" si="12">AVERAGE(D5:D10)</f>
        <v>2.5</v>
      </c>
      <c r="E11" s="15">
        <f t="shared" si="12"/>
        <v>175.5</v>
      </c>
      <c r="F11" s="15">
        <f t="shared" ref="F11" si="13">AVERAGE(F5:F10)</f>
        <v>76.333333333333329</v>
      </c>
      <c r="G11" s="15">
        <f t="shared" si="12"/>
        <v>85.833333333333329</v>
      </c>
      <c r="H11" s="15">
        <f t="shared" si="12"/>
        <v>27.666666666666668</v>
      </c>
      <c r="I11" s="8">
        <f t="shared" si="12"/>
        <v>0.10873600547217911</v>
      </c>
      <c r="J11" s="8">
        <f t="shared" si="12"/>
        <v>6.2544421727138933E-3</v>
      </c>
      <c r="K11" s="8">
        <f t="shared" si="12"/>
        <v>0.42421089912887783</v>
      </c>
      <c r="L11" s="8">
        <f t="shared" si="12"/>
        <v>0.18695016241244575</v>
      </c>
      <c r="M11" s="8">
        <f t="shared" si="12"/>
        <v>0.20852427696802567</v>
      </c>
      <c r="N11" s="8">
        <f t="shared" si="12"/>
        <v>6.5324213845757748E-2</v>
      </c>
      <c r="O11" s="8">
        <f t="shared" si="12"/>
        <v>0.11499044764489298</v>
      </c>
      <c r="P11" s="8">
        <f t="shared" si="12"/>
        <v>0.61116106154132366</v>
      </c>
      <c r="Q11" s="8">
        <f t="shared" si="12"/>
        <v>0.27384849081378337</v>
      </c>
      <c r="R11" s="8">
        <f t="shared" si="12"/>
        <v>0.10873600547217911</v>
      </c>
      <c r="S11" s="8">
        <f t="shared" si="12"/>
        <v>0.61116106154132366</v>
      </c>
      <c r="T11" s="8">
        <f t="shared" si="12"/>
        <v>0.28010293298649724</v>
      </c>
      <c r="U11" s="2"/>
      <c r="V11" s="15"/>
      <c r="W11" s="28"/>
      <c r="X11" s="29"/>
      <c r="Y11" s="29"/>
      <c r="Z11" s="29"/>
      <c r="AA11" s="29"/>
      <c r="AB11" s="29"/>
      <c r="AC11" s="29"/>
    </row>
    <row r="12" spans="1:29" ht="18.75" x14ac:dyDescent="0.2">
      <c r="A12" s="6" t="s">
        <v>11</v>
      </c>
      <c r="B12" s="6">
        <v>7</v>
      </c>
      <c r="C12" s="15">
        <v>6</v>
      </c>
      <c r="D12" s="15">
        <v>0</v>
      </c>
      <c r="E12" s="15">
        <v>100</v>
      </c>
      <c r="F12" s="15">
        <v>179</v>
      </c>
      <c r="G12" s="15">
        <v>153</v>
      </c>
      <c r="H12" s="15">
        <v>0</v>
      </c>
      <c r="I12" s="8">
        <f t="shared" si="0"/>
        <v>1.3698630136986301E-2</v>
      </c>
      <c r="J12" s="8">
        <f t="shared" si="1"/>
        <v>0</v>
      </c>
      <c r="K12" s="8">
        <f t="shared" si="2"/>
        <v>0.22831050228310501</v>
      </c>
      <c r="L12" s="8">
        <f t="shared" si="3"/>
        <v>0.408675799086758</v>
      </c>
      <c r="M12" s="8">
        <f t="shared" si="4"/>
        <v>0.34931506849315069</v>
      </c>
      <c r="N12" s="8">
        <f t="shared" si="5"/>
        <v>0</v>
      </c>
      <c r="O12" s="8">
        <f t="shared" si="6"/>
        <v>1.3698630136986301E-2</v>
      </c>
      <c r="P12" s="8">
        <f t="shared" si="7"/>
        <v>0.63698630136986301</v>
      </c>
      <c r="Q12" s="8">
        <f t="shared" si="8"/>
        <v>0.34931506849315069</v>
      </c>
      <c r="R12" s="9">
        <f t="shared" si="9"/>
        <v>1.3698630136986301E-2</v>
      </c>
      <c r="S12" s="9">
        <f t="shared" si="10"/>
        <v>0.63698630136986301</v>
      </c>
      <c r="T12" s="9">
        <f t="shared" si="11"/>
        <v>0.34931506849315069</v>
      </c>
      <c r="U12" s="2"/>
      <c r="V12" s="15"/>
      <c r="W12" s="28"/>
      <c r="X12" s="29"/>
      <c r="Y12" s="29"/>
      <c r="Z12" s="29"/>
      <c r="AA12" s="29"/>
      <c r="AB12" s="29"/>
      <c r="AC12" s="29"/>
    </row>
    <row r="13" spans="1:29" x14ac:dyDescent="0.2">
      <c r="B13" s="6">
        <v>8</v>
      </c>
      <c r="C13" s="15">
        <v>8</v>
      </c>
      <c r="D13" s="15">
        <v>0</v>
      </c>
      <c r="E13" s="15">
        <v>86</v>
      </c>
      <c r="F13" s="15">
        <v>139</v>
      </c>
      <c r="G13" s="15">
        <v>185</v>
      </c>
      <c r="H13" s="15">
        <v>0</v>
      </c>
      <c r="I13" s="8">
        <f t="shared" si="0"/>
        <v>1.9138755980861243E-2</v>
      </c>
      <c r="J13" s="8">
        <f t="shared" si="1"/>
        <v>0</v>
      </c>
      <c r="K13" s="8">
        <f t="shared" si="2"/>
        <v>0.20574162679425836</v>
      </c>
      <c r="L13" s="8">
        <f t="shared" si="3"/>
        <v>0.33253588516746413</v>
      </c>
      <c r="M13" s="8">
        <f t="shared" si="4"/>
        <v>0.44258373205741625</v>
      </c>
      <c r="N13" s="8">
        <f t="shared" si="5"/>
        <v>0</v>
      </c>
      <c r="O13" s="8">
        <f t="shared" si="6"/>
        <v>1.9138755980861243E-2</v>
      </c>
      <c r="P13" s="8">
        <f t="shared" si="7"/>
        <v>0.53827751196172247</v>
      </c>
      <c r="Q13" s="8">
        <f t="shared" si="8"/>
        <v>0.44258373205741625</v>
      </c>
      <c r="R13" s="9">
        <f t="shared" si="9"/>
        <v>1.9138755980861243E-2</v>
      </c>
      <c r="S13" s="9">
        <f t="shared" si="10"/>
        <v>0.53827751196172247</v>
      </c>
      <c r="T13" s="9">
        <f t="shared" si="11"/>
        <v>0.44258373205741625</v>
      </c>
      <c r="U13" s="2"/>
      <c r="V13" s="15"/>
      <c r="W13" s="28"/>
      <c r="X13" s="29"/>
      <c r="Y13" s="29"/>
      <c r="Z13" s="29"/>
      <c r="AA13" s="29"/>
      <c r="AB13" s="29"/>
      <c r="AC13" s="29"/>
    </row>
    <row r="14" spans="1:29" x14ac:dyDescent="0.2">
      <c r="B14" s="6">
        <v>9</v>
      </c>
      <c r="C14" s="15">
        <v>65</v>
      </c>
      <c r="D14" s="15">
        <v>0</v>
      </c>
      <c r="E14" s="15">
        <v>170</v>
      </c>
      <c r="F14" s="15">
        <v>139</v>
      </c>
      <c r="G14" s="15">
        <v>104</v>
      </c>
      <c r="H14" s="15">
        <v>0</v>
      </c>
      <c r="I14" s="8">
        <f t="shared" si="0"/>
        <v>0.13598326359832635</v>
      </c>
      <c r="J14" s="8">
        <f t="shared" si="1"/>
        <v>0</v>
      </c>
      <c r="K14" s="8">
        <f t="shared" si="2"/>
        <v>0.35564853556485354</v>
      </c>
      <c r="L14" s="8">
        <f t="shared" si="3"/>
        <v>0.29079497907949792</v>
      </c>
      <c r="M14" s="8">
        <f t="shared" si="4"/>
        <v>0.21757322175732219</v>
      </c>
      <c r="N14" s="8">
        <f t="shared" si="5"/>
        <v>0</v>
      </c>
      <c r="O14" s="8">
        <f t="shared" si="6"/>
        <v>0.13598326359832635</v>
      </c>
      <c r="P14" s="8">
        <f t="shared" si="7"/>
        <v>0.64644351464435146</v>
      </c>
      <c r="Q14" s="8">
        <f t="shared" si="8"/>
        <v>0.21757322175732219</v>
      </c>
      <c r="R14" s="9">
        <f t="shared" si="9"/>
        <v>0.13598326359832635</v>
      </c>
      <c r="S14" s="9">
        <f t="shared" si="10"/>
        <v>0.64644351464435146</v>
      </c>
      <c r="T14" s="9">
        <f t="shared" si="11"/>
        <v>0.21757322175732219</v>
      </c>
      <c r="U14" s="2"/>
      <c r="V14" s="15"/>
      <c r="W14" s="28"/>
      <c r="X14" s="29"/>
      <c r="Y14" s="29"/>
      <c r="Z14" s="29"/>
      <c r="AA14" s="29"/>
      <c r="AB14" s="29"/>
      <c r="AC14" s="29"/>
    </row>
    <row r="15" spans="1:29" x14ac:dyDescent="0.2">
      <c r="B15" s="6">
        <v>10</v>
      </c>
      <c r="C15" s="15">
        <v>49</v>
      </c>
      <c r="D15" s="15">
        <v>0</v>
      </c>
      <c r="E15" s="15">
        <v>140</v>
      </c>
      <c r="F15" s="15">
        <v>113</v>
      </c>
      <c r="G15" s="15">
        <v>94</v>
      </c>
      <c r="H15" s="15">
        <v>0</v>
      </c>
      <c r="I15" s="8">
        <f t="shared" si="0"/>
        <v>0.12373737373737374</v>
      </c>
      <c r="J15" s="8">
        <f t="shared" si="1"/>
        <v>0</v>
      </c>
      <c r="K15" s="8">
        <f t="shared" si="2"/>
        <v>0.35353535353535354</v>
      </c>
      <c r="L15" s="8">
        <f t="shared" si="3"/>
        <v>0.28535353535353536</v>
      </c>
      <c r="M15" s="8">
        <f t="shared" si="4"/>
        <v>0.23737373737373738</v>
      </c>
      <c r="N15" s="8">
        <f t="shared" si="5"/>
        <v>0</v>
      </c>
      <c r="O15" s="8">
        <f t="shared" si="6"/>
        <v>0.12373737373737374</v>
      </c>
      <c r="P15" s="8">
        <f t="shared" si="7"/>
        <v>0.63888888888888884</v>
      </c>
      <c r="Q15" s="8">
        <f t="shared" si="8"/>
        <v>0.23737373737373738</v>
      </c>
      <c r="R15" s="9">
        <f t="shared" si="9"/>
        <v>0.12373737373737374</v>
      </c>
      <c r="S15" s="9">
        <f t="shared" si="10"/>
        <v>0.63888888888888884</v>
      </c>
      <c r="T15" s="9">
        <f t="shared" si="11"/>
        <v>0.23737373737373738</v>
      </c>
      <c r="U15" s="2"/>
      <c r="V15" s="15"/>
    </row>
    <row r="16" spans="1:29" x14ac:dyDescent="0.2">
      <c r="C16" s="15">
        <f>AVERAGE(C12:C15)</f>
        <v>32</v>
      </c>
      <c r="D16" s="15">
        <f t="shared" ref="D16:T16" si="14">AVERAGE(D12:D15)</f>
        <v>0</v>
      </c>
      <c r="E16" s="15">
        <f t="shared" si="14"/>
        <v>124</v>
      </c>
      <c r="F16" s="15">
        <f t="shared" ref="F16" si="15">AVERAGE(F12:F15)</f>
        <v>142.5</v>
      </c>
      <c r="G16" s="15">
        <f t="shared" si="14"/>
        <v>134</v>
      </c>
      <c r="H16" s="15">
        <f t="shared" si="14"/>
        <v>0</v>
      </c>
      <c r="I16" s="8">
        <f t="shared" si="14"/>
        <v>7.3139505863386911E-2</v>
      </c>
      <c r="J16" s="8">
        <f t="shared" si="14"/>
        <v>0</v>
      </c>
      <c r="K16" s="8">
        <f t="shared" si="14"/>
        <v>0.28580900454439262</v>
      </c>
      <c r="L16" s="8">
        <f t="shared" si="14"/>
        <v>0.32934004967181385</v>
      </c>
      <c r="M16" s="8">
        <f t="shared" si="14"/>
        <v>0.31171143992040662</v>
      </c>
      <c r="N16" s="8">
        <f t="shared" si="14"/>
        <v>0</v>
      </c>
      <c r="O16" s="8">
        <f t="shared" si="14"/>
        <v>7.3139505863386911E-2</v>
      </c>
      <c r="P16" s="8">
        <f t="shared" si="14"/>
        <v>0.61514905421620636</v>
      </c>
      <c r="Q16" s="8">
        <f t="shared" si="14"/>
        <v>0.31171143992040662</v>
      </c>
      <c r="R16" s="8">
        <f t="shared" si="14"/>
        <v>7.3139505863386911E-2</v>
      </c>
      <c r="S16" s="8">
        <f t="shared" si="14"/>
        <v>0.61514905421620636</v>
      </c>
      <c r="T16" s="8">
        <f t="shared" si="14"/>
        <v>0.31171143992040662</v>
      </c>
      <c r="U16" s="2"/>
      <c r="V16" s="15"/>
    </row>
    <row r="17" spans="1:22" ht="18.75" x14ac:dyDescent="0.2">
      <c r="A17" s="6" t="s">
        <v>10</v>
      </c>
      <c r="B17" s="6">
        <v>11</v>
      </c>
      <c r="C17" s="15">
        <v>43</v>
      </c>
      <c r="D17" s="15">
        <v>0</v>
      </c>
      <c r="E17" s="15">
        <v>53</v>
      </c>
      <c r="F17" s="15">
        <v>61</v>
      </c>
      <c r="G17" s="15">
        <v>205</v>
      </c>
      <c r="H17" s="15">
        <v>0</v>
      </c>
      <c r="I17" s="8">
        <f t="shared" si="0"/>
        <v>0.11878453038674033</v>
      </c>
      <c r="J17" s="8">
        <f t="shared" si="1"/>
        <v>0</v>
      </c>
      <c r="K17" s="8">
        <f t="shared" si="2"/>
        <v>0.14640883977900551</v>
      </c>
      <c r="L17" s="8">
        <f t="shared" si="3"/>
        <v>0.16850828729281769</v>
      </c>
      <c r="M17" s="8">
        <f t="shared" si="4"/>
        <v>0.56629834254143652</v>
      </c>
      <c r="N17" s="8">
        <f t="shared" si="5"/>
        <v>0</v>
      </c>
      <c r="O17" s="8">
        <f t="shared" si="6"/>
        <v>0.11878453038674033</v>
      </c>
      <c r="P17" s="8">
        <f t="shared" si="7"/>
        <v>0.31491712707182318</v>
      </c>
      <c r="Q17" s="8">
        <f t="shared" si="8"/>
        <v>0.56629834254143652</v>
      </c>
      <c r="R17" s="9">
        <f t="shared" si="9"/>
        <v>0.11878453038674033</v>
      </c>
      <c r="S17" s="9">
        <f t="shared" si="10"/>
        <v>0.31491712707182318</v>
      </c>
      <c r="T17" s="9">
        <f t="shared" si="11"/>
        <v>0.56629834254143652</v>
      </c>
      <c r="U17" s="2"/>
      <c r="V17" s="15"/>
    </row>
    <row r="18" spans="1:22" x14ac:dyDescent="0.2">
      <c r="B18" s="6">
        <v>12</v>
      </c>
      <c r="C18" s="15">
        <v>29</v>
      </c>
      <c r="D18" s="15">
        <v>0</v>
      </c>
      <c r="E18" s="15">
        <v>39</v>
      </c>
      <c r="F18" s="15">
        <v>45</v>
      </c>
      <c r="G18" s="15">
        <v>185</v>
      </c>
      <c r="H18" s="15">
        <v>2</v>
      </c>
      <c r="I18" s="8">
        <f t="shared" si="0"/>
        <v>9.6666666666666665E-2</v>
      </c>
      <c r="J18" s="8">
        <f t="shared" si="1"/>
        <v>0</v>
      </c>
      <c r="K18" s="8">
        <f t="shared" si="2"/>
        <v>0.13</v>
      </c>
      <c r="L18" s="8">
        <f t="shared" si="3"/>
        <v>0.15</v>
      </c>
      <c r="M18" s="8">
        <f t="shared" si="4"/>
        <v>0.6166666666666667</v>
      </c>
      <c r="N18" s="8">
        <f t="shared" si="5"/>
        <v>6.6666666666666671E-3</v>
      </c>
      <c r="O18" s="8">
        <f t="shared" si="6"/>
        <v>9.6666666666666665E-2</v>
      </c>
      <c r="P18" s="8">
        <f t="shared" si="7"/>
        <v>0.28000000000000003</v>
      </c>
      <c r="Q18" s="8">
        <f t="shared" si="8"/>
        <v>0.62333333333333329</v>
      </c>
      <c r="R18" s="9">
        <f t="shared" si="9"/>
        <v>9.6666666666666665E-2</v>
      </c>
      <c r="S18" s="9">
        <f t="shared" si="10"/>
        <v>0.28000000000000003</v>
      </c>
      <c r="T18" s="9">
        <f t="shared" si="11"/>
        <v>0.62333333333333329</v>
      </c>
      <c r="U18" s="2"/>
      <c r="V18" s="15"/>
    </row>
    <row r="19" spans="1:22" x14ac:dyDescent="0.2">
      <c r="B19" s="6">
        <v>13</v>
      </c>
      <c r="C19" s="15">
        <v>24</v>
      </c>
      <c r="D19" s="15">
        <v>3</v>
      </c>
      <c r="E19" s="15">
        <v>89</v>
      </c>
      <c r="F19" s="15">
        <v>78</v>
      </c>
      <c r="G19" s="15">
        <v>192</v>
      </c>
      <c r="H19" s="15">
        <v>0</v>
      </c>
      <c r="I19" s="8">
        <f t="shared" si="0"/>
        <v>6.2176165803108807E-2</v>
      </c>
      <c r="J19" s="8">
        <f t="shared" si="1"/>
        <v>7.7720207253886009E-3</v>
      </c>
      <c r="K19" s="8">
        <f t="shared" si="2"/>
        <v>0.23056994818652848</v>
      </c>
      <c r="L19" s="8">
        <f t="shared" si="3"/>
        <v>0.20207253886010362</v>
      </c>
      <c r="M19" s="8">
        <f t="shared" si="4"/>
        <v>0.49740932642487046</v>
      </c>
      <c r="N19" s="8">
        <f t="shared" si="5"/>
        <v>0</v>
      </c>
      <c r="O19" s="8">
        <f t="shared" si="6"/>
        <v>6.9948186528497408E-2</v>
      </c>
      <c r="P19" s="8">
        <f t="shared" si="7"/>
        <v>0.43264248704663211</v>
      </c>
      <c r="Q19" s="8">
        <f t="shared" si="8"/>
        <v>0.49740932642487046</v>
      </c>
      <c r="R19" s="9">
        <f t="shared" si="9"/>
        <v>6.2176165803108807E-2</v>
      </c>
      <c r="S19" s="9">
        <f t="shared" si="10"/>
        <v>0.43264248704663211</v>
      </c>
      <c r="T19" s="9">
        <f t="shared" si="11"/>
        <v>0.50518134715025909</v>
      </c>
      <c r="U19" s="2"/>
      <c r="V19" s="15"/>
    </row>
    <row r="20" spans="1:22" x14ac:dyDescent="0.2">
      <c r="B20" s="6">
        <v>14</v>
      </c>
      <c r="C20" s="15">
        <v>16</v>
      </c>
      <c r="D20" s="15">
        <v>1</v>
      </c>
      <c r="E20" s="15">
        <v>71</v>
      </c>
      <c r="F20" s="15">
        <v>68</v>
      </c>
      <c r="G20" s="15">
        <v>174</v>
      </c>
      <c r="H20" s="15">
        <v>0</v>
      </c>
      <c r="I20" s="8">
        <f t="shared" si="0"/>
        <v>4.8484848484848485E-2</v>
      </c>
      <c r="J20" s="8">
        <f t="shared" si="1"/>
        <v>3.0303030303030303E-3</v>
      </c>
      <c r="K20" s="8">
        <f t="shared" si="2"/>
        <v>0.21515151515151515</v>
      </c>
      <c r="L20" s="8">
        <f t="shared" si="3"/>
        <v>0.20606060606060606</v>
      </c>
      <c r="M20" s="8">
        <f t="shared" si="4"/>
        <v>0.52727272727272723</v>
      </c>
      <c r="N20" s="8">
        <f t="shared" si="5"/>
        <v>0</v>
      </c>
      <c r="O20" s="8">
        <f t="shared" si="6"/>
        <v>5.1515151515151514E-2</v>
      </c>
      <c r="P20" s="8">
        <f t="shared" si="7"/>
        <v>0.4212121212121212</v>
      </c>
      <c r="Q20" s="8">
        <f t="shared" si="8"/>
        <v>0.52727272727272723</v>
      </c>
      <c r="R20" s="9">
        <f t="shared" si="9"/>
        <v>4.8484848484848485E-2</v>
      </c>
      <c r="S20" s="9">
        <f t="shared" si="10"/>
        <v>0.4212121212121212</v>
      </c>
      <c r="T20" s="9">
        <f t="shared" si="11"/>
        <v>0.53030303030303028</v>
      </c>
      <c r="U20" s="2"/>
      <c r="V20" s="15"/>
    </row>
    <row r="21" spans="1:22" x14ac:dyDescent="0.2">
      <c r="C21" s="15">
        <f>AVERAGE(C17:C20)</f>
        <v>28</v>
      </c>
      <c r="D21" s="15">
        <f t="shared" ref="D21:T21" si="16">AVERAGE(D17:D20)</f>
        <v>1</v>
      </c>
      <c r="E21" s="15">
        <f t="shared" si="16"/>
        <v>63</v>
      </c>
      <c r="F21" s="15">
        <f t="shared" ref="F21" si="17">AVERAGE(F17:F20)</f>
        <v>63</v>
      </c>
      <c r="G21" s="15">
        <f t="shared" si="16"/>
        <v>189</v>
      </c>
      <c r="H21" s="15">
        <f t="shared" si="16"/>
        <v>0.5</v>
      </c>
      <c r="I21" s="8">
        <f t="shared" si="16"/>
        <v>8.1528052835341064E-2</v>
      </c>
      <c r="J21" s="8">
        <f t="shared" si="16"/>
        <v>2.7005809389229079E-3</v>
      </c>
      <c r="K21" s="8">
        <f t="shared" si="16"/>
        <v>0.18053257577926229</v>
      </c>
      <c r="L21" s="8">
        <f t="shared" si="16"/>
        <v>0.18166035805338182</v>
      </c>
      <c r="M21" s="8">
        <f t="shared" si="16"/>
        <v>0.5519117657264252</v>
      </c>
      <c r="N21" s="8">
        <f t="shared" si="16"/>
        <v>1.6666666666666668E-3</v>
      </c>
      <c r="O21" s="8">
        <f t="shared" si="16"/>
        <v>8.4228633774263983E-2</v>
      </c>
      <c r="P21" s="8">
        <f t="shared" si="16"/>
        <v>0.36219293383264412</v>
      </c>
      <c r="Q21" s="8">
        <f t="shared" si="16"/>
        <v>0.5535784323930919</v>
      </c>
      <c r="R21" s="8">
        <f t="shared" si="16"/>
        <v>8.1528052835341064E-2</v>
      </c>
      <c r="S21" s="8">
        <f t="shared" si="16"/>
        <v>0.36219293383264412</v>
      </c>
      <c r="T21" s="8">
        <f t="shared" si="16"/>
        <v>0.55627901333201479</v>
      </c>
      <c r="U21" s="2"/>
      <c r="V21" s="15"/>
    </row>
    <row r="22" spans="1:22" ht="18.75" x14ac:dyDescent="0.2">
      <c r="A22" s="6" t="s">
        <v>9</v>
      </c>
      <c r="B22" s="6">
        <v>15</v>
      </c>
      <c r="C22" s="15">
        <v>61</v>
      </c>
      <c r="D22" s="15">
        <v>10</v>
      </c>
      <c r="E22" s="15">
        <v>294</v>
      </c>
      <c r="F22" s="15">
        <v>18</v>
      </c>
      <c r="G22" s="15">
        <v>147</v>
      </c>
      <c r="H22" s="15">
        <v>5</v>
      </c>
      <c r="I22" s="8">
        <f t="shared" si="0"/>
        <v>0.11401869158878504</v>
      </c>
      <c r="J22" s="8">
        <f t="shared" si="1"/>
        <v>1.8691588785046728E-2</v>
      </c>
      <c r="K22" s="8">
        <f t="shared" si="2"/>
        <v>0.54953271028037387</v>
      </c>
      <c r="L22" s="8">
        <f t="shared" si="3"/>
        <v>3.3644859813084113E-2</v>
      </c>
      <c r="M22" s="8">
        <f t="shared" si="4"/>
        <v>0.27476635514018694</v>
      </c>
      <c r="N22" s="8">
        <f t="shared" si="5"/>
        <v>9.3457943925233638E-3</v>
      </c>
      <c r="O22" s="8">
        <f t="shared" si="6"/>
        <v>0.13271028037383178</v>
      </c>
      <c r="P22" s="8">
        <f t="shared" si="7"/>
        <v>0.58317757009345794</v>
      </c>
      <c r="Q22" s="8">
        <f t="shared" si="8"/>
        <v>0.2841121495327103</v>
      </c>
      <c r="R22" s="9">
        <f t="shared" si="9"/>
        <v>0.11401869158878504</v>
      </c>
      <c r="S22" s="9">
        <f t="shared" si="10"/>
        <v>0.58317757009345794</v>
      </c>
      <c r="T22" s="9">
        <f t="shared" si="11"/>
        <v>0.30280373831775703</v>
      </c>
      <c r="U22" s="2"/>
      <c r="V22" s="15"/>
    </row>
    <row r="23" spans="1:22" x14ac:dyDescent="0.2">
      <c r="B23" s="6">
        <v>16</v>
      </c>
      <c r="C23" s="11">
        <v>49</v>
      </c>
      <c r="D23" s="11">
        <v>6</v>
      </c>
      <c r="E23" s="11">
        <v>288</v>
      </c>
      <c r="F23" s="11">
        <v>12</v>
      </c>
      <c r="G23" s="11">
        <v>129</v>
      </c>
      <c r="H23" s="11">
        <v>1</v>
      </c>
      <c r="I23" s="8">
        <f t="shared" si="0"/>
        <v>0.10103092783505155</v>
      </c>
      <c r="J23" s="8">
        <f t="shared" si="1"/>
        <v>1.2371134020618556E-2</v>
      </c>
      <c r="K23" s="8">
        <f t="shared" si="2"/>
        <v>0.59381443298969072</v>
      </c>
      <c r="L23" s="8">
        <f t="shared" si="3"/>
        <v>2.4742268041237112E-2</v>
      </c>
      <c r="M23" s="8">
        <f t="shared" si="4"/>
        <v>0.26597938144329897</v>
      </c>
      <c r="N23" s="8">
        <f t="shared" si="5"/>
        <v>2.0618556701030928E-3</v>
      </c>
      <c r="O23" s="8">
        <f t="shared" si="6"/>
        <v>0.1134020618556701</v>
      </c>
      <c r="P23" s="8">
        <f t="shared" si="7"/>
        <v>0.61855670103092786</v>
      </c>
      <c r="Q23" s="8">
        <f t="shared" si="8"/>
        <v>0.26804123711340205</v>
      </c>
      <c r="R23" s="9">
        <f t="shared" si="9"/>
        <v>0.10103092783505155</v>
      </c>
      <c r="S23" s="9">
        <f t="shared" si="10"/>
        <v>0.61855670103092786</v>
      </c>
      <c r="T23" s="9">
        <f t="shared" si="11"/>
        <v>0.28041237113402062</v>
      </c>
      <c r="U23" s="2"/>
      <c r="V23" s="11"/>
    </row>
    <row r="24" spans="1:22" x14ac:dyDescent="0.2">
      <c r="B24" s="6">
        <v>17</v>
      </c>
      <c r="C24" s="11">
        <v>30</v>
      </c>
      <c r="D24" s="11">
        <v>13</v>
      </c>
      <c r="E24" s="11">
        <v>134</v>
      </c>
      <c r="F24" s="11">
        <v>7</v>
      </c>
      <c r="G24" s="11">
        <v>205</v>
      </c>
      <c r="H24" s="11">
        <v>3</v>
      </c>
      <c r="I24" s="8">
        <f t="shared" si="0"/>
        <v>7.6530612244897961E-2</v>
      </c>
      <c r="J24" s="8">
        <f t="shared" si="1"/>
        <v>3.3163265306122451E-2</v>
      </c>
      <c r="K24" s="8">
        <f t="shared" si="2"/>
        <v>0.34183673469387754</v>
      </c>
      <c r="L24" s="8">
        <f t="shared" si="3"/>
        <v>1.7857142857142856E-2</v>
      </c>
      <c r="M24" s="8">
        <f t="shared" si="4"/>
        <v>0.52295918367346939</v>
      </c>
      <c r="N24" s="8">
        <f t="shared" si="5"/>
        <v>7.6530612244897957E-3</v>
      </c>
      <c r="O24" s="8">
        <f t="shared" si="6"/>
        <v>0.10969387755102041</v>
      </c>
      <c r="P24" s="8">
        <f t="shared" si="7"/>
        <v>0.35969387755102039</v>
      </c>
      <c r="Q24" s="8">
        <f t="shared" si="8"/>
        <v>0.53061224489795922</v>
      </c>
      <c r="R24" s="9">
        <f t="shared" si="9"/>
        <v>7.6530612244897961E-2</v>
      </c>
      <c r="S24" s="9">
        <f t="shared" si="10"/>
        <v>0.35969387755102039</v>
      </c>
      <c r="T24" s="9">
        <f t="shared" si="11"/>
        <v>0.56377551020408168</v>
      </c>
      <c r="U24" s="2"/>
      <c r="V24" s="11"/>
    </row>
    <row r="25" spans="1:22" x14ac:dyDescent="0.2">
      <c r="B25" s="6">
        <v>18</v>
      </c>
      <c r="C25" s="11">
        <v>44</v>
      </c>
      <c r="D25" s="11">
        <v>1</v>
      </c>
      <c r="E25" s="11">
        <v>108</v>
      </c>
      <c r="F25" s="11">
        <v>1</v>
      </c>
      <c r="G25" s="11">
        <v>197</v>
      </c>
      <c r="H25" s="11">
        <v>1</v>
      </c>
      <c r="I25" s="8">
        <f t="shared" si="0"/>
        <v>0.125</v>
      </c>
      <c r="J25" s="8">
        <f t="shared" si="1"/>
        <v>2.840909090909091E-3</v>
      </c>
      <c r="K25" s="8">
        <f t="shared" si="2"/>
        <v>0.30681818181818182</v>
      </c>
      <c r="L25" s="8">
        <f t="shared" si="3"/>
        <v>2.840909090909091E-3</v>
      </c>
      <c r="M25" s="8">
        <f t="shared" si="4"/>
        <v>0.55965909090909094</v>
      </c>
      <c r="N25" s="8">
        <f t="shared" si="5"/>
        <v>2.840909090909091E-3</v>
      </c>
      <c r="O25" s="8">
        <f t="shared" si="6"/>
        <v>0.12784090909090909</v>
      </c>
      <c r="P25" s="8">
        <f t="shared" si="7"/>
        <v>0.30965909090909088</v>
      </c>
      <c r="Q25" s="8">
        <f t="shared" si="8"/>
        <v>0.5625</v>
      </c>
      <c r="R25" s="9">
        <f t="shared" si="9"/>
        <v>0.125</v>
      </c>
      <c r="S25" s="9">
        <f t="shared" si="10"/>
        <v>0.30965909090909088</v>
      </c>
      <c r="T25" s="9">
        <f t="shared" si="11"/>
        <v>0.56534090909090906</v>
      </c>
      <c r="U25" s="2"/>
      <c r="V25" s="11"/>
    </row>
    <row r="26" spans="1:22" x14ac:dyDescent="0.2">
      <c r="B26" s="6">
        <v>19</v>
      </c>
      <c r="C26" s="11">
        <v>76</v>
      </c>
      <c r="D26" s="11">
        <v>17</v>
      </c>
      <c r="E26" s="11">
        <v>162</v>
      </c>
      <c r="F26" s="11">
        <v>5</v>
      </c>
      <c r="G26" s="11">
        <v>109</v>
      </c>
      <c r="H26" s="11">
        <v>2</v>
      </c>
      <c r="I26" s="8">
        <f t="shared" si="0"/>
        <v>0.20485175202156333</v>
      </c>
      <c r="J26" s="8">
        <f t="shared" si="1"/>
        <v>4.5822102425876012E-2</v>
      </c>
      <c r="K26" s="8">
        <f t="shared" si="2"/>
        <v>0.43665768194070081</v>
      </c>
      <c r="L26" s="8">
        <f t="shared" si="3"/>
        <v>1.3477088948787063E-2</v>
      </c>
      <c r="M26" s="8">
        <f t="shared" si="4"/>
        <v>0.29380053908355797</v>
      </c>
      <c r="N26" s="8">
        <f t="shared" si="5"/>
        <v>5.3908355795148251E-3</v>
      </c>
      <c r="O26" s="8">
        <f t="shared" si="6"/>
        <v>0.25067385444743934</v>
      </c>
      <c r="P26" s="8">
        <f t="shared" si="7"/>
        <v>0.45013477088948789</v>
      </c>
      <c r="Q26" s="8">
        <f t="shared" si="8"/>
        <v>0.29919137466307277</v>
      </c>
      <c r="R26" s="9">
        <f t="shared" si="9"/>
        <v>0.20485175202156333</v>
      </c>
      <c r="S26" s="9">
        <f t="shared" si="10"/>
        <v>0.45013477088948789</v>
      </c>
      <c r="T26" s="9">
        <f t="shared" si="11"/>
        <v>0.34501347708894881</v>
      </c>
      <c r="U26" s="2"/>
      <c r="V26" s="11"/>
    </row>
    <row r="27" spans="1:22" x14ac:dyDescent="0.2">
      <c r="B27" s="6">
        <v>20</v>
      </c>
      <c r="C27" s="11">
        <v>88</v>
      </c>
      <c r="D27" s="11">
        <v>11</v>
      </c>
      <c r="E27" s="11">
        <v>140</v>
      </c>
      <c r="F27" s="11">
        <v>3</v>
      </c>
      <c r="G27" s="11">
        <v>101</v>
      </c>
      <c r="H27" s="11">
        <v>0</v>
      </c>
      <c r="I27" s="8">
        <f t="shared" si="0"/>
        <v>0.2565597667638484</v>
      </c>
      <c r="J27" s="8">
        <f t="shared" si="1"/>
        <v>3.2069970845481049E-2</v>
      </c>
      <c r="K27" s="8">
        <f t="shared" si="2"/>
        <v>0.40816326530612246</v>
      </c>
      <c r="L27" s="8">
        <f t="shared" si="3"/>
        <v>8.7463556851311956E-3</v>
      </c>
      <c r="M27" s="8">
        <f t="shared" si="4"/>
        <v>0.29446064139941691</v>
      </c>
      <c r="N27" s="8">
        <f t="shared" si="5"/>
        <v>0</v>
      </c>
      <c r="O27" s="8">
        <f t="shared" si="6"/>
        <v>0.28862973760932947</v>
      </c>
      <c r="P27" s="8">
        <f t="shared" si="7"/>
        <v>0.41690962099125367</v>
      </c>
      <c r="Q27" s="8">
        <f t="shared" si="8"/>
        <v>0.29446064139941691</v>
      </c>
      <c r="R27" s="9">
        <f t="shared" si="9"/>
        <v>0.2565597667638484</v>
      </c>
      <c r="S27" s="9">
        <f t="shared" si="10"/>
        <v>0.41690962099125367</v>
      </c>
      <c r="T27" s="9">
        <f t="shared" si="11"/>
        <v>0.32653061224489799</v>
      </c>
      <c r="U27" s="2"/>
      <c r="V27" s="11"/>
    </row>
    <row r="28" spans="1:22" x14ac:dyDescent="0.2">
      <c r="C28" s="11">
        <f>AVERAGE(C22:C27)</f>
        <v>58</v>
      </c>
      <c r="D28" s="11">
        <f t="shared" ref="D28:T28" si="18">AVERAGE(D22:D27)</f>
        <v>9.6666666666666661</v>
      </c>
      <c r="E28" s="11">
        <f t="shared" si="18"/>
        <v>187.66666666666666</v>
      </c>
      <c r="F28" s="11">
        <f t="shared" ref="F28" si="19">AVERAGE(F22:F27)</f>
        <v>7.666666666666667</v>
      </c>
      <c r="G28" s="11">
        <f t="shared" si="18"/>
        <v>148</v>
      </c>
      <c r="H28" s="11">
        <f t="shared" si="18"/>
        <v>2</v>
      </c>
      <c r="I28" s="9">
        <f t="shared" si="18"/>
        <v>0.14633195840902438</v>
      </c>
      <c r="J28" s="9">
        <f t="shared" si="18"/>
        <v>2.4159828412342311E-2</v>
      </c>
      <c r="K28" s="9">
        <f t="shared" si="18"/>
        <v>0.43947050117149122</v>
      </c>
      <c r="L28" s="9">
        <f t="shared" si="18"/>
        <v>1.6884770739381907E-2</v>
      </c>
      <c r="M28" s="9">
        <f t="shared" si="18"/>
        <v>0.36860419860817023</v>
      </c>
      <c r="N28" s="9">
        <f t="shared" si="18"/>
        <v>4.5487426595900281E-3</v>
      </c>
      <c r="O28" s="9">
        <f t="shared" si="18"/>
        <v>0.17049178682136668</v>
      </c>
      <c r="P28" s="9">
        <f t="shared" si="18"/>
        <v>0.45635527191087305</v>
      </c>
      <c r="Q28" s="9">
        <f t="shared" si="18"/>
        <v>0.37315294126776016</v>
      </c>
      <c r="R28" s="9">
        <f t="shared" si="18"/>
        <v>0.14633195840902438</v>
      </c>
      <c r="S28" s="9">
        <f t="shared" si="18"/>
        <v>0.45635527191087305</v>
      </c>
      <c r="T28" s="9">
        <f t="shared" si="18"/>
        <v>0.3973127696801026</v>
      </c>
      <c r="U28" s="2"/>
      <c r="V28" s="11"/>
    </row>
    <row r="29" spans="1:22" ht="18.75" x14ac:dyDescent="0.2">
      <c r="A29" s="6" t="s">
        <v>8</v>
      </c>
      <c r="B29" s="6">
        <v>21</v>
      </c>
      <c r="C29" s="11">
        <v>60</v>
      </c>
      <c r="D29" s="11">
        <v>16</v>
      </c>
      <c r="E29" s="11">
        <v>149</v>
      </c>
      <c r="F29" s="11">
        <v>18</v>
      </c>
      <c r="G29" s="11">
        <v>148</v>
      </c>
      <c r="H29" s="11">
        <v>2</v>
      </c>
      <c r="I29" s="8">
        <f t="shared" si="0"/>
        <v>0.15267175572519084</v>
      </c>
      <c r="J29" s="8">
        <f t="shared" si="1"/>
        <v>4.0712468193384227E-2</v>
      </c>
      <c r="K29" s="8">
        <f t="shared" si="2"/>
        <v>0.37913486005089059</v>
      </c>
      <c r="L29" s="8">
        <f t="shared" si="3"/>
        <v>4.5801526717557252E-2</v>
      </c>
      <c r="M29" s="8">
        <f t="shared" si="4"/>
        <v>0.37659033078880405</v>
      </c>
      <c r="N29" s="8">
        <f t="shared" si="5"/>
        <v>5.0890585241730284E-3</v>
      </c>
      <c r="O29" s="8">
        <f t="shared" si="6"/>
        <v>0.19338422391857507</v>
      </c>
      <c r="P29" s="8">
        <f t="shared" si="7"/>
        <v>0.42493638676844786</v>
      </c>
      <c r="Q29" s="8">
        <f t="shared" si="8"/>
        <v>0.38167938931297712</v>
      </c>
      <c r="R29" s="9">
        <f t="shared" si="9"/>
        <v>0.15267175572519084</v>
      </c>
      <c r="S29" s="9">
        <f t="shared" si="10"/>
        <v>0.42493638676844786</v>
      </c>
      <c r="T29" s="9">
        <f t="shared" si="11"/>
        <v>0.42239185750636132</v>
      </c>
      <c r="U29" s="2"/>
      <c r="V29" s="11"/>
    </row>
    <row r="30" spans="1:22" x14ac:dyDescent="0.2">
      <c r="B30" s="6">
        <v>22</v>
      </c>
      <c r="C30" s="11">
        <v>58</v>
      </c>
      <c r="D30" s="11">
        <v>8</v>
      </c>
      <c r="E30" s="11">
        <v>125</v>
      </c>
      <c r="F30" s="11">
        <v>8</v>
      </c>
      <c r="G30" s="11">
        <v>128</v>
      </c>
      <c r="H30" s="11">
        <v>2</v>
      </c>
      <c r="I30" s="8">
        <f t="shared" si="0"/>
        <v>0.17629179331306991</v>
      </c>
      <c r="J30" s="8">
        <f t="shared" si="1"/>
        <v>2.4316109422492401E-2</v>
      </c>
      <c r="K30" s="8">
        <f t="shared" si="2"/>
        <v>0.37993920972644379</v>
      </c>
      <c r="L30" s="8">
        <f t="shared" si="3"/>
        <v>2.4316109422492401E-2</v>
      </c>
      <c r="M30" s="8">
        <f t="shared" si="4"/>
        <v>0.38905775075987842</v>
      </c>
      <c r="N30" s="8">
        <f t="shared" si="5"/>
        <v>6.0790273556231003E-3</v>
      </c>
      <c r="O30" s="8">
        <f t="shared" si="6"/>
        <v>0.20060790273556231</v>
      </c>
      <c r="P30" s="8">
        <f t="shared" si="7"/>
        <v>0.40425531914893614</v>
      </c>
      <c r="Q30" s="8">
        <f t="shared" si="8"/>
        <v>0.39513677811550152</v>
      </c>
      <c r="R30" s="9">
        <f t="shared" si="9"/>
        <v>0.17629179331306991</v>
      </c>
      <c r="S30" s="9">
        <f t="shared" si="10"/>
        <v>0.40425531914893614</v>
      </c>
      <c r="T30" s="9">
        <f t="shared" si="11"/>
        <v>0.41945288753799392</v>
      </c>
      <c r="U30" s="2"/>
      <c r="V30" s="11"/>
    </row>
    <row r="31" spans="1:22" x14ac:dyDescent="0.2">
      <c r="C31" s="11">
        <f>AVERAGE(C29:C30)</f>
        <v>59</v>
      </c>
      <c r="D31" s="11">
        <f t="shared" ref="D31:T31" si="20">AVERAGE(D29:D30)</f>
        <v>12</v>
      </c>
      <c r="E31" s="11">
        <f t="shared" si="20"/>
        <v>137</v>
      </c>
      <c r="F31" s="11">
        <f t="shared" ref="F31" si="21">AVERAGE(F29:F30)</f>
        <v>13</v>
      </c>
      <c r="G31" s="11">
        <f t="shared" si="20"/>
        <v>138</v>
      </c>
      <c r="H31" s="11">
        <f t="shared" si="20"/>
        <v>2</v>
      </c>
      <c r="I31" s="9">
        <f t="shared" si="20"/>
        <v>0.16448177451913037</v>
      </c>
      <c r="J31" s="9">
        <f t="shared" si="20"/>
        <v>3.2514288807938316E-2</v>
      </c>
      <c r="K31" s="9">
        <f t="shared" si="20"/>
        <v>0.37953703488866719</v>
      </c>
      <c r="L31" s="9">
        <f t="shared" si="20"/>
        <v>3.5058818070024825E-2</v>
      </c>
      <c r="M31" s="9">
        <f t="shared" si="20"/>
        <v>0.38282404077434123</v>
      </c>
      <c r="N31" s="9">
        <f t="shared" si="20"/>
        <v>5.5840429398980648E-3</v>
      </c>
      <c r="O31" s="9">
        <f t="shared" si="20"/>
        <v>0.1969960633270687</v>
      </c>
      <c r="P31" s="9">
        <f t="shared" si="20"/>
        <v>0.414595852958692</v>
      </c>
      <c r="Q31" s="9">
        <f t="shared" si="20"/>
        <v>0.38840808371423929</v>
      </c>
      <c r="R31" s="9">
        <f t="shared" si="20"/>
        <v>0.16448177451913037</v>
      </c>
      <c r="S31" s="9">
        <f t="shared" si="20"/>
        <v>0.414595852958692</v>
      </c>
      <c r="T31" s="9">
        <f t="shared" si="20"/>
        <v>0.42092237252217762</v>
      </c>
      <c r="U31" s="2"/>
      <c r="V31" s="11"/>
    </row>
    <row r="32" spans="1:22" ht="18.75" x14ac:dyDescent="0.2">
      <c r="A32" s="10" t="s">
        <v>14</v>
      </c>
      <c r="B32" s="6">
        <v>23</v>
      </c>
      <c r="C32" s="26">
        <v>49</v>
      </c>
      <c r="D32" s="26">
        <v>18</v>
      </c>
      <c r="E32" s="26">
        <v>78</v>
      </c>
      <c r="F32" s="26">
        <v>32</v>
      </c>
      <c r="G32" s="26">
        <v>120</v>
      </c>
      <c r="H32" s="26">
        <v>0</v>
      </c>
      <c r="I32" s="8">
        <f t="shared" si="0"/>
        <v>0.16498316498316498</v>
      </c>
      <c r="J32" s="8">
        <f t="shared" si="1"/>
        <v>6.0606060606060608E-2</v>
      </c>
      <c r="K32" s="8">
        <f t="shared" si="2"/>
        <v>0.26262626262626265</v>
      </c>
      <c r="L32" s="8">
        <f t="shared" si="3"/>
        <v>0.10774410774410774</v>
      </c>
      <c r="M32" s="8">
        <f t="shared" si="4"/>
        <v>0.40404040404040403</v>
      </c>
      <c r="N32" s="8">
        <f t="shared" si="5"/>
        <v>0</v>
      </c>
      <c r="O32" s="8">
        <f t="shared" si="6"/>
        <v>0.22558922558922559</v>
      </c>
      <c r="P32" s="8">
        <f t="shared" si="7"/>
        <v>0.37037037037037035</v>
      </c>
      <c r="Q32" s="8">
        <f t="shared" si="8"/>
        <v>0.40404040404040403</v>
      </c>
      <c r="R32" s="9">
        <f t="shared" si="9"/>
        <v>0.16498316498316498</v>
      </c>
      <c r="S32" s="9">
        <f t="shared" si="10"/>
        <v>0.37037037037037035</v>
      </c>
      <c r="T32" s="9">
        <f t="shared" si="11"/>
        <v>0.46464646464646464</v>
      </c>
      <c r="U32" s="2"/>
      <c r="V32" s="26"/>
    </row>
    <row r="33" spans="1:25" ht="18.75" x14ac:dyDescent="0.2">
      <c r="A33" s="10" t="s">
        <v>13</v>
      </c>
      <c r="B33" s="6">
        <v>24</v>
      </c>
      <c r="C33" s="26">
        <v>93</v>
      </c>
      <c r="D33" s="26">
        <v>5</v>
      </c>
      <c r="E33" s="26">
        <v>69</v>
      </c>
      <c r="F33" s="26">
        <v>42</v>
      </c>
      <c r="G33" s="26">
        <v>120</v>
      </c>
      <c r="H33" s="26">
        <v>0</v>
      </c>
      <c r="I33" s="8">
        <f t="shared" si="0"/>
        <v>0.28267477203647418</v>
      </c>
      <c r="J33" s="8">
        <f t="shared" si="1"/>
        <v>1.5197568389057751E-2</v>
      </c>
      <c r="K33" s="8">
        <f t="shared" si="2"/>
        <v>0.20972644376899696</v>
      </c>
      <c r="L33" s="8">
        <f t="shared" si="3"/>
        <v>0.1276595744680851</v>
      </c>
      <c r="M33" s="8">
        <f t="shared" si="4"/>
        <v>0.36474164133738601</v>
      </c>
      <c r="N33" s="8">
        <f t="shared" si="5"/>
        <v>0</v>
      </c>
      <c r="O33" s="8">
        <f t="shared" si="6"/>
        <v>0.2978723404255319</v>
      </c>
      <c r="P33" s="8">
        <f t="shared" si="7"/>
        <v>0.33738601823708209</v>
      </c>
      <c r="Q33" s="8">
        <f t="shared" si="8"/>
        <v>0.36474164133738601</v>
      </c>
      <c r="R33" s="9">
        <f t="shared" si="9"/>
        <v>0.28267477203647418</v>
      </c>
      <c r="S33" s="9">
        <f t="shared" si="10"/>
        <v>0.33738601823708209</v>
      </c>
      <c r="T33" s="9">
        <f t="shared" si="11"/>
        <v>0.37993920972644374</v>
      </c>
      <c r="U33" s="2"/>
      <c r="V33" s="26"/>
    </row>
    <row r="34" spans="1:25" ht="18.75" x14ac:dyDescent="0.2">
      <c r="A34" s="10" t="s">
        <v>15</v>
      </c>
      <c r="B34" s="6">
        <v>25</v>
      </c>
      <c r="C34" s="26">
        <v>72</v>
      </c>
      <c r="D34" s="26">
        <v>3</v>
      </c>
      <c r="E34" s="26">
        <v>86</v>
      </c>
      <c r="F34" s="26">
        <v>38</v>
      </c>
      <c r="G34" s="26">
        <v>138</v>
      </c>
      <c r="H34" s="26">
        <v>1</v>
      </c>
      <c r="I34" s="8">
        <f t="shared" si="0"/>
        <v>0.21301775147928995</v>
      </c>
      <c r="J34" s="8">
        <f t="shared" si="1"/>
        <v>8.8757396449704144E-3</v>
      </c>
      <c r="K34" s="8">
        <f t="shared" si="2"/>
        <v>0.25443786982248523</v>
      </c>
      <c r="L34" s="8">
        <f t="shared" si="3"/>
        <v>0.11242603550295859</v>
      </c>
      <c r="M34" s="8">
        <f t="shared" si="4"/>
        <v>0.40828402366863903</v>
      </c>
      <c r="N34" s="8">
        <f t="shared" si="5"/>
        <v>2.9585798816568047E-3</v>
      </c>
      <c r="O34" s="8">
        <f t="shared" si="6"/>
        <v>0.22189349112426035</v>
      </c>
      <c r="P34" s="8">
        <f t="shared" si="7"/>
        <v>0.36686390532544377</v>
      </c>
      <c r="Q34" s="8">
        <f t="shared" si="8"/>
        <v>0.41124260355029585</v>
      </c>
      <c r="R34" s="9">
        <f t="shared" si="9"/>
        <v>0.21301775147928995</v>
      </c>
      <c r="S34" s="9">
        <f t="shared" si="10"/>
        <v>0.36686390532544377</v>
      </c>
      <c r="T34" s="9">
        <f t="shared" si="11"/>
        <v>0.42011834319526625</v>
      </c>
      <c r="U34" s="2"/>
      <c r="V34" s="26"/>
    </row>
    <row r="35" spans="1:25" ht="18.75" x14ac:dyDescent="0.2">
      <c r="A35" s="10" t="s">
        <v>7</v>
      </c>
      <c r="B35" s="6">
        <v>26</v>
      </c>
      <c r="C35" s="26">
        <v>156</v>
      </c>
      <c r="D35" s="26">
        <v>17</v>
      </c>
      <c r="E35" s="26">
        <v>49</v>
      </c>
      <c r="F35" s="26">
        <v>10</v>
      </c>
      <c r="G35" s="26">
        <v>276</v>
      </c>
      <c r="H35" s="26">
        <v>32</v>
      </c>
      <c r="I35" s="8">
        <f t="shared" si="0"/>
        <v>0.28888888888888886</v>
      </c>
      <c r="J35" s="8">
        <f t="shared" si="1"/>
        <v>3.1481481481481478E-2</v>
      </c>
      <c r="K35" s="8">
        <f t="shared" si="2"/>
        <v>9.0740740740740747E-2</v>
      </c>
      <c r="L35" s="8">
        <f t="shared" si="3"/>
        <v>1.8518518518518517E-2</v>
      </c>
      <c r="M35" s="8">
        <f t="shared" si="4"/>
        <v>0.51111111111111107</v>
      </c>
      <c r="N35" s="8">
        <f t="shared" si="5"/>
        <v>5.9259259259259262E-2</v>
      </c>
      <c r="O35" s="8">
        <f t="shared" si="6"/>
        <v>0.32037037037037036</v>
      </c>
      <c r="P35" s="8">
        <f t="shared" si="7"/>
        <v>0.10925925925925926</v>
      </c>
      <c r="Q35" s="8">
        <f t="shared" si="8"/>
        <v>0.57037037037037042</v>
      </c>
      <c r="R35" s="9">
        <f t="shared" si="9"/>
        <v>0.28888888888888886</v>
      </c>
      <c r="S35" s="9">
        <f t="shared" si="10"/>
        <v>0.10925925925925926</v>
      </c>
      <c r="T35" s="9">
        <f t="shared" si="11"/>
        <v>0.60185185185185186</v>
      </c>
      <c r="U35" s="2"/>
      <c r="V35" s="26"/>
    </row>
    <row r="36" spans="1:25" x14ac:dyDescent="0.2">
      <c r="A36" s="10"/>
      <c r="B36" s="6">
        <v>27</v>
      </c>
      <c r="C36" s="26">
        <v>132</v>
      </c>
      <c r="D36" s="26">
        <v>13</v>
      </c>
      <c r="E36" s="26">
        <v>37</v>
      </c>
      <c r="F36" s="26">
        <v>4</v>
      </c>
      <c r="G36" s="26">
        <v>250</v>
      </c>
      <c r="H36" s="26">
        <v>40</v>
      </c>
      <c r="I36" s="8">
        <f t="shared" si="0"/>
        <v>0.27731092436974791</v>
      </c>
      <c r="J36" s="8">
        <f t="shared" si="1"/>
        <v>2.7310924369747899E-2</v>
      </c>
      <c r="K36" s="8">
        <f t="shared" si="2"/>
        <v>7.7731092436974791E-2</v>
      </c>
      <c r="L36" s="8">
        <f t="shared" si="3"/>
        <v>8.4033613445378148E-3</v>
      </c>
      <c r="M36" s="8">
        <f t="shared" si="4"/>
        <v>0.52521008403361347</v>
      </c>
      <c r="N36" s="8">
        <f t="shared" si="5"/>
        <v>8.4033613445378158E-2</v>
      </c>
      <c r="O36" s="8">
        <f t="shared" si="6"/>
        <v>0.30462184873949577</v>
      </c>
      <c r="P36" s="8">
        <f t="shared" si="7"/>
        <v>8.6134453781512604E-2</v>
      </c>
      <c r="Q36" s="8">
        <f t="shared" si="8"/>
        <v>0.60924369747899154</v>
      </c>
      <c r="R36" s="9">
        <f t="shared" si="9"/>
        <v>0.27731092436974791</v>
      </c>
      <c r="S36" s="9">
        <f t="shared" si="10"/>
        <v>8.6134453781512604E-2</v>
      </c>
      <c r="T36" s="9">
        <f t="shared" si="11"/>
        <v>0.63655462184873945</v>
      </c>
      <c r="U36" s="2"/>
      <c r="V36" s="26"/>
    </row>
    <row r="37" spans="1:25" x14ac:dyDescent="0.2">
      <c r="A37" s="10"/>
      <c r="C37" s="26">
        <f>AVERAGE(C35:C36)</f>
        <v>144</v>
      </c>
      <c r="D37" s="26">
        <f t="shared" ref="D37:I37" si="22">AVERAGE(D35:D36)</f>
        <v>15</v>
      </c>
      <c r="E37" s="26">
        <f t="shared" si="22"/>
        <v>43</v>
      </c>
      <c r="F37" s="26">
        <f t="shared" ref="F37" si="23">AVERAGE(F35:F36)</f>
        <v>7</v>
      </c>
      <c r="G37" s="26">
        <f t="shared" si="22"/>
        <v>263</v>
      </c>
      <c r="H37" s="26">
        <f t="shared" si="22"/>
        <v>36</v>
      </c>
      <c r="I37" s="24">
        <f t="shared" si="22"/>
        <v>0.28309990662931839</v>
      </c>
      <c r="J37" s="24">
        <f t="shared" ref="J37" si="24">AVERAGE(J35:J36)</f>
        <v>2.9396202925614689E-2</v>
      </c>
      <c r="K37" s="24">
        <f t="shared" ref="K37" si="25">AVERAGE(K35:K36)</f>
        <v>8.4235916588857762E-2</v>
      </c>
      <c r="L37" s="24">
        <f t="shared" ref="L37" si="26">AVERAGE(L35:L36)</f>
        <v>1.3460939931528165E-2</v>
      </c>
      <c r="M37" s="24">
        <f t="shared" ref="M37" si="27">AVERAGE(M35:M36)</f>
        <v>0.51816059757236221</v>
      </c>
      <c r="N37" s="24">
        <f t="shared" ref="N37:O37" si="28">AVERAGE(N35:N36)</f>
        <v>7.164643635231871E-2</v>
      </c>
      <c r="O37" s="24">
        <f t="shared" si="28"/>
        <v>0.31249610955493307</v>
      </c>
      <c r="P37" s="24">
        <f t="shared" ref="P37" si="29">AVERAGE(P35:P36)</f>
        <v>9.7696856520385927E-2</v>
      </c>
      <c r="Q37" s="24">
        <f t="shared" ref="Q37" si="30">AVERAGE(Q35:Q36)</f>
        <v>0.58980703392468103</v>
      </c>
      <c r="R37" s="24">
        <f t="shared" ref="R37" si="31">AVERAGE(R35:R36)</f>
        <v>0.28309990662931839</v>
      </c>
      <c r="S37" s="24">
        <f t="shared" ref="S37" si="32">AVERAGE(S35:S36)</f>
        <v>9.7696856520385927E-2</v>
      </c>
      <c r="T37" s="24">
        <f t="shared" ref="T37" si="33">AVERAGE(T35:T36)</f>
        <v>0.61920323685029566</v>
      </c>
      <c r="U37" s="2"/>
      <c r="V37" s="26"/>
    </row>
    <row r="38" spans="1:25" ht="18.75" x14ac:dyDescent="0.2">
      <c r="A38" s="13" t="s">
        <v>16</v>
      </c>
      <c r="B38" s="4">
        <v>28</v>
      </c>
      <c r="C38" s="27">
        <v>165</v>
      </c>
      <c r="D38" s="27">
        <v>18</v>
      </c>
      <c r="E38" s="27">
        <v>52</v>
      </c>
      <c r="F38" s="27">
        <v>9</v>
      </c>
      <c r="G38" s="27">
        <v>241</v>
      </c>
      <c r="H38" s="27">
        <v>57</v>
      </c>
      <c r="I38" s="14">
        <f t="shared" si="0"/>
        <v>0.30442804428044279</v>
      </c>
      <c r="J38" s="14">
        <f t="shared" si="1"/>
        <v>3.3210332103321034E-2</v>
      </c>
      <c r="K38" s="14">
        <f t="shared" si="2"/>
        <v>9.5940959409594101E-2</v>
      </c>
      <c r="L38" s="14">
        <f t="shared" si="3"/>
        <v>1.6605166051660517E-2</v>
      </c>
      <c r="M38" s="14">
        <f t="shared" si="4"/>
        <v>0.44464944649446492</v>
      </c>
      <c r="N38" s="14">
        <f t="shared" si="5"/>
        <v>0.10516605166051661</v>
      </c>
      <c r="O38" s="14">
        <f t="shared" si="6"/>
        <v>0.33763837638376382</v>
      </c>
      <c r="P38" s="14">
        <f t="shared" si="7"/>
        <v>0.11254612546125461</v>
      </c>
      <c r="Q38" s="14">
        <f t="shared" si="8"/>
        <v>0.54981549815498154</v>
      </c>
      <c r="R38" s="14">
        <f t="shared" si="9"/>
        <v>0.30442804428044279</v>
      </c>
      <c r="S38" s="14">
        <f t="shared" si="10"/>
        <v>0.11254612546125461</v>
      </c>
      <c r="T38" s="14">
        <f t="shared" si="11"/>
        <v>0.58302583025830257</v>
      </c>
      <c r="U38" s="2"/>
      <c r="V38" s="21"/>
    </row>
    <row r="39" spans="1:25" x14ac:dyDescent="0.2">
      <c r="R39" s="9"/>
      <c r="S39" s="9"/>
      <c r="T39" s="9"/>
    </row>
    <row r="40" spans="1:25" x14ac:dyDescent="0.2">
      <c r="A40" s="16"/>
      <c r="B40" s="16"/>
      <c r="C40" s="21"/>
      <c r="D40" s="21"/>
      <c r="E40" s="21"/>
      <c r="F40" s="21"/>
      <c r="G40" s="21"/>
      <c r="H40" s="21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7"/>
      <c r="W40" s="17"/>
      <c r="X40" s="17"/>
      <c r="Y40" s="17"/>
    </row>
    <row r="41" spans="1:25" x14ac:dyDescent="0.2">
      <c r="A41" s="16"/>
      <c r="B41" s="16"/>
      <c r="C41" s="21"/>
      <c r="D41" s="21"/>
      <c r="E41" s="21"/>
      <c r="F41" s="21"/>
      <c r="G41" s="21"/>
      <c r="H41" s="21"/>
      <c r="I41" s="16"/>
      <c r="J41" s="16"/>
      <c r="K41" s="16"/>
      <c r="L41" s="16"/>
      <c r="M41" s="16"/>
      <c r="N41" s="16"/>
      <c r="O41" s="18"/>
      <c r="P41" s="18"/>
      <c r="Q41" s="18"/>
      <c r="R41" s="18"/>
      <c r="S41" s="18"/>
      <c r="T41" s="16"/>
      <c r="U41" s="19"/>
      <c r="V41" s="19"/>
      <c r="W41" s="19"/>
      <c r="X41" s="19"/>
      <c r="Y41" s="17"/>
    </row>
    <row r="42" spans="1:25" x14ac:dyDescent="0.2">
      <c r="A42" s="16"/>
      <c r="B42" s="16"/>
      <c r="C42" s="21"/>
      <c r="D42" s="21"/>
      <c r="E42" s="21"/>
      <c r="F42" s="21"/>
      <c r="G42" s="21"/>
      <c r="H42" s="21"/>
      <c r="I42" s="16"/>
      <c r="J42" s="16"/>
      <c r="K42" s="16"/>
      <c r="L42" s="16"/>
      <c r="M42" s="16"/>
      <c r="N42" s="16"/>
      <c r="O42" s="18"/>
      <c r="P42" s="18"/>
      <c r="Q42" s="18"/>
      <c r="R42" s="18"/>
      <c r="S42" s="18"/>
      <c r="T42" s="16"/>
      <c r="U42" s="19"/>
      <c r="V42" s="19"/>
      <c r="W42" s="19"/>
      <c r="X42" s="19"/>
      <c r="Y42" s="17"/>
    </row>
    <row r="43" spans="1:25" x14ac:dyDescent="0.2">
      <c r="A43" s="16"/>
      <c r="B43" s="16"/>
      <c r="C43" s="21"/>
      <c r="D43" s="21"/>
      <c r="E43" s="21"/>
      <c r="F43" s="21"/>
      <c r="G43" s="21"/>
      <c r="H43" s="21"/>
      <c r="I43" s="16"/>
      <c r="J43" s="16"/>
      <c r="K43" s="16"/>
      <c r="L43" s="16"/>
      <c r="M43" s="16"/>
      <c r="N43" s="16"/>
      <c r="O43" s="18"/>
      <c r="P43" s="18"/>
      <c r="Q43" s="18"/>
      <c r="R43" s="18"/>
      <c r="S43" s="18"/>
      <c r="T43" s="16"/>
      <c r="U43" s="19"/>
      <c r="V43" s="19"/>
      <c r="W43" s="19"/>
      <c r="X43" s="19"/>
      <c r="Y43" s="17"/>
    </row>
    <row r="44" spans="1:25" x14ac:dyDescent="0.2">
      <c r="A44" s="16"/>
      <c r="B44" s="16"/>
      <c r="C44" s="21"/>
      <c r="D44" s="21"/>
      <c r="E44" s="21"/>
      <c r="F44" s="21"/>
      <c r="G44" s="21"/>
      <c r="H44" s="21"/>
      <c r="I44" s="16"/>
      <c r="J44" s="16"/>
      <c r="K44" s="16"/>
      <c r="L44" s="16"/>
      <c r="M44" s="16"/>
      <c r="N44" s="16"/>
      <c r="O44" s="18"/>
      <c r="P44" s="18"/>
      <c r="Q44" s="18"/>
      <c r="R44" s="18"/>
      <c r="S44" s="18"/>
      <c r="T44" s="16"/>
      <c r="U44" s="19"/>
      <c r="V44" s="19"/>
      <c r="W44" s="19"/>
      <c r="X44" s="19"/>
      <c r="Y44" s="17"/>
    </row>
    <row r="45" spans="1:25" x14ac:dyDescent="0.2">
      <c r="A45" s="16"/>
      <c r="B45" s="16"/>
      <c r="C45" s="21"/>
      <c r="D45" s="21"/>
      <c r="E45" s="21"/>
      <c r="F45" s="21"/>
      <c r="G45" s="21"/>
      <c r="H45" s="21"/>
      <c r="I45" s="16"/>
      <c r="J45" s="16"/>
      <c r="K45" s="16"/>
      <c r="L45" s="16"/>
      <c r="M45" s="16"/>
      <c r="N45" s="16"/>
      <c r="O45" s="18"/>
      <c r="P45" s="18"/>
      <c r="Q45" s="18"/>
      <c r="R45" s="18"/>
      <c r="S45" s="18"/>
      <c r="T45" s="16"/>
      <c r="U45" s="19"/>
      <c r="V45" s="19"/>
      <c r="W45" s="19"/>
      <c r="X45" s="19"/>
      <c r="Y45" s="17"/>
    </row>
    <row r="46" spans="1:25" x14ac:dyDescent="0.2">
      <c r="A46" s="16"/>
      <c r="B46" s="16"/>
      <c r="C46" s="21"/>
      <c r="D46" s="21"/>
      <c r="E46" s="21"/>
      <c r="F46" s="21"/>
      <c r="G46" s="21"/>
      <c r="H46" s="21"/>
      <c r="I46" s="16"/>
      <c r="J46" s="16"/>
      <c r="K46" s="16"/>
      <c r="L46" s="16"/>
      <c r="M46" s="16"/>
      <c r="N46" s="16"/>
      <c r="O46" s="18"/>
      <c r="P46" s="18"/>
      <c r="Q46" s="18"/>
      <c r="R46" s="18"/>
      <c r="S46" s="18"/>
      <c r="T46" s="16"/>
      <c r="U46" s="19"/>
      <c r="V46" s="19"/>
      <c r="W46" s="19"/>
      <c r="X46" s="19"/>
      <c r="Y46" s="17"/>
    </row>
    <row r="47" spans="1:25" x14ac:dyDescent="0.2">
      <c r="A47" s="16"/>
      <c r="B47" s="16"/>
      <c r="C47" s="21"/>
      <c r="D47" s="21"/>
      <c r="E47" s="21"/>
      <c r="F47" s="21"/>
      <c r="G47" s="21"/>
      <c r="H47" s="21"/>
      <c r="I47" s="16"/>
      <c r="J47" s="16"/>
      <c r="K47" s="16"/>
      <c r="L47" s="16"/>
      <c r="M47" s="16"/>
      <c r="N47" s="16"/>
      <c r="O47" s="18"/>
      <c r="P47" s="18"/>
      <c r="Q47" s="18"/>
      <c r="R47" s="18"/>
      <c r="S47" s="18"/>
      <c r="T47" s="16"/>
      <c r="U47" s="19"/>
      <c r="V47" s="19"/>
      <c r="W47" s="19"/>
      <c r="X47" s="19"/>
      <c r="Y47" s="17"/>
    </row>
    <row r="48" spans="1:25" x14ac:dyDescent="0.2">
      <c r="A48" s="16"/>
      <c r="B48" s="16"/>
      <c r="C48" s="21"/>
      <c r="D48" s="21"/>
      <c r="E48" s="21"/>
      <c r="F48" s="21"/>
      <c r="G48" s="21"/>
      <c r="H48" s="21"/>
      <c r="I48" s="16"/>
      <c r="J48" s="16"/>
      <c r="K48" s="16"/>
      <c r="L48" s="16"/>
      <c r="M48" s="16"/>
      <c r="N48" s="16"/>
      <c r="O48" s="18"/>
      <c r="P48" s="18"/>
      <c r="Q48" s="18"/>
      <c r="R48" s="18"/>
      <c r="S48" s="18"/>
      <c r="T48" s="16"/>
      <c r="U48" s="19"/>
      <c r="V48" s="19"/>
      <c r="W48" s="19"/>
      <c r="X48" s="19"/>
      <c r="Y48" s="17"/>
    </row>
    <row r="49" spans="1:25" x14ac:dyDescent="0.2">
      <c r="A49" s="16"/>
      <c r="B49" s="16"/>
      <c r="C49" s="21"/>
      <c r="D49" s="21"/>
      <c r="E49" s="21"/>
      <c r="F49" s="21"/>
      <c r="G49" s="21"/>
      <c r="H49" s="21"/>
      <c r="I49" s="16"/>
      <c r="J49" s="16"/>
      <c r="K49" s="16"/>
      <c r="L49" s="16"/>
      <c r="M49" s="16"/>
      <c r="N49" s="16"/>
      <c r="O49" s="18"/>
      <c r="P49" s="18"/>
      <c r="Q49" s="18"/>
      <c r="R49" s="18"/>
      <c r="S49" s="18"/>
      <c r="T49" s="16"/>
      <c r="U49" s="19"/>
      <c r="V49" s="19"/>
      <c r="W49" s="19"/>
      <c r="X49" s="19"/>
      <c r="Y49" s="17"/>
    </row>
    <row r="50" spans="1:25" x14ac:dyDescent="0.2">
      <c r="A50" s="16"/>
      <c r="B50" s="16"/>
      <c r="C50" s="21"/>
      <c r="D50" s="21"/>
      <c r="E50" s="21"/>
      <c r="F50" s="21"/>
      <c r="G50" s="21"/>
      <c r="H50" s="21"/>
      <c r="I50" s="16"/>
      <c r="J50" s="16"/>
      <c r="K50" s="16"/>
      <c r="L50" s="16"/>
      <c r="M50" s="16"/>
      <c r="N50" s="16"/>
      <c r="O50" s="18"/>
      <c r="P50" s="18"/>
      <c r="Q50" s="18"/>
      <c r="R50" s="18"/>
      <c r="S50" s="18"/>
      <c r="T50" s="16"/>
      <c r="U50" s="19"/>
      <c r="V50" s="19"/>
      <c r="W50" s="19"/>
      <c r="X50" s="19"/>
      <c r="Y50" s="17"/>
    </row>
    <row r="51" spans="1:25" x14ac:dyDescent="0.2">
      <c r="A51" s="16"/>
      <c r="B51" s="16"/>
      <c r="C51" s="21"/>
      <c r="D51" s="21"/>
      <c r="E51" s="21"/>
      <c r="F51" s="21"/>
      <c r="G51" s="21"/>
      <c r="H51" s="21"/>
      <c r="I51" s="16"/>
      <c r="J51" s="16"/>
      <c r="K51" s="16"/>
      <c r="L51" s="16"/>
      <c r="M51" s="16"/>
      <c r="N51" s="16"/>
      <c r="O51" s="18"/>
      <c r="P51" s="18"/>
      <c r="Q51" s="18"/>
      <c r="R51" s="18"/>
      <c r="S51" s="18"/>
      <c r="T51" s="16"/>
      <c r="U51" s="19"/>
      <c r="V51" s="19"/>
      <c r="W51" s="19"/>
      <c r="X51" s="19"/>
      <c r="Y51" s="17"/>
    </row>
    <row r="52" spans="1:25" x14ac:dyDescent="0.2">
      <c r="A52" s="16"/>
      <c r="B52" s="16"/>
      <c r="C52" s="21"/>
      <c r="D52" s="21"/>
      <c r="E52" s="21"/>
      <c r="F52" s="21"/>
      <c r="G52" s="21"/>
      <c r="H52" s="21"/>
      <c r="I52" s="16"/>
      <c r="J52" s="16"/>
      <c r="K52" s="16"/>
      <c r="L52" s="20"/>
      <c r="M52" s="16"/>
      <c r="N52" s="16"/>
      <c r="O52" s="18"/>
      <c r="P52" s="18"/>
      <c r="Q52" s="18"/>
      <c r="R52" s="18"/>
      <c r="S52" s="18"/>
      <c r="T52" s="16"/>
      <c r="U52" s="19"/>
      <c r="V52" s="19"/>
      <c r="W52" s="19"/>
      <c r="X52" s="19"/>
      <c r="Y52" s="17"/>
    </row>
    <row r="53" spans="1:25" x14ac:dyDescent="0.2">
      <c r="A53" s="16"/>
      <c r="B53" s="16"/>
      <c r="C53" s="21"/>
      <c r="D53" s="21"/>
      <c r="E53" s="21"/>
      <c r="F53" s="21"/>
      <c r="G53" s="21"/>
      <c r="H53" s="21"/>
      <c r="I53" s="16"/>
      <c r="J53" s="16"/>
      <c r="K53" s="16"/>
      <c r="L53" s="20"/>
      <c r="M53" s="16"/>
      <c r="N53" s="16"/>
      <c r="O53" s="18"/>
      <c r="P53" s="18"/>
      <c r="Q53" s="18"/>
      <c r="R53" s="18"/>
      <c r="S53" s="18"/>
      <c r="T53" s="16"/>
      <c r="U53" s="19"/>
      <c r="V53" s="19"/>
      <c r="W53" s="19"/>
      <c r="X53" s="19"/>
      <c r="Y53" s="17"/>
    </row>
    <row r="54" spans="1:25" x14ac:dyDescent="0.2">
      <c r="A54" s="16"/>
      <c r="B54" s="16"/>
      <c r="C54" s="21"/>
      <c r="D54" s="21"/>
      <c r="E54" s="21"/>
      <c r="F54" s="21"/>
      <c r="G54" s="21"/>
      <c r="H54" s="21"/>
      <c r="I54" s="16"/>
      <c r="J54" s="16"/>
      <c r="K54" s="16"/>
      <c r="L54" s="20"/>
      <c r="M54" s="16"/>
      <c r="N54" s="16"/>
      <c r="O54" s="18"/>
      <c r="P54" s="18"/>
      <c r="Q54" s="18"/>
      <c r="R54" s="18"/>
      <c r="S54" s="18"/>
      <c r="T54" s="16"/>
      <c r="U54" s="19"/>
      <c r="V54" s="19"/>
      <c r="W54" s="19"/>
      <c r="X54" s="19"/>
      <c r="Y54" s="17"/>
    </row>
    <row r="55" spans="1:25" x14ac:dyDescent="0.2">
      <c r="A55" s="16"/>
      <c r="B55" s="16"/>
      <c r="C55" s="21"/>
      <c r="D55" s="21"/>
      <c r="E55" s="21"/>
      <c r="F55" s="21"/>
      <c r="G55" s="21"/>
      <c r="H55" s="21"/>
      <c r="I55" s="16"/>
      <c r="J55" s="16"/>
      <c r="K55" s="16"/>
      <c r="L55" s="16"/>
      <c r="M55" s="16"/>
      <c r="N55" s="16"/>
      <c r="O55" s="18"/>
      <c r="P55" s="18"/>
      <c r="Q55" s="18"/>
      <c r="R55" s="18"/>
      <c r="S55" s="18"/>
      <c r="T55" s="16"/>
      <c r="U55" s="19"/>
      <c r="V55" s="19"/>
      <c r="W55" s="19"/>
      <c r="X55" s="19"/>
      <c r="Y55" s="17"/>
    </row>
    <row r="56" spans="1:25" x14ac:dyDescent="0.2">
      <c r="A56" s="16"/>
      <c r="B56" s="16"/>
      <c r="C56" s="21"/>
      <c r="D56" s="21"/>
      <c r="E56" s="21"/>
      <c r="F56" s="21"/>
      <c r="G56" s="21"/>
      <c r="H56" s="21"/>
      <c r="I56" s="16"/>
      <c r="J56" s="16"/>
      <c r="K56" s="16"/>
      <c r="L56" s="20"/>
      <c r="M56" s="16"/>
      <c r="N56" s="16"/>
      <c r="O56" s="18"/>
      <c r="P56" s="18"/>
      <c r="Q56" s="18"/>
      <c r="R56" s="18"/>
      <c r="S56" s="18"/>
      <c r="T56" s="16"/>
      <c r="U56" s="19"/>
      <c r="V56" s="19"/>
      <c r="W56" s="19"/>
      <c r="X56" s="19"/>
      <c r="Y56" s="17"/>
    </row>
    <row r="57" spans="1:25" x14ac:dyDescent="0.2">
      <c r="A57" s="16"/>
      <c r="B57" s="16"/>
      <c r="C57" s="21"/>
      <c r="D57" s="21"/>
      <c r="E57" s="21"/>
      <c r="F57" s="21"/>
      <c r="G57" s="21"/>
      <c r="H57" s="21"/>
      <c r="I57" s="18"/>
      <c r="J57" s="18"/>
      <c r="K57" s="18"/>
      <c r="L57" s="16"/>
      <c r="M57" s="16"/>
      <c r="N57" s="16"/>
      <c r="O57" s="16"/>
      <c r="P57" s="16"/>
      <c r="Q57" s="16"/>
      <c r="R57" s="16"/>
      <c r="S57" s="16"/>
      <c r="T57" s="16"/>
      <c r="U57" s="17"/>
      <c r="V57" s="17"/>
      <c r="W57" s="17"/>
      <c r="X57" s="17"/>
      <c r="Y57" s="17"/>
    </row>
    <row r="58" spans="1:25" x14ac:dyDescent="0.2">
      <c r="A58" s="16"/>
      <c r="B58" s="16"/>
      <c r="C58" s="21"/>
      <c r="D58" s="21"/>
      <c r="E58" s="21"/>
      <c r="F58" s="21"/>
      <c r="G58" s="21"/>
      <c r="H58" s="21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7"/>
      <c r="V58" s="17"/>
      <c r="W58" s="17"/>
      <c r="X58" s="17"/>
      <c r="Y58" s="17"/>
    </row>
    <row r="59" spans="1:25" x14ac:dyDescent="0.2">
      <c r="A59" s="21"/>
      <c r="B59" s="1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16"/>
      <c r="N59" s="16"/>
      <c r="O59" s="21"/>
      <c r="P59" s="21"/>
      <c r="Q59" s="21"/>
      <c r="R59" s="21"/>
      <c r="S59" s="21"/>
      <c r="T59" s="21"/>
      <c r="U59" s="17"/>
      <c r="V59" s="17"/>
      <c r="W59" s="17"/>
      <c r="X59" s="17"/>
      <c r="Y59" s="17"/>
    </row>
    <row r="60" spans="1:25" x14ac:dyDescent="0.2">
      <c r="A60" s="21"/>
      <c r="B60" s="16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16"/>
      <c r="N60" s="16"/>
      <c r="O60" s="21"/>
      <c r="P60" s="21"/>
      <c r="Q60" s="21"/>
      <c r="R60" s="21"/>
      <c r="S60" s="21"/>
      <c r="T60" s="21"/>
      <c r="U60" s="17"/>
      <c r="V60" s="17"/>
      <c r="W60" s="17"/>
      <c r="X60" s="17"/>
      <c r="Y60" s="17"/>
    </row>
    <row r="61" spans="1:25" x14ac:dyDescent="0.2">
      <c r="A61" s="21"/>
      <c r="B61" s="16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16"/>
      <c r="N61" s="16"/>
      <c r="O61" s="21"/>
      <c r="P61" s="21"/>
      <c r="Q61" s="21"/>
      <c r="R61" s="21"/>
      <c r="S61" s="21"/>
      <c r="T61" s="21"/>
      <c r="U61" s="17"/>
      <c r="V61" s="17"/>
      <c r="W61" s="17"/>
      <c r="X61" s="17"/>
      <c r="Y61" s="17"/>
    </row>
    <row r="62" spans="1:25" x14ac:dyDescent="0.2">
      <c r="A62" s="21"/>
      <c r="B62" s="16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16"/>
      <c r="N62" s="16"/>
      <c r="O62" s="21"/>
      <c r="P62" s="21"/>
      <c r="Q62" s="21"/>
      <c r="R62" s="21"/>
      <c r="S62" s="21"/>
      <c r="T62" s="21"/>
      <c r="U62" s="17"/>
      <c r="V62" s="17"/>
      <c r="W62" s="17"/>
      <c r="X62" s="17"/>
      <c r="Y62" s="17"/>
    </row>
    <row r="63" spans="1:25" x14ac:dyDescent="0.2">
      <c r="A63" s="21"/>
      <c r="B63" s="16"/>
      <c r="C63" s="21"/>
      <c r="D63" s="21"/>
      <c r="E63" s="21"/>
      <c r="F63" s="21"/>
      <c r="G63" s="21"/>
      <c r="H63" s="21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21"/>
      <c r="U63" s="17"/>
      <c r="V63" s="17"/>
      <c r="W63" s="17"/>
      <c r="X63" s="17"/>
      <c r="Y63" s="17"/>
    </row>
    <row r="64" spans="1:25" x14ac:dyDescent="0.2">
      <c r="A64" s="21"/>
      <c r="B64" s="16"/>
      <c r="C64" s="21"/>
      <c r="D64" s="21"/>
      <c r="E64" s="21"/>
      <c r="F64" s="21"/>
      <c r="G64" s="21"/>
      <c r="H64" s="21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21"/>
      <c r="U64" s="17"/>
      <c r="V64" s="17"/>
      <c r="W64" s="17"/>
      <c r="X64" s="17"/>
      <c r="Y64" s="17"/>
    </row>
    <row r="65" spans="1:25" x14ac:dyDescent="0.2">
      <c r="A65" s="21"/>
      <c r="B65" s="16"/>
      <c r="C65" s="21"/>
      <c r="D65" s="21"/>
      <c r="E65" s="21"/>
      <c r="F65" s="21"/>
      <c r="G65" s="21"/>
      <c r="H65" s="21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21"/>
      <c r="U65" s="17"/>
      <c r="V65" s="17"/>
      <c r="W65" s="17"/>
      <c r="X65" s="17"/>
      <c r="Y65" s="17"/>
    </row>
    <row r="66" spans="1:25" x14ac:dyDescent="0.2">
      <c r="A66" s="21"/>
      <c r="B66" s="16"/>
      <c r="C66" s="21"/>
      <c r="D66" s="21"/>
      <c r="E66" s="21"/>
      <c r="F66" s="21"/>
      <c r="G66" s="21"/>
      <c r="H66" s="21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21"/>
      <c r="U66" s="17"/>
      <c r="V66" s="17"/>
      <c r="W66" s="17"/>
      <c r="X66" s="17"/>
      <c r="Y66" s="17"/>
    </row>
    <row r="67" spans="1:25" x14ac:dyDescent="0.2">
      <c r="A67" s="21"/>
      <c r="B67" s="16"/>
      <c r="C67" s="21"/>
      <c r="D67" s="21"/>
      <c r="E67" s="21"/>
      <c r="F67" s="21"/>
      <c r="G67" s="21"/>
      <c r="H67" s="21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1"/>
      <c r="U67" s="17"/>
      <c r="V67" s="17"/>
      <c r="W67" s="17"/>
      <c r="X67" s="17"/>
      <c r="Y67" s="17"/>
    </row>
    <row r="68" spans="1:25" x14ac:dyDescent="0.2">
      <c r="A68" s="21"/>
      <c r="B68" s="16"/>
      <c r="C68" s="21"/>
      <c r="D68" s="21"/>
      <c r="E68" s="21"/>
      <c r="F68" s="21"/>
      <c r="G68" s="21"/>
      <c r="H68" s="21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1"/>
      <c r="U68" s="17"/>
      <c r="V68" s="17"/>
      <c r="W68" s="17"/>
      <c r="X68" s="17"/>
      <c r="Y68" s="17"/>
    </row>
    <row r="69" spans="1:2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16"/>
      <c r="L69" s="16"/>
      <c r="M69" s="21"/>
      <c r="N69" s="21"/>
      <c r="O69" s="21"/>
      <c r="P69" s="21"/>
      <c r="Q69" s="21"/>
      <c r="R69" s="21"/>
      <c r="S69" s="21"/>
      <c r="T69" s="21"/>
      <c r="U69" s="17"/>
      <c r="V69" s="17"/>
      <c r="W69" s="17"/>
      <c r="X69" s="17"/>
      <c r="Y69" s="17"/>
    </row>
    <row r="70" spans="1:2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7"/>
      <c r="V70" s="17"/>
      <c r="W70" s="17"/>
      <c r="X70" s="17"/>
      <c r="Y70" s="17"/>
    </row>
    <row r="71" spans="1:25" x14ac:dyDescent="0.2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16"/>
      <c r="M71" s="21"/>
      <c r="N71" s="16"/>
      <c r="O71" s="16"/>
      <c r="P71" s="16"/>
      <c r="Q71" s="16"/>
      <c r="R71" s="16"/>
      <c r="S71" s="16"/>
      <c r="T71" s="16"/>
      <c r="U71" s="17"/>
      <c r="V71" s="17"/>
      <c r="W71" s="17"/>
      <c r="X71" s="17"/>
      <c r="Y71" s="17"/>
    </row>
    <row r="72" spans="1:25" x14ac:dyDescent="0.2">
      <c r="A72" s="21"/>
      <c r="B72" s="21"/>
      <c r="C72" s="21"/>
      <c r="D72" s="21"/>
      <c r="E72" s="21"/>
      <c r="F72" s="21"/>
      <c r="G72" s="21"/>
      <c r="H72" s="21"/>
      <c r="I72" s="22"/>
      <c r="J72" s="22"/>
      <c r="K72" s="22"/>
      <c r="L72" s="16"/>
      <c r="M72" s="21"/>
      <c r="N72" s="16"/>
      <c r="O72" s="21"/>
      <c r="P72" s="21"/>
      <c r="Q72" s="21"/>
      <c r="R72" s="21"/>
      <c r="S72" s="21"/>
      <c r="T72" s="21"/>
      <c r="U72" s="23"/>
      <c r="V72" s="17"/>
      <c r="W72" s="17"/>
      <c r="X72" s="17"/>
      <c r="Y72" s="17"/>
    </row>
    <row r="73" spans="1:25" x14ac:dyDescent="0.2">
      <c r="A73" s="21"/>
      <c r="B73" s="21"/>
      <c r="C73" s="21"/>
      <c r="D73" s="21"/>
      <c r="E73" s="21"/>
      <c r="F73" s="21"/>
      <c r="G73" s="21"/>
      <c r="H73" s="21"/>
      <c r="I73" s="22"/>
      <c r="J73" s="22"/>
      <c r="K73" s="22"/>
      <c r="L73" s="16"/>
      <c r="M73" s="21"/>
      <c r="N73" s="16"/>
      <c r="O73" s="21"/>
      <c r="P73" s="21"/>
      <c r="Q73" s="21"/>
      <c r="R73" s="21"/>
      <c r="S73" s="21"/>
      <c r="T73" s="21"/>
      <c r="U73" s="23"/>
      <c r="V73" s="17"/>
      <c r="W73" s="17"/>
      <c r="X73" s="17"/>
      <c r="Y73" s="17"/>
    </row>
    <row r="74" spans="1:25" x14ac:dyDescent="0.2">
      <c r="A74" s="21"/>
      <c r="B74" s="21"/>
      <c r="C74" s="21"/>
      <c r="D74" s="21"/>
      <c r="E74" s="21"/>
      <c r="F74" s="21"/>
      <c r="G74" s="21"/>
      <c r="H74" s="21"/>
      <c r="I74" s="22"/>
      <c r="J74" s="22"/>
      <c r="K74" s="22"/>
      <c r="L74" s="16"/>
      <c r="M74" s="21"/>
      <c r="N74" s="16"/>
      <c r="O74" s="21"/>
      <c r="P74" s="21"/>
      <c r="Q74" s="21"/>
      <c r="R74" s="21"/>
      <c r="S74" s="21"/>
      <c r="T74" s="21"/>
      <c r="U74" s="23"/>
      <c r="V74" s="17"/>
      <c r="W74" s="17"/>
      <c r="X74" s="17"/>
      <c r="Y74" s="17"/>
    </row>
    <row r="75" spans="1:25" x14ac:dyDescent="0.2">
      <c r="A75" s="21"/>
      <c r="B75" s="21"/>
      <c r="C75" s="21"/>
      <c r="D75" s="21"/>
      <c r="E75" s="21"/>
      <c r="F75" s="21"/>
      <c r="G75" s="21"/>
      <c r="H75" s="21"/>
      <c r="I75" s="22"/>
      <c r="J75" s="22"/>
      <c r="K75" s="22"/>
      <c r="L75" s="16"/>
      <c r="M75" s="21"/>
      <c r="N75" s="16"/>
      <c r="O75" s="21"/>
      <c r="P75" s="21"/>
      <c r="Q75" s="21"/>
      <c r="R75" s="21"/>
      <c r="S75" s="21"/>
      <c r="T75" s="21"/>
      <c r="U75" s="23"/>
      <c r="V75" s="17"/>
      <c r="W75" s="17"/>
      <c r="X75" s="17"/>
      <c r="Y75" s="17"/>
    </row>
    <row r="76" spans="1:25" x14ac:dyDescent="0.2">
      <c r="A76" s="21"/>
      <c r="B76" s="21"/>
      <c r="C76" s="21"/>
      <c r="D76" s="21"/>
      <c r="E76" s="21"/>
      <c r="F76" s="21"/>
      <c r="G76" s="21"/>
      <c r="H76" s="21"/>
      <c r="I76" s="22"/>
      <c r="J76" s="22"/>
      <c r="K76" s="22"/>
      <c r="L76" s="16"/>
      <c r="M76" s="21"/>
      <c r="N76" s="16"/>
      <c r="O76" s="16"/>
      <c r="P76" s="16"/>
      <c r="Q76" s="16"/>
      <c r="R76" s="16"/>
      <c r="S76" s="16"/>
      <c r="T76" s="21"/>
      <c r="U76" s="23"/>
      <c r="V76" s="17"/>
      <c r="W76" s="17"/>
      <c r="X76" s="17"/>
      <c r="Y76" s="17"/>
    </row>
    <row r="77" spans="1:25" x14ac:dyDescent="0.2">
      <c r="A77" s="21"/>
      <c r="B77" s="21"/>
      <c r="C77" s="21"/>
      <c r="D77" s="21"/>
      <c r="E77" s="21"/>
      <c r="F77" s="21"/>
      <c r="G77" s="21"/>
      <c r="H77" s="21"/>
      <c r="I77" s="22"/>
      <c r="J77" s="22"/>
      <c r="K77" s="22"/>
      <c r="L77" s="16"/>
      <c r="M77" s="21"/>
      <c r="N77" s="16"/>
      <c r="O77" s="16"/>
      <c r="P77" s="16"/>
      <c r="Q77" s="16"/>
      <c r="R77" s="16"/>
      <c r="S77" s="16"/>
      <c r="T77" s="21"/>
      <c r="U77" s="23"/>
      <c r="V77" s="17"/>
      <c r="W77" s="17"/>
      <c r="X77" s="17"/>
      <c r="Y77" s="17"/>
    </row>
    <row r="78" spans="1:25" x14ac:dyDescent="0.2">
      <c r="A78" s="11"/>
      <c r="B78" s="11"/>
      <c r="I78" s="12"/>
      <c r="J78" s="12"/>
      <c r="K78" s="12"/>
      <c r="M78" s="11"/>
      <c r="T78" s="11"/>
      <c r="U78" s="3"/>
    </row>
    <row r="79" spans="1:25" x14ac:dyDescent="0.2">
      <c r="A79" s="11"/>
      <c r="B79" s="11"/>
      <c r="I79" s="12"/>
      <c r="J79" s="12"/>
      <c r="K79" s="12"/>
      <c r="M79" s="11"/>
      <c r="T79" s="11"/>
      <c r="U79" s="3"/>
    </row>
    <row r="80" spans="1:25" x14ac:dyDescent="0.2">
      <c r="I80" s="12"/>
      <c r="J80" s="12"/>
      <c r="K80" s="12"/>
      <c r="M80" s="11"/>
      <c r="N80" s="11"/>
      <c r="O80" s="11"/>
      <c r="P80" s="11"/>
      <c r="Q80" s="11"/>
      <c r="R80" s="11"/>
      <c r="T80" s="11"/>
      <c r="U80" s="3"/>
    </row>
    <row r="81" spans="9:21" x14ac:dyDescent="0.2">
      <c r="I81" s="12"/>
      <c r="J81" s="12"/>
      <c r="K81" s="12"/>
      <c r="M81" s="11"/>
      <c r="N81" s="11"/>
      <c r="O81" s="11"/>
      <c r="P81" s="11"/>
      <c r="Q81" s="11"/>
      <c r="R81" s="11"/>
      <c r="S81" s="11"/>
      <c r="T81" s="11"/>
      <c r="U81" s="3"/>
    </row>
    <row r="82" spans="9:21" x14ac:dyDescent="0.2">
      <c r="I82" s="12"/>
      <c r="J82" s="12"/>
      <c r="K82" s="12"/>
      <c r="N82" s="11"/>
      <c r="O82" s="11"/>
      <c r="P82" s="11"/>
      <c r="Q82" s="11"/>
      <c r="R82" s="11"/>
      <c r="S82" s="11"/>
    </row>
    <row r="83" spans="9:21" x14ac:dyDescent="0.2">
      <c r="M83" s="11"/>
      <c r="N83" s="11"/>
      <c r="O83" s="11"/>
      <c r="P83" s="11"/>
      <c r="Q83" s="11"/>
      <c r="R83" s="11"/>
      <c r="S83" s="11"/>
    </row>
    <row r="84" spans="9:21" x14ac:dyDescent="0.2">
      <c r="M84" s="11"/>
      <c r="N84" s="11"/>
      <c r="O84" s="11"/>
      <c r="P84" s="11"/>
      <c r="Q84" s="11"/>
      <c r="R84" s="11"/>
      <c r="S84" s="11"/>
      <c r="T84" s="11"/>
    </row>
    <row r="85" spans="9:21" x14ac:dyDescent="0.2">
      <c r="M85" s="11"/>
      <c r="N85" s="11"/>
      <c r="O85" s="11"/>
      <c r="P85" s="11"/>
      <c r="Q85" s="11"/>
      <c r="R85" s="11"/>
      <c r="S85" s="11"/>
      <c r="T85" s="11"/>
    </row>
    <row r="86" spans="9:21" x14ac:dyDescent="0.2">
      <c r="M86" s="11"/>
      <c r="N86" s="11"/>
      <c r="O86" s="11"/>
      <c r="P86" s="11"/>
      <c r="Q86" s="11"/>
      <c r="R86" s="11"/>
      <c r="S86" s="11"/>
      <c r="T86" s="11"/>
    </row>
    <row r="87" spans="9:21" x14ac:dyDescent="0.2">
      <c r="M87" s="11"/>
      <c r="N87" s="11"/>
      <c r="O87" s="11"/>
      <c r="P87" s="11"/>
      <c r="Q87" s="11"/>
      <c r="R87" s="11"/>
      <c r="S87" s="11"/>
      <c r="T87" s="11"/>
    </row>
    <row r="88" spans="9:21" x14ac:dyDescent="0.2">
      <c r="M88" s="11"/>
      <c r="N88" s="11"/>
      <c r="O88" s="11"/>
      <c r="P88" s="11"/>
      <c r="Q88" s="11"/>
      <c r="R88" s="11"/>
      <c r="S88" s="11"/>
      <c r="T88" s="11"/>
    </row>
    <row r="89" spans="9:21" x14ac:dyDescent="0.2">
      <c r="M89" s="11"/>
      <c r="N89" s="11"/>
      <c r="O89" s="11"/>
      <c r="P89" s="11"/>
      <c r="Q89" s="11"/>
      <c r="R89" s="11"/>
      <c r="S89" s="11"/>
      <c r="T89" s="11"/>
    </row>
    <row r="90" spans="9:21" x14ac:dyDescent="0.2">
      <c r="M90" s="11"/>
      <c r="N90" s="11"/>
      <c r="O90" s="11"/>
      <c r="P90" s="11"/>
      <c r="Q90" s="11"/>
      <c r="R90" s="11"/>
      <c r="S90" s="11"/>
      <c r="T90" s="11"/>
    </row>
    <row r="91" spans="9:21" x14ac:dyDescent="0.2">
      <c r="M91" s="11"/>
      <c r="T91" s="11"/>
    </row>
    <row r="92" spans="9:21" x14ac:dyDescent="0.2">
      <c r="M92" s="11"/>
      <c r="T92" s="11"/>
    </row>
    <row r="93" spans="9:21" x14ac:dyDescent="0.2">
      <c r="M93" s="11"/>
      <c r="T93" s="11"/>
    </row>
  </sheetData>
  <mergeCells count="8">
    <mergeCell ref="A1:T1"/>
    <mergeCell ref="R3:T3"/>
    <mergeCell ref="A3:A4"/>
    <mergeCell ref="B3:B4"/>
    <mergeCell ref="C3:H3"/>
    <mergeCell ref="I3:N3"/>
    <mergeCell ref="O3:Q3"/>
    <mergeCell ref="A2:T2"/>
  </mergeCells>
  <phoneticPr fontId="1" type="noConversion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2016-12-06T01:27:07Z</dcterms:modified>
</cp:coreProperties>
</file>