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Disko\Offshore\Hellefisk\Submission1\"/>
    </mc:Choice>
  </mc:AlternateContent>
  <xr:revisionPtr revIDLastSave="0" documentId="13_ncr:1_{453F82C1-013E-40C0-B256-4C8DBCC2A5A1}" xr6:coauthVersionLast="44" xr6:coauthVersionMax="44" xr10:uidLastSave="{00000000-0000-0000-0000-000000000000}"/>
  <bookViews>
    <workbookView xWindow="1155" yWindow="870" windowWidth="21600" windowHeight="12840" xr2:uid="{00000000-000D-0000-FFFF-FFFF00000000}"/>
  </bookViews>
  <sheets>
    <sheet name="Chemical analy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68" i="1" l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Q68" i="1"/>
  <c r="BP68" i="1"/>
  <c r="BO68" i="1"/>
  <c r="BN68" i="1"/>
  <c r="BM68" i="1"/>
  <c r="BL68" i="1"/>
  <c r="BK68" i="1"/>
  <c r="BJ68" i="1"/>
  <c r="BI68" i="1"/>
  <c r="BH68" i="1"/>
  <c r="BF68" i="1"/>
  <c r="BE68" i="1"/>
  <c r="BD68" i="1"/>
  <c r="BC68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Q63" i="1"/>
  <c r="BP63" i="1"/>
  <c r="BO63" i="1"/>
  <c r="BN63" i="1"/>
  <c r="BM63" i="1"/>
  <c r="BL63" i="1"/>
  <c r="BK63" i="1"/>
  <c r="BJ63" i="1"/>
  <c r="BI63" i="1"/>
  <c r="BH63" i="1"/>
  <c r="BF63" i="1"/>
  <c r="BE63" i="1"/>
  <c r="BD63" i="1"/>
  <c r="BC63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Q62" i="1"/>
  <c r="BP62" i="1"/>
  <c r="BO62" i="1"/>
  <c r="BN62" i="1"/>
  <c r="BM62" i="1"/>
  <c r="BL62" i="1"/>
  <c r="BK62" i="1"/>
  <c r="BJ62" i="1"/>
  <c r="BI62" i="1"/>
  <c r="BH62" i="1"/>
  <c r="BF62" i="1"/>
  <c r="BE62" i="1"/>
  <c r="BD62" i="1"/>
  <c r="BC62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Q61" i="1"/>
  <c r="BP61" i="1"/>
  <c r="BO61" i="1"/>
  <c r="BN61" i="1"/>
  <c r="BM61" i="1"/>
  <c r="BL61" i="1"/>
  <c r="BK61" i="1"/>
  <c r="BJ61" i="1"/>
  <c r="BI61" i="1"/>
  <c r="BH61" i="1"/>
  <c r="BF61" i="1"/>
  <c r="BE61" i="1"/>
  <c r="BD61" i="1"/>
  <c r="BC61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Q60" i="1"/>
  <c r="BP60" i="1"/>
  <c r="BO60" i="1"/>
  <c r="BN60" i="1"/>
  <c r="BM60" i="1"/>
  <c r="BL60" i="1"/>
  <c r="BK60" i="1"/>
  <c r="BJ60" i="1"/>
  <c r="BI60" i="1"/>
  <c r="BH60" i="1"/>
  <c r="BF60" i="1"/>
  <c r="BE60" i="1"/>
  <c r="BD60" i="1"/>
  <c r="BC60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Q69" i="1"/>
  <c r="BP69" i="1"/>
  <c r="BO69" i="1"/>
  <c r="BN69" i="1"/>
  <c r="BM69" i="1"/>
  <c r="BL69" i="1"/>
  <c r="BK69" i="1"/>
  <c r="BJ69" i="1"/>
  <c r="BI69" i="1"/>
  <c r="BH69" i="1"/>
  <c r="BF69" i="1"/>
  <c r="BE69" i="1"/>
  <c r="BD69" i="1"/>
  <c r="BC69" i="1"/>
  <c r="Q69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Q64" i="1"/>
  <c r="BP64" i="1"/>
  <c r="BO64" i="1"/>
  <c r="BN64" i="1"/>
  <c r="BM64" i="1"/>
  <c r="BL64" i="1"/>
  <c r="BK64" i="1"/>
  <c r="BJ64" i="1"/>
  <c r="BI64" i="1"/>
  <c r="BH64" i="1"/>
  <c r="BF64" i="1"/>
  <c r="BE64" i="1"/>
  <c r="BD64" i="1"/>
  <c r="BC64" i="1"/>
  <c r="Q64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Q67" i="1"/>
  <c r="BP67" i="1"/>
  <c r="BO67" i="1"/>
  <c r="BN67" i="1"/>
  <c r="BM67" i="1"/>
  <c r="BL67" i="1"/>
  <c r="BK67" i="1"/>
  <c r="BJ67" i="1"/>
  <c r="BI67" i="1"/>
  <c r="BH67" i="1"/>
  <c r="BF67" i="1"/>
  <c r="BE67" i="1"/>
  <c r="BD67" i="1"/>
  <c r="BC67" i="1"/>
  <c r="Q67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Q66" i="1"/>
  <c r="BP66" i="1"/>
  <c r="BO66" i="1"/>
  <c r="BN66" i="1"/>
  <c r="BM66" i="1"/>
  <c r="BL66" i="1"/>
  <c r="BK66" i="1"/>
  <c r="BJ66" i="1"/>
  <c r="BI66" i="1"/>
  <c r="BH66" i="1"/>
  <c r="BF66" i="1"/>
  <c r="BE66" i="1"/>
  <c r="BD66" i="1"/>
  <c r="BC66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Q65" i="1"/>
  <c r="BP65" i="1"/>
  <c r="BO65" i="1"/>
  <c r="BN65" i="1"/>
  <c r="BM65" i="1"/>
  <c r="BL65" i="1"/>
  <c r="BK65" i="1"/>
  <c r="BJ65" i="1"/>
  <c r="BI65" i="1"/>
  <c r="BH65" i="1"/>
  <c r="BF65" i="1"/>
  <c r="BE65" i="1"/>
  <c r="BD65" i="1"/>
  <c r="BC65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Q57" i="1"/>
  <c r="BP57" i="1"/>
  <c r="BO57" i="1"/>
  <c r="BN57" i="1"/>
  <c r="BM57" i="1"/>
  <c r="BL57" i="1"/>
  <c r="BK57" i="1"/>
  <c r="BJ57" i="1"/>
  <c r="BI57" i="1"/>
  <c r="BH57" i="1"/>
  <c r="BF57" i="1"/>
  <c r="BE57" i="1"/>
  <c r="BD57" i="1"/>
  <c r="BC57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Q56" i="1"/>
  <c r="BP56" i="1"/>
  <c r="BO56" i="1"/>
  <c r="BN56" i="1"/>
  <c r="BM56" i="1"/>
  <c r="BL56" i="1"/>
  <c r="BK56" i="1"/>
  <c r="BJ56" i="1"/>
  <c r="BI56" i="1"/>
  <c r="BH56" i="1"/>
  <c r="BF56" i="1"/>
  <c r="BE56" i="1"/>
  <c r="BD56" i="1"/>
  <c r="BC56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Q55" i="1"/>
  <c r="BP55" i="1"/>
  <c r="BO55" i="1"/>
  <c r="BN55" i="1"/>
  <c r="BM55" i="1"/>
  <c r="BL55" i="1"/>
  <c r="BK55" i="1"/>
  <c r="BJ55" i="1"/>
  <c r="BI55" i="1"/>
  <c r="BH55" i="1"/>
  <c r="BF55" i="1"/>
  <c r="BE55" i="1"/>
  <c r="BD55" i="1"/>
  <c r="BC55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Q54" i="1"/>
  <c r="BP54" i="1"/>
  <c r="BO54" i="1"/>
  <c r="BN54" i="1"/>
  <c r="BM54" i="1"/>
  <c r="BL54" i="1"/>
  <c r="BK54" i="1"/>
  <c r="BJ54" i="1"/>
  <c r="BI54" i="1"/>
  <c r="BH54" i="1"/>
  <c r="BF54" i="1"/>
  <c r="BE54" i="1"/>
  <c r="BD54" i="1"/>
  <c r="BC54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Q53" i="1"/>
  <c r="BP53" i="1"/>
  <c r="BO53" i="1"/>
  <c r="BN53" i="1"/>
  <c r="BM53" i="1"/>
  <c r="BL53" i="1"/>
  <c r="BK53" i="1"/>
  <c r="BJ53" i="1"/>
  <c r="BI53" i="1"/>
  <c r="BH53" i="1"/>
  <c r="BF53" i="1"/>
  <c r="BE53" i="1"/>
  <c r="BD53" i="1"/>
  <c r="BC53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Q52" i="1"/>
  <c r="BP52" i="1"/>
  <c r="BO52" i="1"/>
  <c r="BN52" i="1"/>
  <c r="BM52" i="1"/>
  <c r="BL52" i="1"/>
  <c r="BK52" i="1"/>
  <c r="BJ52" i="1"/>
  <c r="BI52" i="1"/>
  <c r="BH52" i="1"/>
  <c r="BF52" i="1"/>
  <c r="BE52" i="1"/>
  <c r="BD52" i="1"/>
  <c r="BC52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Q48" i="1"/>
  <c r="BP48" i="1"/>
  <c r="BO48" i="1"/>
  <c r="BN48" i="1"/>
  <c r="BM48" i="1"/>
  <c r="BL48" i="1"/>
  <c r="BK48" i="1"/>
  <c r="BJ48" i="1"/>
  <c r="BI48" i="1"/>
  <c r="BH48" i="1"/>
  <c r="BF48" i="1"/>
  <c r="BE48" i="1"/>
  <c r="BD48" i="1"/>
  <c r="BC48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Q49" i="1"/>
  <c r="BP49" i="1"/>
  <c r="BO49" i="1"/>
  <c r="BN49" i="1"/>
  <c r="BM49" i="1"/>
  <c r="BL49" i="1"/>
  <c r="BK49" i="1"/>
  <c r="BJ49" i="1"/>
  <c r="BI49" i="1"/>
  <c r="BH49" i="1"/>
  <c r="BF49" i="1"/>
  <c r="BE49" i="1"/>
  <c r="BD49" i="1"/>
  <c r="BC49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Q51" i="1"/>
  <c r="BP51" i="1"/>
  <c r="BO51" i="1"/>
  <c r="BN51" i="1"/>
  <c r="BM51" i="1"/>
  <c r="BL51" i="1"/>
  <c r="BK51" i="1"/>
  <c r="BJ51" i="1"/>
  <c r="BI51" i="1"/>
  <c r="BH51" i="1"/>
  <c r="BF51" i="1"/>
  <c r="BE51" i="1"/>
  <c r="BD51" i="1"/>
  <c r="BC51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Q50" i="1"/>
  <c r="BP50" i="1"/>
  <c r="BO50" i="1"/>
  <c r="BN50" i="1"/>
  <c r="BM50" i="1"/>
  <c r="BL50" i="1"/>
  <c r="BK50" i="1"/>
  <c r="BJ50" i="1"/>
  <c r="BI50" i="1"/>
  <c r="BH50" i="1"/>
  <c r="BF50" i="1"/>
  <c r="BE50" i="1"/>
  <c r="BD50" i="1"/>
  <c r="BC50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Q92" i="1"/>
  <c r="BP92" i="1"/>
  <c r="BO92" i="1"/>
  <c r="BN92" i="1"/>
  <c r="BM92" i="1"/>
  <c r="BL92" i="1"/>
  <c r="BK92" i="1"/>
  <c r="BJ92" i="1"/>
  <c r="BI92" i="1"/>
  <c r="BH92" i="1"/>
  <c r="BF92" i="1"/>
  <c r="BE92" i="1"/>
  <c r="BD92" i="1"/>
  <c r="BC92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Q91" i="1"/>
  <c r="BP91" i="1"/>
  <c r="BO91" i="1"/>
  <c r="BN91" i="1"/>
  <c r="BM91" i="1"/>
  <c r="BL91" i="1"/>
  <c r="BK91" i="1"/>
  <c r="BJ91" i="1"/>
  <c r="BI91" i="1"/>
  <c r="BH91" i="1"/>
  <c r="BF91" i="1"/>
  <c r="BE91" i="1"/>
  <c r="BD91" i="1"/>
  <c r="BC91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Q90" i="1"/>
  <c r="BP90" i="1"/>
  <c r="BO90" i="1"/>
  <c r="BN90" i="1"/>
  <c r="BM90" i="1"/>
  <c r="BL90" i="1"/>
  <c r="BK90" i="1"/>
  <c r="BJ90" i="1"/>
  <c r="BI90" i="1"/>
  <c r="BH90" i="1"/>
  <c r="BF90" i="1"/>
  <c r="BE90" i="1"/>
  <c r="BD90" i="1"/>
  <c r="BC90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Q89" i="1"/>
  <c r="BP89" i="1"/>
  <c r="BO89" i="1"/>
  <c r="BN89" i="1"/>
  <c r="BM89" i="1"/>
  <c r="BL89" i="1"/>
  <c r="BK89" i="1"/>
  <c r="BJ89" i="1"/>
  <c r="BI89" i="1"/>
  <c r="BH89" i="1"/>
  <c r="BF89" i="1"/>
  <c r="BE89" i="1"/>
  <c r="BD89" i="1"/>
  <c r="BC89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Q88" i="1"/>
  <c r="BP88" i="1"/>
  <c r="BO88" i="1"/>
  <c r="BN88" i="1"/>
  <c r="BM88" i="1"/>
  <c r="BL88" i="1"/>
  <c r="BK88" i="1"/>
  <c r="BJ88" i="1"/>
  <c r="BI88" i="1"/>
  <c r="BH88" i="1"/>
  <c r="BF88" i="1"/>
  <c r="BE88" i="1"/>
  <c r="BD88" i="1"/>
  <c r="BC88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Q87" i="1"/>
  <c r="BP87" i="1"/>
  <c r="BO87" i="1"/>
  <c r="BN87" i="1"/>
  <c r="BM87" i="1"/>
  <c r="BL87" i="1"/>
  <c r="BK87" i="1"/>
  <c r="BJ87" i="1"/>
  <c r="BI87" i="1"/>
  <c r="BH87" i="1"/>
  <c r="BF87" i="1"/>
  <c r="BE87" i="1"/>
  <c r="BD87" i="1"/>
  <c r="BC87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Q86" i="1"/>
  <c r="BP86" i="1"/>
  <c r="BO86" i="1"/>
  <c r="BN86" i="1"/>
  <c r="BM86" i="1"/>
  <c r="BL86" i="1"/>
  <c r="BK86" i="1"/>
  <c r="BJ86" i="1"/>
  <c r="BI86" i="1"/>
  <c r="BH86" i="1"/>
  <c r="BF86" i="1"/>
  <c r="BE86" i="1"/>
  <c r="BD86" i="1"/>
  <c r="BC86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Q85" i="1"/>
  <c r="BP85" i="1"/>
  <c r="BO85" i="1"/>
  <c r="BN85" i="1"/>
  <c r="BM85" i="1"/>
  <c r="BL85" i="1"/>
  <c r="BK85" i="1"/>
  <c r="BJ85" i="1"/>
  <c r="BI85" i="1"/>
  <c r="BH85" i="1"/>
  <c r="BF85" i="1"/>
  <c r="BE85" i="1"/>
  <c r="BD85" i="1"/>
  <c r="BC85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Q84" i="1"/>
  <c r="BP84" i="1"/>
  <c r="BO84" i="1"/>
  <c r="BN84" i="1"/>
  <c r="BM84" i="1"/>
  <c r="BL84" i="1"/>
  <c r="BK84" i="1"/>
  <c r="BJ84" i="1"/>
  <c r="BI84" i="1"/>
  <c r="BH84" i="1"/>
  <c r="BF84" i="1"/>
  <c r="BE84" i="1"/>
  <c r="BD84" i="1"/>
  <c r="BC84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Q83" i="1"/>
  <c r="BP83" i="1"/>
  <c r="BO83" i="1"/>
  <c r="BN83" i="1"/>
  <c r="BM83" i="1"/>
  <c r="BL83" i="1"/>
  <c r="BK83" i="1"/>
  <c r="BJ83" i="1"/>
  <c r="BI83" i="1"/>
  <c r="BH83" i="1"/>
  <c r="BF83" i="1"/>
  <c r="BE83" i="1"/>
  <c r="BD83" i="1"/>
  <c r="BC83" i="1"/>
  <c r="CP82" i="1"/>
  <c r="CO82" i="1"/>
  <c r="CN82" i="1"/>
  <c r="CM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Q82" i="1"/>
  <c r="BP82" i="1"/>
  <c r="BO82" i="1"/>
  <c r="BN82" i="1"/>
  <c r="BM82" i="1"/>
  <c r="BL82" i="1"/>
  <c r="BK82" i="1"/>
  <c r="BI82" i="1"/>
  <c r="BH82" i="1"/>
  <c r="BF82" i="1"/>
  <c r="BE82" i="1"/>
  <c r="BD82" i="1"/>
  <c r="BC82" i="1"/>
  <c r="AO82" i="1"/>
  <c r="CL82" i="1" s="1"/>
  <c r="CP81" i="1"/>
  <c r="CO81" i="1"/>
  <c r="CN81" i="1"/>
  <c r="CM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Q81" i="1"/>
  <c r="BP81" i="1"/>
  <c r="BO81" i="1"/>
  <c r="BN81" i="1"/>
  <c r="BM81" i="1"/>
  <c r="BL81" i="1"/>
  <c r="BK81" i="1"/>
  <c r="BI81" i="1"/>
  <c r="BH81" i="1"/>
  <c r="BF81" i="1"/>
  <c r="BE81" i="1"/>
  <c r="BD81" i="1"/>
  <c r="BC81" i="1"/>
  <c r="AO81" i="1"/>
  <c r="BJ81" i="1" s="1"/>
  <c r="CP80" i="1"/>
  <c r="CO80" i="1"/>
  <c r="CN80" i="1"/>
  <c r="CM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Q80" i="1"/>
  <c r="BP80" i="1"/>
  <c r="BO80" i="1"/>
  <c r="BN80" i="1"/>
  <c r="BM80" i="1"/>
  <c r="BL80" i="1"/>
  <c r="BK80" i="1"/>
  <c r="BI80" i="1"/>
  <c r="BH80" i="1"/>
  <c r="BF80" i="1"/>
  <c r="BE80" i="1"/>
  <c r="BD80" i="1"/>
  <c r="BC80" i="1"/>
  <c r="AO80" i="1"/>
  <c r="CL80" i="1" s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Q79" i="1"/>
  <c r="BP79" i="1"/>
  <c r="BO79" i="1"/>
  <c r="BN79" i="1"/>
  <c r="BM79" i="1"/>
  <c r="BL79" i="1"/>
  <c r="BK79" i="1"/>
  <c r="BJ79" i="1"/>
  <c r="BI79" i="1"/>
  <c r="BH79" i="1"/>
  <c r="BF79" i="1"/>
  <c r="BE79" i="1"/>
  <c r="BD79" i="1"/>
  <c r="BC79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Q78" i="1"/>
  <c r="BP78" i="1"/>
  <c r="BO78" i="1"/>
  <c r="BN78" i="1"/>
  <c r="BM78" i="1"/>
  <c r="BL78" i="1"/>
  <c r="BK78" i="1"/>
  <c r="BJ78" i="1"/>
  <c r="BI78" i="1"/>
  <c r="BH78" i="1"/>
  <c r="BF78" i="1"/>
  <c r="BE78" i="1"/>
  <c r="BD78" i="1"/>
  <c r="BC78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Q77" i="1"/>
  <c r="BP77" i="1"/>
  <c r="BO77" i="1"/>
  <c r="BN77" i="1"/>
  <c r="BM77" i="1"/>
  <c r="BL77" i="1"/>
  <c r="BK77" i="1"/>
  <c r="BJ77" i="1"/>
  <c r="BI77" i="1"/>
  <c r="BH77" i="1"/>
  <c r="BF77" i="1"/>
  <c r="BE77" i="1"/>
  <c r="BD77" i="1"/>
  <c r="BC77" i="1"/>
  <c r="CP76" i="1"/>
  <c r="CO76" i="1"/>
  <c r="CN76" i="1"/>
  <c r="CM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Q76" i="1"/>
  <c r="BP76" i="1"/>
  <c r="BO76" i="1"/>
  <c r="BN76" i="1"/>
  <c r="BM76" i="1"/>
  <c r="BL76" i="1"/>
  <c r="BK76" i="1"/>
  <c r="BI76" i="1"/>
  <c r="BH76" i="1"/>
  <c r="BF76" i="1"/>
  <c r="BE76" i="1"/>
  <c r="BD76" i="1"/>
  <c r="BC76" i="1"/>
  <c r="AO76" i="1"/>
  <c r="CL76" i="1" s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Q75" i="1"/>
  <c r="BP75" i="1"/>
  <c r="BO75" i="1"/>
  <c r="BN75" i="1"/>
  <c r="BM75" i="1"/>
  <c r="BL75" i="1"/>
  <c r="BK75" i="1"/>
  <c r="BJ75" i="1"/>
  <c r="BI75" i="1"/>
  <c r="BH75" i="1"/>
  <c r="BF75" i="1"/>
  <c r="BE75" i="1"/>
  <c r="BD75" i="1"/>
  <c r="BC75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Q74" i="1"/>
  <c r="BP74" i="1"/>
  <c r="BO74" i="1"/>
  <c r="BN74" i="1"/>
  <c r="BM74" i="1"/>
  <c r="BL74" i="1"/>
  <c r="BK74" i="1"/>
  <c r="BJ74" i="1"/>
  <c r="BI74" i="1"/>
  <c r="BH74" i="1"/>
  <c r="BF74" i="1"/>
  <c r="BE74" i="1"/>
  <c r="BD74" i="1"/>
  <c r="BC74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Q73" i="1"/>
  <c r="BP73" i="1"/>
  <c r="BO73" i="1"/>
  <c r="BN73" i="1"/>
  <c r="BM73" i="1"/>
  <c r="BL73" i="1"/>
  <c r="BK73" i="1"/>
  <c r="BJ73" i="1"/>
  <c r="BI73" i="1"/>
  <c r="BH73" i="1"/>
  <c r="BF73" i="1"/>
  <c r="BE73" i="1"/>
  <c r="BD73" i="1"/>
  <c r="BC73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Q72" i="1"/>
  <c r="BP72" i="1"/>
  <c r="BO72" i="1"/>
  <c r="BN72" i="1"/>
  <c r="BM72" i="1"/>
  <c r="BL72" i="1"/>
  <c r="BK72" i="1"/>
  <c r="BJ72" i="1"/>
  <c r="BI72" i="1"/>
  <c r="BH72" i="1"/>
  <c r="BF72" i="1"/>
  <c r="BE72" i="1"/>
  <c r="BD72" i="1"/>
  <c r="BC72" i="1"/>
  <c r="CP45" i="1"/>
  <c r="CO45" i="1"/>
  <c r="CN45" i="1"/>
  <c r="CM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Q45" i="1"/>
  <c r="BP45" i="1"/>
  <c r="BO45" i="1"/>
  <c r="BN45" i="1"/>
  <c r="BM45" i="1"/>
  <c r="BL45" i="1"/>
  <c r="BK45" i="1"/>
  <c r="BI45" i="1"/>
  <c r="BH45" i="1"/>
  <c r="BF45" i="1"/>
  <c r="BE45" i="1"/>
  <c r="BD45" i="1"/>
  <c r="BC45" i="1"/>
  <c r="AO45" i="1"/>
  <c r="BJ45" i="1" s="1"/>
  <c r="CP44" i="1"/>
  <c r="CO44" i="1"/>
  <c r="CN44" i="1"/>
  <c r="CM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Q44" i="1"/>
  <c r="BP44" i="1"/>
  <c r="BO44" i="1"/>
  <c r="BN44" i="1"/>
  <c r="BM44" i="1"/>
  <c r="BL44" i="1"/>
  <c r="BK44" i="1"/>
  <c r="BI44" i="1"/>
  <c r="BH44" i="1"/>
  <c r="BF44" i="1"/>
  <c r="BE44" i="1"/>
  <c r="BD44" i="1"/>
  <c r="BC44" i="1"/>
  <c r="AO44" i="1"/>
  <c r="BJ44" i="1" s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Q43" i="1"/>
  <c r="BP43" i="1"/>
  <c r="BO43" i="1"/>
  <c r="BN43" i="1"/>
  <c r="BM43" i="1"/>
  <c r="BL43" i="1"/>
  <c r="BK43" i="1"/>
  <c r="BJ43" i="1"/>
  <c r="BI43" i="1"/>
  <c r="BH43" i="1"/>
  <c r="BF43" i="1"/>
  <c r="BE43" i="1"/>
  <c r="BD43" i="1"/>
  <c r="BC43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Q42" i="1"/>
  <c r="BP42" i="1"/>
  <c r="BO42" i="1"/>
  <c r="BN42" i="1"/>
  <c r="BM42" i="1"/>
  <c r="BL42" i="1"/>
  <c r="BK42" i="1"/>
  <c r="BJ42" i="1"/>
  <c r="BI42" i="1"/>
  <c r="BH42" i="1"/>
  <c r="BF42" i="1"/>
  <c r="BE42" i="1"/>
  <c r="BD42" i="1"/>
  <c r="BC42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Q41" i="1"/>
  <c r="BP41" i="1"/>
  <c r="BO41" i="1"/>
  <c r="BN41" i="1"/>
  <c r="BM41" i="1"/>
  <c r="BL41" i="1"/>
  <c r="BK41" i="1"/>
  <c r="BJ41" i="1"/>
  <c r="BI41" i="1"/>
  <c r="BH41" i="1"/>
  <c r="BF41" i="1"/>
  <c r="BE41" i="1"/>
  <c r="BD41" i="1"/>
  <c r="BC41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Q40" i="1"/>
  <c r="BP40" i="1"/>
  <c r="BO40" i="1"/>
  <c r="BN40" i="1"/>
  <c r="BM40" i="1"/>
  <c r="BL40" i="1"/>
  <c r="BK40" i="1"/>
  <c r="BJ40" i="1"/>
  <c r="BI40" i="1"/>
  <c r="BH40" i="1"/>
  <c r="BF40" i="1"/>
  <c r="BE40" i="1"/>
  <c r="BD40" i="1"/>
  <c r="BC40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Q37" i="1"/>
  <c r="BP37" i="1"/>
  <c r="BO37" i="1"/>
  <c r="BN37" i="1"/>
  <c r="BM37" i="1"/>
  <c r="BL37" i="1"/>
  <c r="BK37" i="1"/>
  <c r="BJ37" i="1"/>
  <c r="BI37" i="1"/>
  <c r="BH37" i="1"/>
  <c r="BF37" i="1"/>
  <c r="BE37" i="1"/>
  <c r="BD37" i="1"/>
  <c r="BC37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Q36" i="1"/>
  <c r="BP36" i="1"/>
  <c r="BO36" i="1"/>
  <c r="BN36" i="1"/>
  <c r="BM36" i="1"/>
  <c r="BL36" i="1"/>
  <c r="BK36" i="1"/>
  <c r="BJ36" i="1"/>
  <c r="BI36" i="1"/>
  <c r="BH36" i="1"/>
  <c r="BF36" i="1"/>
  <c r="BE36" i="1"/>
  <c r="BD36" i="1"/>
  <c r="BC36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Q35" i="1"/>
  <c r="BP35" i="1"/>
  <c r="BO35" i="1"/>
  <c r="BN35" i="1"/>
  <c r="BM35" i="1"/>
  <c r="BL35" i="1"/>
  <c r="BK35" i="1"/>
  <c r="BJ35" i="1"/>
  <c r="BI35" i="1"/>
  <c r="BH35" i="1"/>
  <c r="BF35" i="1"/>
  <c r="BE35" i="1"/>
  <c r="BD35" i="1"/>
  <c r="BC35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K34" i="1"/>
  <c r="BJ34" i="1"/>
  <c r="BI34" i="1"/>
  <c r="BH34" i="1"/>
  <c r="BF34" i="1"/>
  <c r="BE34" i="1"/>
  <c r="BD34" i="1"/>
  <c r="BC34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Q33" i="1"/>
  <c r="BP33" i="1"/>
  <c r="BO33" i="1"/>
  <c r="BN33" i="1"/>
  <c r="BM33" i="1"/>
  <c r="BL33" i="1"/>
  <c r="BK33" i="1"/>
  <c r="BJ33" i="1"/>
  <c r="BI33" i="1"/>
  <c r="BH33" i="1"/>
  <c r="BF33" i="1"/>
  <c r="BE33" i="1"/>
  <c r="BD33" i="1"/>
  <c r="BC33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K32" i="1"/>
  <c r="BJ32" i="1"/>
  <c r="BI32" i="1"/>
  <c r="BH32" i="1"/>
  <c r="BF32" i="1"/>
  <c r="BE32" i="1"/>
  <c r="BD32" i="1"/>
  <c r="BC32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K31" i="1"/>
  <c r="BJ31" i="1"/>
  <c r="BI31" i="1"/>
  <c r="BH31" i="1"/>
  <c r="BF31" i="1"/>
  <c r="BE31" i="1"/>
  <c r="BD31" i="1"/>
  <c r="BC31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Q30" i="1"/>
  <c r="BP30" i="1"/>
  <c r="BO30" i="1"/>
  <c r="BN30" i="1"/>
  <c r="BM30" i="1"/>
  <c r="BL30" i="1"/>
  <c r="BK30" i="1"/>
  <c r="BJ30" i="1"/>
  <c r="BI30" i="1"/>
  <c r="BH30" i="1"/>
  <c r="BF30" i="1"/>
  <c r="BE30" i="1"/>
  <c r="BD30" i="1"/>
  <c r="BC30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Q29" i="1"/>
  <c r="BP29" i="1"/>
  <c r="BO29" i="1"/>
  <c r="BN29" i="1"/>
  <c r="BM29" i="1"/>
  <c r="BL29" i="1"/>
  <c r="BK29" i="1"/>
  <c r="BJ29" i="1"/>
  <c r="BI29" i="1"/>
  <c r="BH29" i="1"/>
  <c r="BF29" i="1"/>
  <c r="BE29" i="1"/>
  <c r="BD29" i="1"/>
  <c r="BC29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Q27" i="1"/>
  <c r="BP27" i="1"/>
  <c r="BO27" i="1"/>
  <c r="BN27" i="1"/>
  <c r="BM27" i="1"/>
  <c r="BL27" i="1"/>
  <c r="BK27" i="1"/>
  <c r="BJ27" i="1"/>
  <c r="BI27" i="1"/>
  <c r="BH27" i="1"/>
  <c r="BF27" i="1"/>
  <c r="BE27" i="1"/>
  <c r="BD27" i="1"/>
  <c r="BC27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Q26" i="1"/>
  <c r="BP26" i="1"/>
  <c r="BO26" i="1"/>
  <c r="BN26" i="1"/>
  <c r="BM26" i="1"/>
  <c r="BL26" i="1"/>
  <c r="BK26" i="1"/>
  <c r="BJ26" i="1"/>
  <c r="BI26" i="1"/>
  <c r="BH26" i="1"/>
  <c r="BF26" i="1"/>
  <c r="BE26" i="1"/>
  <c r="BD26" i="1"/>
  <c r="BC26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Q25" i="1"/>
  <c r="BP25" i="1"/>
  <c r="BO25" i="1"/>
  <c r="BN25" i="1"/>
  <c r="BM25" i="1"/>
  <c r="BL25" i="1"/>
  <c r="BK25" i="1"/>
  <c r="BJ25" i="1"/>
  <c r="BI25" i="1"/>
  <c r="BH25" i="1"/>
  <c r="BF25" i="1"/>
  <c r="BE25" i="1"/>
  <c r="BD25" i="1"/>
  <c r="BC25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Q24" i="1"/>
  <c r="BP24" i="1"/>
  <c r="BO24" i="1"/>
  <c r="BN24" i="1"/>
  <c r="BM24" i="1"/>
  <c r="BL24" i="1"/>
  <c r="BK24" i="1"/>
  <c r="BJ24" i="1"/>
  <c r="BI24" i="1"/>
  <c r="BH24" i="1"/>
  <c r="BF24" i="1"/>
  <c r="BE24" i="1"/>
  <c r="BD24" i="1"/>
  <c r="BC24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Q23" i="1"/>
  <c r="BP23" i="1"/>
  <c r="BO23" i="1"/>
  <c r="BN23" i="1"/>
  <c r="BM23" i="1"/>
  <c r="BL23" i="1"/>
  <c r="BK23" i="1"/>
  <c r="BJ23" i="1"/>
  <c r="BI23" i="1"/>
  <c r="BH23" i="1"/>
  <c r="BF23" i="1"/>
  <c r="BE23" i="1"/>
  <c r="BD23" i="1"/>
  <c r="BC23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Q22" i="1"/>
  <c r="BP22" i="1"/>
  <c r="BO22" i="1"/>
  <c r="BN22" i="1"/>
  <c r="BM22" i="1"/>
  <c r="BL22" i="1"/>
  <c r="BK22" i="1"/>
  <c r="BJ22" i="1"/>
  <c r="BI22" i="1"/>
  <c r="BH22" i="1"/>
  <c r="BF22" i="1"/>
  <c r="BE22" i="1"/>
  <c r="BD22" i="1"/>
  <c r="BC22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Q21" i="1"/>
  <c r="BP21" i="1"/>
  <c r="BO21" i="1"/>
  <c r="BN21" i="1"/>
  <c r="BM21" i="1"/>
  <c r="BL21" i="1"/>
  <c r="BK21" i="1"/>
  <c r="BJ21" i="1"/>
  <c r="BI21" i="1"/>
  <c r="BH21" i="1"/>
  <c r="BF21" i="1"/>
  <c r="BE21" i="1"/>
  <c r="BD21" i="1"/>
  <c r="BC21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Q20" i="1"/>
  <c r="BP20" i="1"/>
  <c r="BO20" i="1"/>
  <c r="BN20" i="1"/>
  <c r="BM20" i="1"/>
  <c r="BL20" i="1"/>
  <c r="BK20" i="1"/>
  <c r="BJ20" i="1"/>
  <c r="BI20" i="1"/>
  <c r="BH20" i="1"/>
  <c r="BF20" i="1"/>
  <c r="BE20" i="1"/>
  <c r="BD20" i="1"/>
  <c r="BC20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Q19" i="1"/>
  <c r="BP19" i="1"/>
  <c r="BO19" i="1"/>
  <c r="BN19" i="1"/>
  <c r="BM19" i="1"/>
  <c r="BL19" i="1"/>
  <c r="BK19" i="1"/>
  <c r="BJ19" i="1"/>
  <c r="BI19" i="1"/>
  <c r="BH19" i="1"/>
  <c r="BF19" i="1"/>
  <c r="BE19" i="1"/>
  <c r="BD19" i="1"/>
  <c r="BC19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Q18" i="1"/>
  <c r="BP18" i="1"/>
  <c r="BO18" i="1"/>
  <c r="BN18" i="1"/>
  <c r="BM18" i="1"/>
  <c r="BL18" i="1"/>
  <c r="BK18" i="1"/>
  <c r="BJ18" i="1"/>
  <c r="BI18" i="1"/>
  <c r="BH18" i="1"/>
  <c r="BF18" i="1"/>
  <c r="BE18" i="1"/>
  <c r="BD18" i="1"/>
  <c r="BC18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Q16" i="1"/>
  <c r="BP16" i="1"/>
  <c r="BO16" i="1"/>
  <c r="BN16" i="1"/>
  <c r="BM16" i="1"/>
  <c r="BL16" i="1"/>
  <c r="BK16" i="1"/>
  <c r="BJ16" i="1"/>
  <c r="BI16" i="1"/>
  <c r="BH16" i="1"/>
  <c r="BF16" i="1"/>
  <c r="BE16" i="1"/>
  <c r="BD16" i="1"/>
  <c r="BC16" i="1"/>
  <c r="BJ82" i="1" l="1"/>
  <c r="CL44" i="1"/>
  <c r="BJ76" i="1"/>
  <c r="BJ80" i="1"/>
  <c r="CL81" i="1"/>
  <c r="CL45" i="1"/>
</calcChain>
</file>

<file path=xl/sharedStrings.xml><?xml version="1.0" encoding="utf-8"?>
<sst xmlns="http://schemas.openxmlformats.org/spreadsheetml/2006/main" count="396" uniqueCount="161">
  <si>
    <t>Chondrite normalised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</si>
  <si>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</si>
  <si>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</si>
  <si>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</si>
  <si>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</si>
  <si>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</si>
  <si>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</si>
  <si>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</si>
  <si>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</si>
  <si>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</si>
  <si>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</si>
  <si>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</si>
  <si>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</si>
  <si>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</si>
  <si>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</si>
  <si>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</si>
  <si>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Rb</t>
  </si>
  <si>
    <t>Ba</t>
  </si>
  <si>
    <t>Th</t>
  </si>
  <si>
    <t>U</t>
  </si>
  <si>
    <t>Nb</t>
  </si>
  <si>
    <t>Ta</t>
  </si>
  <si>
    <t>K</t>
  </si>
  <si>
    <t>Pb</t>
  </si>
  <si>
    <t>Sr</t>
  </si>
  <si>
    <t>P</t>
  </si>
  <si>
    <t>Zr</t>
  </si>
  <si>
    <t>Hf</t>
  </si>
  <si>
    <t>Ti</t>
  </si>
  <si>
    <t>Y</t>
  </si>
  <si>
    <t>SiO2</t>
  </si>
  <si>
    <t>TiO2</t>
  </si>
  <si>
    <t>Al2O3</t>
  </si>
  <si>
    <t>Fe2O3</t>
  </si>
  <si>
    <t>FeO</t>
  </si>
  <si>
    <t>MnO</t>
  </si>
  <si>
    <t>MgO</t>
  </si>
  <si>
    <t>CaO</t>
  </si>
  <si>
    <t>Na2O</t>
  </si>
  <si>
    <t>K2O</t>
  </si>
  <si>
    <t>P2O5</t>
  </si>
  <si>
    <t>Volat</t>
  </si>
  <si>
    <t>Sum</t>
  </si>
  <si>
    <t>Sc</t>
  </si>
  <si>
    <t>V</t>
  </si>
  <si>
    <t>Cr</t>
  </si>
  <si>
    <t>Co</t>
  </si>
  <si>
    <t>Ni</t>
  </si>
  <si>
    <t>Cu</t>
  </si>
  <si>
    <t>Zn</t>
  </si>
  <si>
    <t>Ga</t>
  </si>
  <si>
    <t>Cs</t>
  </si>
  <si>
    <t>Nukik-2</t>
  </si>
  <si>
    <t>Davis Strait High</t>
  </si>
  <si>
    <t>Hekja</t>
  </si>
  <si>
    <t>Gjoa</t>
  </si>
  <si>
    <t>AT465D-36</t>
  </si>
  <si>
    <t>AT465D-39</t>
  </si>
  <si>
    <t>AT465D-69</t>
  </si>
  <si>
    <t>AT466D-02</t>
  </si>
  <si>
    <t>AT466D-23</t>
  </si>
  <si>
    <t>AT466D-32</t>
  </si>
  <si>
    <t>AT466D-41</t>
  </si>
  <si>
    <t>Dana-04-04D-85</t>
  </si>
  <si>
    <t>Dana-04-04D-94</t>
  </si>
  <si>
    <t>Dana-04-04D-98</t>
  </si>
  <si>
    <t>Dana-04-04D-99</t>
  </si>
  <si>
    <t>Dana-06-30D-03</t>
  </si>
  <si>
    <t>Dana-06-30D-08</t>
  </si>
  <si>
    <t>Dana-06-31D-05</t>
  </si>
  <si>
    <t>Dana-06-31D-09</t>
  </si>
  <si>
    <t>Dana-06-32D-02</t>
  </si>
  <si>
    <t>Dana-06-32D-04</t>
  </si>
  <si>
    <t>Dana-06-32D-08</t>
  </si>
  <si>
    <t>Dana-06-33D-09</t>
  </si>
  <si>
    <t>Dana-06-33D-10</t>
  </si>
  <si>
    <t>Dana-06-34D-02</t>
  </si>
  <si>
    <t>GSC</t>
  </si>
  <si>
    <t>GJ99-01</t>
  </si>
  <si>
    <t>GJ99-02</t>
  </si>
  <si>
    <t>Gjoa-G-37-C6-01</t>
  </si>
  <si>
    <t>GEUS</t>
  </si>
  <si>
    <t xml:space="preserve">Gjoa G-37_2760 m </t>
  </si>
  <si>
    <t>EDIN</t>
  </si>
  <si>
    <t>Gjoa G-37_3040 m</t>
  </si>
  <si>
    <t xml:space="preserve">Gjoa G-37_3400 m </t>
  </si>
  <si>
    <t xml:space="preserve">Gjoa G-37_3630 m </t>
  </si>
  <si>
    <t xml:space="preserve">Gjoa G-37_3680 m </t>
  </si>
  <si>
    <t xml:space="preserve">Gjoa G-37_3720 m </t>
  </si>
  <si>
    <t xml:space="preserve">Gjoa G-37_3760 m </t>
  </si>
  <si>
    <t>HK99-01</t>
  </si>
  <si>
    <t>HK99-02</t>
  </si>
  <si>
    <t>Hekja-O-71-C9-03</t>
  </si>
  <si>
    <t>Hekja-O-71-D9-09</t>
  </si>
  <si>
    <t>Hekja-O-71-D9-13</t>
  </si>
  <si>
    <t>Hekja O-71_3840 m</t>
  </si>
  <si>
    <t>Hekja O-71_3960 m</t>
  </si>
  <si>
    <t>Hekja O-71_4000 m</t>
  </si>
  <si>
    <t>Hekja O-71_4080 m</t>
  </si>
  <si>
    <t>Hekja O-71_4500 m</t>
  </si>
  <si>
    <t>Chemical analyses of lavas from the wells Hellefisk-1,  Nukik-2, Gjoa G-37 and Hekja O-71, and dredge samples from the Davis Strait High</t>
  </si>
  <si>
    <t>Hellefisk-1</t>
  </si>
  <si>
    <t>Lab.</t>
  </si>
  <si>
    <t>No powder</t>
  </si>
  <si>
    <t>Sample type</t>
  </si>
  <si>
    <t>Cuttings</t>
  </si>
  <si>
    <t>Core</t>
  </si>
  <si>
    <t>Sidewall core</t>
  </si>
  <si>
    <t>2912-2920.5</t>
  </si>
  <si>
    <t>2916-2920</t>
  </si>
  <si>
    <t>4250-4270</t>
  </si>
  <si>
    <t>PM normalised</t>
  </si>
  <si>
    <t>Sample ID</t>
  </si>
  <si>
    <t>Dredge</t>
  </si>
  <si>
    <t>Trace elements by ICP-MS analysis</t>
  </si>
  <si>
    <t>Analytical laboratories:</t>
  </si>
  <si>
    <t>GEUS: Geological Survey of Denmark and Greenland</t>
  </si>
  <si>
    <t>GSC: Geological Survey of Canada</t>
  </si>
  <si>
    <t>EDIN: University of Edinburgh</t>
  </si>
  <si>
    <t>mbrt: Metres below the rotary table</t>
  </si>
  <si>
    <t>Depth in well</t>
  </si>
  <si>
    <t>mbrt</t>
  </si>
  <si>
    <t>e_Sr(60)</t>
  </si>
  <si>
    <t>eNd(60)</t>
  </si>
  <si>
    <r>
      <rPr>
        <b/>
        <vertAlign val="superscript"/>
        <sz val="8"/>
        <rFont val="Arial"/>
        <family val="2"/>
      </rPr>
      <t>87</t>
    </r>
    <r>
      <rPr>
        <b/>
        <sz val="8"/>
        <rFont val="Arial"/>
        <family val="2"/>
      </rPr>
      <t>Sr/</t>
    </r>
    <r>
      <rPr>
        <b/>
        <vertAlign val="superscript"/>
        <sz val="8"/>
        <rFont val="Arial"/>
        <family val="2"/>
      </rPr>
      <t>86</t>
    </r>
    <r>
      <rPr>
        <b/>
        <sz val="8"/>
        <rFont val="Arial"/>
        <family val="2"/>
      </rPr>
      <t>Sr(m)</t>
    </r>
  </si>
  <si>
    <r>
      <rPr>
        <b/>
        <vertAlign val="superscript"/>
        <sz val="8"/>
        <rFont val="Arial"/>
        <family val="2"/>
      </rPr>
      <t>87</t>
    </r>
    <r>
      <rPr>
        <b/>
        <sz val="8"/>
        <rFont val="Arial"/>
        <family val="2"/>
      </rPr>
      <t>Sr/</t>
    </r>
    <r>
      <rPr>
        <b/>
        <vertAlign val="superscript"/>
        <sz val="8"/>
        <rFont val="Arial"/>
        <family val="2"/>
      </rPr>
      <t>86</t>
    </r>
    <r>
      <rPr>
        <b/>
        <sz val="8"/>
        <rFont val="Arial"/>
        <family val="2"/>
      </rPr>
      <t>Sr(60)</t>
    </r>
  </si>
  <si>
    <r>
      <rPr>
        <b/>
        <vertAlign val="superscript"/>
        <sz val="8"/>
        <rFont val="Arial"/>
        <family val="2"/>
      </rPr>
      <t>143</t>
    </r>
    <r>
      <rPr>
        <b/>
        <sz val="8"/>
        <rFont val="Arial"/>
        <family val="2"/>
      </rPr>
      <t>Nd/</t>
    </r>
    <r>
      <rPr>
        <b/>
        <vertAlign val="superscript"/>
        <sz val="8"/>
        <rFont val="Arial"/>
        <family val="2"/>
      </rPr>
      <t>144</t>
    </r>
    <r>
      <rPr>
        <b/>
        <sz val="8"/>
        <rFont val="Arial"/>
        <family val="2"/>
      </rPr>
      <t>Nd(m)</t>
    </r>
  </si>
  <si>
    <r>
      <rPr>
        <b/>
        <vertAlign val="superscript"/>
        <sz val="8"/>
        <rFont val="Arial"/>
        <family val="2"/>
      </rPr>
      <t>143</t>
    </r>
    <r>
      <rPr>
        <b/>
        <sz val="8"/>
        <rFont val="Arial"/>
        <family val="2"/>
      </rPr>
      <t>Nd/</t>
    </r>
    <r>
      <rPr>
        <b/>
        <vertAlign val="superscript"/>
        <sz val="8"/>
        <rFont val="Arial"/>
        <family val="2"/>
      </rPr>
      <t>144</t>
    </r>
    <r>
      <rPr>
        <b/>
        <sz val="8"/>
        <rFont val="Arial"/>
        <family val="2"/>
      </rPr>
      <t>Nd(60)</t>
    </r>
  </si>
  <si>
    <t>05-E-00-6557</t>
  </si>
  <si>
    <t>05-E-00-6564</t>
  </si>
  <si>
    <t>05-B-00-2250</t>
  </si>
  <si>
    <t>05-B-00-2254</t>
  </si>
  <si>
    <t>05-D-00-6004</t>
  </si>
  <si>
    <t>05-D-00-6024</t>
  </si>
  <si>
    <t>02-A-00-306</t>
  </si>
  <si>
    <t>02-A-00-317</t>
  </si>
  <si>
    <t>02-A-00-326</t>
  </si>
  <si>
    <t>02-A-00-336</t>
  </si>
  <si>
    <t>02-A-00-358</t>
  </si>
  <si>
    <t>02-A-00-395</t>
  </si>
  <si>
    <t>02-A-00-403</t>
  </si>
  <si>
    <t>02-A-00-415</t>
  </si>
  <si>
    <t>02-A-00-421</t>
  </si>
  <si>
    <t>02-A-00-431</t>
  </si>
  <si>
    <t>02-A-00-434</t>
  </si>
  <si>
    <t>02-A-00-447</t>
  </si>
  <si>
    <t>02-A-00-459</t>
  </si>
  <si>
    <t>02-A-00-465</t>
  </si>
  <si>
    <t>02-A-00-472</t>
  </si>
  <si>
    <t>02-A-00-483</t>
  </si>
  <si>
    <t>02-A-00-477</t>
  </si>
  <si>
    <t>02-A-00-514</t>
  </si>
  <si>
    <t>02-A-00-517</t>
  </si>
  <si>
    <t>02-A-00-527</t>
  </si>
  <si>
    <t>02-A-00-532</t>
  </si>
  <si>
    <t>Major elements mainly by XRF analysis.</t>
  </si>
  <si>
    <t>FeO by titration.</t>
  </si>
  <si>
    <t>Geological Magazine</t>
  </si>
  <si>
    <t>Lotte Melchior Larsen &amp; Marie-Claude Williamson</t>
  </si>
  <si>
    <t>Supplementary Material</t>
  </si>
  <si>
    <t>Depleted and ultradepleted basalt and picrite in the Davis Strait: Paleocene volcanism associated with a transform continental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</si>
</sst>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"/>
    <numFmt numFmtId="167" formatCode="#,##0.000"/>
    <numFmt numFmtId="168" formatCode="0.000000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/>
    <xf numFmtId="2" fontId="2" fillId="0" borderId="0" xfId="0" applyNumberFormat="1" applyFont="1"/>
    <xf numFmtId="4" fontId="2" fillId="0" borderId="0" xfId="0" applyNumberFormat="1" applyFont="1"/>
    <xf numFmtId="2" fontId="4" fillId="0" borderId="0" xfId="0" applyNumberFormat="1" applyFont="1"/>
    <xf numFmtId="4" fontId="2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" fontId="4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/>
    <xf numFmtId="4" fontId="4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4" fontId="4" fillId="0" borderId="0" xfId="0" applyNumberFormat="1" applyFont="1" applyFill="1"/>
    <xf numFmtId="0" fontId="4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4" fillId="0" borderId="0" xfId="0" quotePrefix="1" applyFont="1" applyAlignment="1">
      <alignment horizontal="left"/>
    </xf>
    <xf numFmtId="2" fontId="4" fillId="0" borderId="0" xfId="0" applyNumberFormat="1" applyFont="1" applyAlignment="1"/>
    <xf numFmtId="2" fontId="5" fillId="0" borderId="0" xfId="0" applyNumberFormat="1" applyFont="1" applyAlignment="1"/>
    <xf numFmtId="2" fontId="2" fillId="0" borderId="0" xfId="0" applyNumberFormat="1" applyFont="1" applyAlignment="1"/>
    <xf numFmtId="166" fontId="2" fillId="0" borderId="0" xfId="0" applyNumberFormat="1" applyFont="1" applyAlignment="1"/>
    <xf numFmtId="168" fontId="2" fillId="0" borderId="0" xfId="0" applyNumberFormat="1" applyFont="1"/>
    <xf numFmtId="168" fontId="4" fillId="0" borderId="0" xfId="0" applyNumberFormat="1" applyFont="1"/>
    <xf numFmtId="165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92"/>
  <sheetViews>
    <sheetView tabSelected="1" zoomScaleNormal="100" workbookViewId="0">
      <pane xSplit="2" ySplit="14" topLeftCell="C1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6.7109375" defaultRowHeight="10.9" customHeight="1" x14ac:dyDescent="0.2"/>
  <cols>
    <col min="1" max="1" width="14.85546875" style="8" customWidth="1"/>
    <col min="2" max="2" width="8.7109375" style="2" customWidth="1"/>
    <col min="3" max="3" width="10" style="24" customWidth="1"/>
    <col min="4" max="4" width="6.7109375" style="24" customWidth="1"/>
    <col min="5" max="13" width="6.7109375" style="2" bestFit="1" customWidth="1"/>
    <col min="14" max="15" width="6.7109375" style="3" bestFit="1" customWidth="1"/>
    <col min="16" max="17" width="6.7109375" style="2" bestFit="1" customWidth="1"/>
    <col min="18" max="18" width="2.7109375" style="2" customWidth="1"/>
    <col min="19" max="19" width="6.7109375" style="24" customWidth="1"/>
    <col min="20" max="32" width="6.7109375" style="2" customWidth="1"/>
    <col min="33" max="33" width="6.7109375" style="3" customWidth="1"/>
    <col min="34" max="39" width="6.7109375" style="2" customWidth="1"/>
    <col min="40" max="40" width="6.7109375" style="3" customWidth="1"/>
    <col min="41" max="41" width="6.7109375" style="2" customWidth="1"/>
    <col min="42" max="42" width="6.7109375" style="3" customWidth="1"/>
    <col min="43" max="43" width="6.7109375" style="2" customWidth="1"/>
    <col min="44" max="44" width="6.7109375" style="3" customWidth="1"/>
    <col min="45" max="45" width="6.7109375" style="2" customWidth="1"/>
    <col min="46" max="46" width="6.7109375" style="3" customWidth="1"/>
    <col min="47" max="47" width="6.7109375" style="2" customWidth="1"/>
    <col min="48" max="48" width="6.7109375" style="3" customWidth="1"/>
    <col min="49" max="49" width="6.7109375" style="2" customWidth="1"/>
    <col min="50" max="50" width="6.7109375" style="3" customWidth="1"/>
    <col min="51" max="51" width="6.7109375" style="2" customWidth="1"/>
    <col min="52" max="53" width="6.7109375" style="3" customWidth="1"/>
    <col min="54" max="54" width="2.85546875" style="2" customWidth="1"/>
    <col min="55" max="58" width="6.7109375" style="2" customWidth="1"/>
    <col min="59" max="59" width="6.7109375" style="2"/>
    <col min="60" max="69" width="6.7109375" style="2" customWidth="1"/>
    <col min="70" max="70" width="3.140625" style="2" customWidth="1"/>
    <col min="71" max="94" width="6.7109375" style="2" customWidth="1"/>
    <col min="95" max="95" width="2.7109375" style="2" customWidth="1"/>
    <col min="96" max="96" width="8.85546875" style="2" customWidth="1"/>
    <col min="97" max="97" width="9.140625" style="2" customWidth="1"/>
    <col min="98" max="98" width="7.140625" style="2" customWidth="1"/>
    <col min="99" max="99" width="10.28515625" style="2" customWidth="1"/>
    <col min="100" max="100" width="11.28515625" style="2" customWidth="1"/>
    <col min="101" max="101" width="6.42578125" style="2" customWidth="1"/>
    <col min="102" max="103" width="6.7109375" style="2" bestFit="1" customWidth="1"/>
    <col min="104" max="104" width="7.140625" style="2" bestFit="1" customWidth="1"/>
    <col min="105" max="111" width="6.7109375" style="2" bestFit="1" customWidth="1"/>
    <col min="112" max="112" width="6.7109375" style="2" customWidth="1"/>
    <col min="113" max="16384" width="6.7109375" style="2"/>
  </cols>
  <sheetData>
    <row r="1" spans="1:101" ht="15" customHeight="1" x14ac:dyDescent="0.2">
      <c r="A1" s="46" t="s">
        <v>157</v>
      </c>
    </row>
    <row r="2" spans="1:101" ht="15" customHeight="1" x14ac:dyDescent="0.2">
      <c r="A2" s="46" t="s">
        <v>160</v>
      </c>
    </row>
    <row r="3" spans="1:101" ht="15" customHeight="1" x14ac:dyDescent="0.2">
      <c r="A3" s="46" t="s">
        <v>158</v>
      </c>
    </row>
    <row r="4" spans="1:101" ht="15" customHeight="1" x14ac:dyDescent="0.2">
      <c r="A4" s="46" t="s">
        <v>159</v>
      </c>
    </row>
    <row r="5" spans="1:101" ht="13.9" customHeight="1" x14ac:dyDescent="0.2"/>
    <row r="6" spans="1:101" s="47" customFormat="1" ht="15" customHeight="1" x14ac:dyDescent="0.2">
      <c r="A6" s="46" t="s">
        <v>100</v>
      </c>
      <c r="C6" s="48"/>
      <c r="D6" s="48"/>
      <c r="N6" s="49"/>
      <c r="O6" s="49"/>
      <c r="S6" s="48"/>
      <c r="AG6" s="49"/>
      <c r="AN6" s="49"/>
      <c r="AP6" s="49"/>
      <c r="AR6" s="49"/>
      <c r="AT6" s="49"/>
      <c r="AV6" s="49"/>
      <c r="AX6" s="49"/>
      <c r="AZ6" s="49"/>
      <c r="BA6" s="49"/>
    </row>
    <row r="7" spans="1:101" ht="12" customHeight="1" x14ac:dyDescent="0.2">
      <c r="A7" s="2" t="s">
        <v>115</v>
      </c>
    </row>
    <row r="8" spans="1:101" ht="12" customHeight="1" x14ac:dyDescent="0.2">
      <c r="A8" s="2" t="s">
        <v>116</v>
      </c>
    </row>
    <row r="9" spans="1:101" ht="12" customHeight="1" x14ac:dyDescent="0.2">
      <c r="A9" s="2" t="s">
        <v>117</v>
      </c>
    </row>
    <row r="10" spans="1:101" ht="12" customHeight="1" x14ac:dyDescent="0.2">
      <c r="A10" s="2" t="s">
        <v>118</v>
      </c>
    </row>
    <row r="11" spans="1:101" ht="12" customHeight="1" x14ac:dyDescent="0.2">
      <c r="A11" s="2" t="s">
        <v>119</v>
      </c>
    </row>
    <row r="12" spans="1:101" ht="12" customHeight="1" x14ac:dyDescent="0.2">
      <c r="A12" s="2"/>
      <c r="BC12" s="2" t="s">
        <v>0</v>
      </c>
      <c r="BS12" s="2" t="s">
        <v>111</v>
      </c>
    </row>
    <row r="13" spans="1:101" ht="10.9" customHeight="1" x14ac:dyDescent="0.2">
      <c r="B13" s="5" t="s">
        <v>120</v>
      </c>
      <c r="E13" s="17" t="s">
        <v>155</v>
      </c>
      <c r="I13" s="2" t="s">
        <v>156</v>
      </c>
      <c r="T13" s="2" t="s">
        <v>114</v>
      </c>
      <c r="BC13" s="7" t="s">
        <v>1</v>
      </c>
      <c r="BD13" s="7" t="s">
        <v>2</v>
      </c>
      <c r="BE13" s="7" t="s">
        <v>3</v>
      </c>
      <c r="BF13" s="7" t="s">
        <v>4</v>
      </c>
      <c r="BG13" s="7" t="s">
        <v>5</v>
      </c>
      <c r="BH13" s="7" t="s">
        <v>6</v>
      </c>
      <c r="BI13" s="7" t="s">
        <v>7</v>
      </c>
      <c r="BJ13" s="7" t="s">
        <v>8</v>
      </c>
      <c r="BK13" s="7" t="s">
        <v>9</v>
      </c>
      <c r="BL13" s="7" t="s">
        <v>10</v>
      </c>
      <c r="BM13" s="7" t="s">
        <v>11</v>
      </c>
      <c r="BN13" s="7" t="s">
        <v>12</v>
      </c>
      <c r="BO13" s="7" t="s">
        <v>13</v>
      </c>
      <c r="BP13" s="7" t="s">
        <v>14</v>
      </c>
      <c r="BQ13" s="7" t="s">
        <v>15</v>
      </c>
      <c r="BS13" s="7" t="s">
        <v>16</v>
      </c>
      <c r="BT13" s="7" t="s">
        <v>17</v>
      </c>
      <c r="BU13" s="7" t="s">
        <v>18</v>
      </c>
      <c r="BV13" s="7" t="s">
        <v>19</v>
      </c>
      <c r="BW13" s="7" t="s">
        <v>20</v>
      </c>
      <c r="BX13" s="7" t="s">
        <v>21</v>
      </c>
      <c r="BY13" s="7" t="s">
        <v>22</v>
      </c>
      <c r="BZ13" s="7" t="s">
        <v>1</v>
      </c>
      <c r="CA13" s="7" t="s">
        <v>2</v>
      </c>
      <c r="CB13" s="7" t="s">
        <v>23</v>
      </c>
      <c r="CC13" s="7" t="s">
        <v>3</v>
      </c>
      <c r="CD13" s="7" t="s">
        <v>24</v>
      </c>
      <c r="CE13" s="7" t="s">
        <v>4</v>
      </c>
      <c r="CF13" s="7" t="s">
        <v>25</v>
      </c>
      <c r="CG13" s="7" t="s">
        <v>6</v>
      </c>
      <c r="CH13" s="7" t="s">
        <v>26</v>
      </c>
      <c r="CI13" s="7" t="s">
        <v>27</v>
      </c>
      <c r="CJ13" s="7" t="s">
        <v>7</v>
      </c>
      <c r="CK13" s="7" t="s">
        <v>28</v>
      </c>
      <c r="CL13" s="7" t="s">
        <v>8</v>
      </c>
      <c r="CM13" s="7" t="s">
        <v>9</v>
      </c>
      <c r="CN13" s="7" t="s">
        <v>10</v>
      </c>
      <c r="CO13" s="7" t="s">
        <v>29</v>
      </c>
      <c r="CP13" s="7" t="s">
        <v>14</v>
      </c>
    </row>
    <row r="14" spans="1:101" s="1" customFormat="1" ht="10.9" customHeight="1" x14ac:dyDescent="0.2">
      <c r="A14" s="8" t="s">
        <v>112</v>
      </c>
      <c r="B14" s="4" t="s">
        <v>121</v>
      </c>
      <c r="C14" s="23" t="s">
        <v>104</v>
      </c>
      <c r="D14" s="23" t="s">
        <v>102</v>
      </c>
      <c r="E14" s="4" t="s">
        <v>30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 t="s">
        <v>36</v>
      </c>
      <c r="L14" s="4" t="s">
        <v>37</v>
      </c>
      <c r="M14" s="4" t="s">
        <v>38</v>
      </c>
      <c r="N14" s="9" t="s">
        <v>39</v>
      </c>
      <c r="O14" s="9" t="s">
        <v>40</v>
      </c>
      <c r="P14" s="4" t="s">
        <v>41</v>
      </c>
      <c r="Q14" s="4" t="s">
        <v>42</v>
      </c>
      <c r="S14" s="23" t="s">
        <v>102</v>
      </c>
      <c r="T14" s="4" t="s">
        <v>43</v>
      </c>
      <c r="U14" s="4" t="s">
        <v>44</v>
      </c>
      <c r="V14" s="4" t="s">
        <v>45</v>
      </c>
      <c r="W14" s="4" t="s">
        <v>46</v>
      </c>
      <c r="X14" s="4" t="s">
        <v>47</v>
      </c>
      <c r="Y14" s="4" t="s">
        <v>48</v>
      </c>
      <c r="Z14" s="4" t="s">
        <v>49</v>
      </c>
      <c r="AA14" s="4" t="s">
        <v>50</v>
      </c>
      <c r="AB14" s="4" t="s">
        <v>16</v>
      </c>
      <c r="AC14" s="4" t="s">
        <v>24</v>
      </c>
      <c r="AD14" s="4" t="s">
        <v>29</v>
      </c>
      <c r="AE14" s="4" t="s">
        <v>26</v>
      </c>
      <c r="AF14" s="4" t="s">
        <v>20</v>
      </c>
      <c r="AG14" s="9" t="s">
        <v>51</v>
      </c>
      <c r="AH14" s="4" t="s">
        <v>17</v>
      </c>
      <c r="AI14" s="4" t="s">
        <v>1</v>
      </c>
      <c r="AJ14" s="4" t="s">
        <v>2</v>
      </c>
      <c r="AK14" s="4" t="s">
        <v>3</v>
      </c>
      <c r="AL14" s="4" t="s">
        <v>4</v>
      </c>
      <c r="AM14" s="4" t="s">
        <v>6</v>
      </c>
      <c r="AN14" s="9" t="s">
        <v>7</v>
      </c>
      <c r="AO14" s="4" t="s">
        <v>8</v>
      </c>
      <c r="AP14" s="9" t="s">
        <v>9</v>
      </c>
      <c r="AQ14" s="4" t="s">
        <v>10</v>
      </c>
      <c r="AR14" s="9" t="s">
        <v>11</v>
      </c>
      <c r="AS14" s="4" t="s">
        <v>12</v>
      </c>
      <c r="AT14" s="9" t="s">
        <v>13</v>
      </c>
      <c r="AU14" s="4" t="s">
        <v>14</v>
      </c>
      <c r="AV14" s="9" t="s">
        <v>15</v>
      </c>
      <c r="AW14" s="4" t="s">
        <v>27</v>
      </c>
      <c r="AX14" s="9" t="s">
        <v>21</v>
      </c>
      <c r="AY14" s="4" t="s">
        <v>23</v>
      </c>
      <c r="AZ14" s="9" t="s">
        <v>18</v>
      </c>
      <c r="BA14" s="9" t="s">
        <v>19</v>
      </c>
      <c r="BC14" s="44">
        <v>0.23699999999999999</v>
      </c>
      <c r="BD14" s="44">
        <v>0.61299999999999999</v>
      </c>
      <c r="BE14" s="44">
        <v>9.2799999999999994E-2</v>
      </c>
      <c r="BF14" s="44">
        <v>0.45700000000000002</v>
      </c>
      <c r="BG14" s="44"/>
      <c r="BH14" s="44">
        <v>0.14799999999999999</v>
      </c>
      <c r="BI14" s="44">
        <v>5.6300000000000003E-2</v>
      </c>
      <c r="BJ14" s="44">
        <v>0.19900000000000001</v>
      </c>
      <c r="BK14" s="44">
        <v>3.61E-2</v>
      </c>
      <c r="BL14" s="44">
        <v>0.246</v>
      </c>
      <c r="BM14" s="44">
        <v>5.4600000000000003E-2</v>
      </c>
      <c r="BN14" s="44">
        <v>0.16</v>
      </c>
      <c r="BO14" s="44">
        <v>2.47E-2</v>
      </c>
      <c r="BP14" s="44">
        <v>0.161</v>
      </c>
      <c r="BQ14" s="44">
        <v>2.46E-2</v>
      </c>
      <c r="BS14" s="45">
        <v>0.6</v>
      </c>
      <c r="BT14" s="45">
        <v>6.6</v>
      </c>
      <c r="BU14" s="45">
        <v>7.9500000000000001E-2</v>
      </c>
      <c r="BV14" s="45">
        <v>2.0299999999999999E-2</v>
      </c>
      <c r="BW14" s="45">
        <v>0.65800000000000003</v>
      </c>
      <c r="BX14" s="45">
        <v>3.6999999999999998E-2</v>
      </c>
      <c r="BY14" s="45">
        <v>240</v>
      </c>
      <c r="BZ14" s="45">
        <v>0.64800000000000002</v>
      </c>
      <c r="CA14" s="45">
        <v>1.675</v>
      </c>
      <c r="CB14" s="45">
        <v>0.15</v>
      </c>
      <c r="CC14" s="45">
        <v>0.254</v>
      </c>
      <c r="CD14" s="45">
        <v>19.899999999999999</v>
      </c>
      <c r="CE14" s="45">
        <v>1.25</v>
      </c>
      <c r="CF14" s="45">
        <v>90</v>
      </c>
      <c r="CG14" s="45">
        <v>0.40600000000000003</v>
      </c>
      <c r="CH14" s="45">
        <v>10.5</v>
      </c>
      <c r="CI14" s="45">
        <v>0.28299999999999997</v>
      </c>
      <c r="CJ14" s="45">
        <v>0.154</v>
      </c>
      <c r="CK14" s="45">
        <v>1205</v>
      </c>
      <c r="CL14" s="45">
        <v>0.54400000000000004</v>
      </c>
      <c r="CM14" s="45">
        <v>9.9000000000000005E-2</v>
      </c>
      <c r="CN14" s="45">
        <v>0.67400000000000004</v>
      </c>
      <c r="CO14" s="45">
        <v>4.3</v>
      </c>
      <c r="CP14" s="45">
        <v>0.441</v>
      </c>
      <c r="CR14" s="4" t="s">
        <v>124</v>
      </c>
      <c r="CS14" s="4" t="s">
        <v>125</v>
      </c>
      <c r="CT14" s="4" t="s">
        <v>122</v>
      </c>
      <c r="CU14" s="4" t="s">
        <v>126</v>
      </c>
      <c r="CV14" s="4" t="s">
        <v>127</v>
      </c>
      <c r="CW14" s="4" t="s">
        <v>123</v>
      </c>
    </row>
    <row r="15" spans="1:101" ht="10.9" customHeight="1" x14ac:dyDescent="0.2">
      <c r="A15" s="8" t="s">
        <v>101</v>
      </c>
      <c r="B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/>
      <c r="P15" s="5"/>
      <c r="Q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9"/>
      <c r="AH15" s="4"/>
      <c r="AI15" s="4"/>
      <c r="AJ15" s="4"/>
      <c r="AK15" s="4"/>
      <c r="AL15" s="4"/>
      <c r="AM15" s="4"/>
      <c r="AN15" s="9"/>
      <c r="AO15" s="4"/>
      <c r="AP15" s="9"/>
      <c r="AQ15" s="4"/>
      <c r="AR15" s="9"/>
      <c r="AS15" s="4"/>
      <c r="AT15" s="9"/>
      <c r="AU15" s="4"/>
      <c r="AV15" s="9"/>
      <c r="AW15" s="4"/>
      <c r="AX15" s="9"/>
      <c r="AY15" s="4"/>
      <c r="AZ15" s="9"/>
      <c r="BA15" s="9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</row>
    <row r="16" spans="1:101" ht="10.9" customHeight="1" x14ac:dyDescent="0.2">
      <c r="A16" s="17" t="s">
        <v>134</v>
      </c>
      <c r="B16" s="19">
        <v>2511.5519196303385</v>
      </c>
      <c r="C16" s="29" t="s">
        <v>105</v>
      </c>
      <c r="D16" s="24" t="s">
        <v>81</v>
      </c>
      <c r="E16" s="2">
        <v>48.91</v>
      </c>
      <c r="F16" s="2">
        <v>1.52</v>
      </c>
      <c r="G16" s="2">
        <v>13.75</v>
      </c>
      <c r="H16" s="2">
        <v>6.51</v>
      </c>
      <c r="I16" s="2">
        <v>7.47</v>
      </c>
      <c r="J16" s="2">
        <v>0.24</v>
      </c>
      <c r="K16" s="2">
        <v>7.02</v>
      </c>
      <c r="L16" s="2">
        <v>10.33</v>
      </c>
      <c r="M16" s="2">
        <v>2.48</v>
      </c>
      <c r="N16" s="3">
        <v>0.17</v>
      </c>
      <c r="O16" s="3">
        <v>0.11</v>
      </c>
      <c r="P16" s="2">
        <v>1.91</v>
      </c>
      <c r="Q16" s="2">
        <v>100.42</v>
      </c>
      <c r="S16" s="33" t="s">
        <v>81</v>
      </c>
      <c r="T16" s="13">
        <v>51.317593297791305</v>
      </c>
      <c r="U16" s="13">
        <v>436.9689468946894</v>
      </c>
      <c r="V16" s="13">
        <v>93.181666481254851</v>
      </c>
      <c r="W16" s="13">
        <v>48.734653465346533</v>
      </c>
      <c r="X16" s="13">
        <v>59.887128712871281</v>
      </c>
      <c r="Y16" s="13">
        <v>199.05742574257425</v>
      </c>
      <c r="Z16" s="13">
        <v>110.23663366336633</v>
      </c>
      <c r="AA16" s="13">
        <v>17.424752475247523</v>
      </c>
      <c r="AB16" s="13">
        <v>1.9356435643564356</v>
      </c>
      <c r="AC16" s="13">
        <v>115.51980198019801</v>
      </c>
      <c r="AD16" s="13">
        <v>33.622396722430864</v>
      </c>
      <c r="AE16" s="13">
        <v>75.291089108910882</v>
      </c>
      <c r="AF16" s="13">
        <v>3.6193619361936191</v>
      </c>
      <c r="AG16" s="3">
        <v>5.4455445544554455E-2</v>
      </c>
      <c r="AH16" s="13">
        <v>40.620792079207916</v>
      </c>
      <c r="AI16" s="13">
        <v>4.2267326732673265</v>
      </c>
      <c r="AJ16" s="13">
        <v>11.308811881188118</v>
      </c>
      <c r="AK16" s="13">
        <v>1.8294829482948294</v>
      </c>
      <c r="AL16" s="13">
        <v>8.8765621562156216</v>
      </c>
      <c r="AM16" s="13">
        <v>3.0799531566059826</v>
      </c>
      <c r="AN16" s="3">
        <v>1.1495049504950494</v>
      </c>
      <c r="AO16" s="13">
        <v>4.0361296129612958</v>
      </c>
      <c r="AP16" s="3">
        <v>0.75940594059405941</v>
      </c>
      <c r="AQ16" s="13">
        <v>5.449713392391871</v>
      </c>
      <c r="AR16" s="3">
        <v>1.1641479937467429</v>
      </c>
      <c r="AS16" s="13">
        <v>3.2673267326732671</v>
      </c>
      <c r="AT16" s="3">
        <v>0.52841153680585451</v>
      </c>
      <c r="AU16" s="13">
        <v>3.2878415841584157</v>
      </c>
      <c r="AV16" s="3">
        <v>0.5157219018605157</v>
      </c>
      <c r="AW16" s="13">
        <v>2.1049504950495046</v>
      </c>
      <c r="AX16" s="3">
        <v>0.21881188118811881</v>
      </c>
      <c r="AY16" s="13">
        <v>2.626990959965561</v>
      </c>
      <c r="AZ16" s="3">
        <v>0.30297029702970296</v>
      </c>
      <c r="BA16" s="3">
        <v>0.11782178217821782</v>
      </c>
      <c r="BC16" s="12">
        <f>AI16/BC$14</f>
        <v>17.834315077077328</v>
      </c>
      <c r="BD16" s="12">
        <f>AJ16/BD$14</f>
        <v>18.448306494597258</v>
      </c>
      <c r="BE16" s="12">
        <f>AK16/BE$14</f>
        <v>19.714255908349458</v>
      </c>
      <c r="BF16" s="12">
        <f>AL16/BF$14</f>
        <v>19.423549575964159</v>
      </c>
      <c r="BG16" s="12"/>
      <c r="BH16" s="12">
        <f t="shared" ref="BH16:BQ16" si="0">AM16/BH$14</f>
        <v>20.810494301391774</v>
      </c>
      <c r="BI16" s="12">
        <f t="shared" si="0"/>
        <v>20.41749468019626</v>
      </c>
      <c r="BJ16" s="12">
        <f t="shared" si="0"/>
        <v>20.282058356589424</v>
      </c>
      <c r="BK16" s="12">
        <f t="shared" si="0"/>
        <v>21.036175639724636</v>
      </c>
      <c r="BL16" s="12">
        <f t="shared" si="0"/>
        <v>22.153306473137686</v>
      </c>
      <c r="BM16" s="12">
        <f t="shared" si="0"/>
        <v>21.321391826863422</v>
      </c>
      <c r="BN16" s="12">
        <f t="shared" si="0"/>
        <v>20.420792079207921</v>
      </c>
      <c r="BO16" s="12">
        <f t="shared" si="0"/>
        <v>21.393179627767388</v>
      </c>
      <c r="BP16" s="12">
        <f t="shared" si="0"/>
        <v>20.421376299120592</v>
      </c>
      <c r="BQ16" s="12">
        <f t="shared" si="0"/>
        <v>20.964304953679498</v>
      </c>
      <c r="BS16" s="12">
        <f>AB16/BS$14</f>
        <v>3.226072607260726</v>
      </c>
      <c r="BT16" s="12">
        <f>AH16/BT$14</f>
        <v>6.1546654665466543</v>
      </c>
      <c r="BU16" s="12">
        <f>AZ16/BU$14</f>
        <v>3.810947132449094</v>
      </c>
      <c r="BV16" s="12">
        <f>BA16/BV$14</f>
        <v>5.8040286787299422</v>
      </c>
      <c r="BW16" s="14">
        <f>AF16/BW$14</f>
        <v>5.5005500550055002</v>
      </c>
      <c r="BX16" s="12">
        <f>AX16/BX$14</f>
        <v>5.9138346267059143</v>
      </c>
      <c r="BY16" s="12">
        <f>N16*10000/1.2046/BY$14</f>
        <v>5.8802368697769669</v>
      </c>
      <c r="BZ16" s="12">
        <f>AI16/BZ$14</f>
        <v>6.5227356068940221</v>
      </c>
      <c r="CA16" s="12">
        <f>AJ16/CA$14</f>
        <v>6.7515294813063393</v>
      </c>
      <c r="CB16" s="12">
        <f>AY16/CB$14</f>
        <v>17.513273066437073</v>
      </c>
      <c r="CC16" s="12">
        <f>AK16/CC$14</f>
        <v>7.2026887728142892</v>
      </c>
      <c r="CD16" s="12">
        <f>AC16/CD$14</f>
        <v>5.8050151748843222</v>
      </c>
      <c r="CE16" s="12">
        <f>AL16/CE$14</f>
        <v>7.1012497249724973</v>
      </c>
      <c r="CF16" s="12">
        <f>O16*10000/2.2914/CF$14</f>
        <v>5.3339540116183217</v>
      </c>
      <c r="CG16" s="12">
        <f>AM16/CG$14</f>
        <v>7.586091518733947</v>
      </c>
      <c r="CH16" s="14">
        <f>AE16/CH$14</f>
        <v>7.1705799151343701</v>
      </c>
      <c r="CI16" s="12">
        <f>AW16/CI$14</f>
        <v>7.4379876150159179</v>
      </c>
      <c r="CJ16" s="12">
        <f>AN16/CJ$14</f>
        <v>7.4643178603574638</v>
      </c>
      <c r="CK16" s="12">
        <f>F16*10000/1.6681/CK$14</f>
        <v>7.56196144344909</v>
      </c>
      <c r="CL16" s="12">
        <f>AO16/CL$14</f>
        <v>7.4193559061788523</v>
      </c>
      <c r="CM16" s="12">
        <f>AP16/CM$14</f>
        <v>7.6707670767076701</v>
      </c>
      <c r="CN16" s="12">
        <f>AQ16/CN$14</f>
        <v>8.0856281786229527</v>
      </c>
      <c r="CO16" s="12">
        <f>AD16/CO$14</f>
        <v>7.8191620284722942</v>
      </c>
      <c r="CP16" s="12">
        <f>AU16/CP$14</f>
        <v>7.455423093329741</v>
      </c>
    </row>
    <row r="17" spans="1:101" ht="10.9" customHeight="1" x14ac:dyDescent="0.2">
      <c r="A17" s="17" t="s">
        <v>135</v>
      </c>
      <c r="B17" s="19">
        <v>2545.0799185574424</v>
      </c>
      <c r="C17" s="29" t="s">
        <v>105</v>
      </c>
      <c r="D17" s="24" t="s">
        <v>81</v>
      </c>
      <c r="E17" s="2">
        <v>49.85</v>
      </c>
      <c r="F17" s="2">
        <v>1.55</v>
      </c>
      <c r="G17" s="2">
        <v>12.93</v>
      </c>
      <c r="H17" s="2">
        <v>5.15</v>
      </c>
      <c r="I17" s="2">
        <v>7.81</v>
      </c>
      <c r="J17" s="2">
        <v>0.21</v>
      </c>
      <c r="K17" s="2">
        <v>6.29</v>
      </c>
      <c r="L17" s="2">
        <v>9.2799999999999994</v>
      </c>
      <c r="M17" s="2">
        <v>3.87</v>
      </c>
      <c r="N17" s="3">
        <v>0.34</v>
      </c>
      <c r="O17" s="3">
        <v>0.11</v>
      </c>
      <c r="P17" s="2">
        <v>2.98</v>
      </c>
      <c r="Q17" s="2">
        <v>100.37</v>
      </c>
      <c r="S17" s="33" t="s">
        <v>103</v>
      </c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S17" s="12"/>
      <c r="BT17" s="12"/>
      <c r="BU17" s="12"/>
      <c r="BV17" s="12"/>
      <c r="BW17" s="14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4"/>
      <c r="CI17" s="12"/>
      <c r="CJ17" s="12"/>
      <c r="CK17" s="12"/>
      <c r="CL17" s="12"/>
      <c r="CM17" s="12"/>
      <c r="CN17" s="12"/>
      <c r="CO17" s="12"/>
      <c r="CP17" s="12"/>
    </row>
    <row r="18" spans="1:101" ht="10.9" customHeight="1" x14ac:dyDescent="0.2">
      <c r="A18" s="17" t="s">
        <v>136</v>
      </c>
      <c r="B18" s="19">
        <v>2572.5119176796188</v>
      </c>
      <c r="C18" s="29" t="s">
        <v>105</v>
      </c>
      <c r="D18" s="24" t="s">
        <v>81</v>
      </c>
      <c r="E18" s="2">
        <v>49.77</v>
      </c>
      <c r="F18" s="2">
        <v>1.1599999999999999</v>
      </c>
      <c r="G18" s="2">
        <v>13.82</v>
      </c>
      <c r="H18" s="2">
        <v>5.1100000000000003</v>
      </c>
      <c r="I18" s="2">
        <v>6.97</v>
      </c>
      <c r="J18" s="2">
        <v>0.19</v>
      </c>
      <c r="K18" s="2">
        <v>7.5</v>
      </c>
      <c r="L18" s="2">
        <v>12.33</v>
      </c>
      <c r="M18" s="2">
        <v>2.27</v>
      </c>
      <c r="N18" s="3">
        <v>0.13</v>
      </c>
      <c r="O18" s="3">
        <v>0.09</v>
      </c>
      <c r="P18" s="2">
        <v>1.32</v>
      </c>
      <c r="Q18" s="2">
        <v>100.66</v>
      </c>
      <c r="S18" s="33" t="s">
        <v>81</v>
      </c>
      <c r="T18" s="13">
        <v>50.841900035448418</v>
      </c>
      <c r="U18" s="13">
        <v>357.78271627565977</v>
      </c>
      <c r="V18" s="13">
        <v>184.90168539325842</v>
      </c>
      <c r="W18" s="13">
        <v>49.53125</v>
      </c>
      <c r="X18" s="13">
        <v>74.851814516129039</v>
      </c>
      <c r="Y18" s="13">
        <v>104.78629032258064</v>
      </c>
      <c r="Z18" s="13">
        <v>82.863911290322577</v>
      </c>
      <c r="AA18" s="13">
        <v>15.659274193548388</v>
      </c>
      <c r="AB18" s="13">
        <v>1.905241935483871</v>
      </c>
      <c r="AC18" s="13">
        <v>98.383064516129039</v>
      </c>
      <c r="AD18" s="13">
        <v>26.316277345198369</v>
      </c>
      <c r="AE18" s="13">
        <v>52.92842741935484</v>
      </c>
      <c r="AF18" s="13">
        <v>2.301747311827957</v>
      </c>
      <c r="AG18" s="3">
        <v>3.326612903225807E-2</v>
      </c>
      <c r="AH18" s="13">
        <v>45.355846774193552</v>
      </c>
      <c r="AI18" s="13">
        <v>2.2217741935483875</v>
      </c>
      <c r="AJ18" s="13">
        <v>6.6535282258064523</v>
      </c>
      <c r="AK18" s="13">
        <v>1.149193548387097</v>
      </c>
      <c r="AL18" s="13">
        <v>6.0778561827956992</v>
      </c>
      <c r="AM18" s="13">
        <v>2.213406174124176</v>
      </c>
      <c r="AN18" s="3">
        <v>0.83266129032258063</v>
      </c>
      <c r="AO18" s="13">
        <v>3.0922653958944282</v>
      </c>
      <c r="AP18" s="3">
        <v>0.57560483870967738</v>
      </c>
      <c r="AQ18" s="13">
        <v>4.0821307300509337</v>
      </c>
      <c r="AR18" s="3">
        <v>0.91256366723259763</v>
      </c>
      <c r="AS18" s="13">
        <v>2.5967741935483875</v>
      </c>
      <c r="AT18" s="3">
        <v>0.40980014025245443</v>
      </c>
      <c r="AU18" s="13">
        <v>2.5947580645161294</v>
      </c>
      <c r="AV18" s="3">
        <v>0.41873449131513646</v>
      </c>
      <c r="AW18" s="13">
        <v>1.5241935483870968</v>
      </c>
      <c r="AX18" s="3">
        <v>0.15020161290322581</v>
      </c>
      <c r="AY18" s="13">
        <v>2.695476858345021</v>
      </c>
      <c r="AZ18" s="3">
        <v>0.1713709677419355</v>
      </c>
      <c r="BA18" s="3">
        <v>6.1491935483870969E-2</v>
      </c>
      <c r="BC18" s="12">
        <f t="shared" ref="BC18:BC27" si="1">AI18/BC$14</f>
        <v>9.3745746563223111</v>
      </c>
      <c r="BD18" s="12">
        <f t="shared" ref="BD18:BD27" si="2">AJ18/BD$14</f>
        <v>10.854042782718519</v>
      </c>
      <c r="BE18" s="12">
        <f t="shared" ref="BE18:BE27" si="3">AK18/BE$14</f>
        <v>12.383551167964407</v>
      </c>
      <c r="BF18" s="12">
        <f t="shared" ref="BF18:BF27" si="4">AL18/BF$14</f>
        <v>13.299466483141574</v>
      </c>
      <c r="BG18" s="12"/>
      <c r="BH18" s="12">
        <f t="shared" ref="BH18:BH27" si="5">AM18/BH$14</f>
        <v>14.955447122460649</v>
      </c>
      <c r="BI18" s="12">
        <f t="shared" ref="BI18:BI27" si="6">AN18/BI$14</f>
        <v>14.789720964877098</v>
      </c>
      <c r="BJ18" s="12">
        <f t="shared" ref="BJ18:BJ27" si="7">AO18/BJ$14</f>
        <v>15.539022089921749</v>
      </c>
      <c r="BK18" s="12">
        <f t="shared" ref="BK18:BK27" si="8">AP18/BK$14</f>
        <v>15.944732374229289</v>
      </c>
      <c r="BL18" s="12">
        <f t="shared" ref="BL18:BL27" si="9">AQ18/BL$14</f>
        <v>16.594027357930624</v>
      </c>
      <c r="BM18" s="12">
        <f t="shared" ref="BM18:BM27" si="10">AR18/BM$14</f>
        <v>16.713620278985303</v>
      </c>
      <c r="BN18" s="12">
        <f t="shared" ref="BN18:BN27" si="11">AS18/BN$14</f>
        <v>16.22983870967742</v>
      </c>
      <c r="BO18" s="12">
        <f t="shared" ref="BO18:BO27" si="12">AT18/BO$14</f>
        <v>16.591098795645927</v>
      </c>
      <c r="BP18" s="12">
        <f t="shared" ref="BP18:BP27" si="13">AU18/BP$14</f>
        <v>16.116509717491486</v>
      </c>
      <c r="BQ18" s="12">
        <f t="shared" ref="BQ18:BQ27" si="14">AV18/BQ$14</f>
        <v>17.021727289233191</v>
      </c>
      <c r="BS18" s="12">
        <f t="shared" ref="BS18:BS27" si="15">AB18/BS$14</f>
        <v>3.175403225806452</v>
      </c>
      <c r="BT18" s="12">
        <f t="shared" ref="BT18:BT27" si="16">AH18/BT$14</f>
        <v>6.8720979960899324</v>
      </c>
      <c r="BU18" s="12">
        <f t="shared" ref="BU18:BU27" si="17">AZ18/BU$14</f>
        <v>2.1556096571312642</v>
      </c>
      <c r="BV18" s="12">
        <f t="shared" ref="BV18:BV27" si="18">BA18/BV$14</f>
        <v>3.0291593834419199</v>
      </c>
      <c r="BW18" s="14">
        <f t="shared" ref="BW18:BW27" si="19">AF18/BW$14</f>
        <v>3.4980962185835209</v>
      </c>
      <c r="BX18" s="12">
        <f t="shared" ref="BX18:BX27" si="20">AX18/BX$14</f>
        <v>4.0595030514385355</v>
      </c>
      <c r="BY18" s="12">
        <f t="shared" ref="BY18:BY27" si="21">N18*10000/1.2046/BY$14</f>
        <v>4.4966517239470924</v>
      </c>
      <c r="BZ18" s="12">
        <f t="shared" ref="BZ18:BZ27" si="22">AI18/BZ$14</f>
        <v>3.4286638789326966</v>
      </c>
      <c r="CA18" s="12">
        <f t="shared" ref="CA18:CA27" si="23">AJ18/CA$14</f>
        <v>3.972255657197882</v>
      </c>
      <c r="CB18" s="12">
        <f t="shared" ref="CB18:CB27" si="24">AY18/CB$14</f>
        <v>17.969845722300143</v>
      </c>
      <c r="CC18" s="12">
        <f t="shared" ref="CC18:CC27" si="25">AK18/CC$14</f>
        <v>4.5243840487680984</v>
      </c>
      <c r="CD18" s="12">
        <f t="shared" ref="CD18:CD27" si="26">AC18/CD$14</f>
        <v>4.9438725887502031</v>
      </c>
      <c r="CE18" s="12">
        <f t="shared" ref="CE18:CE27" si="27">AL18/CE$14</f>
        <v>4.8622849462365592</v>
      </c>
      <c r="CF18" s="12">
        <f t="shared" ref="CF18:CF27" si="28">O18*10000/2.2914/CF$14</f>
        <v>4.3641441913240815</v>
      </c>
      <c r="CG18" s="12">
        <f t="shared" ref="CG18:CG27" si="29">AM18/CG$14</f>
        <v>5.4517393451334382</v>
      </c>
      <c r="CH18" s="14">
        <f t="shared" ref="CH18:CH27" si="30">AE18/CH$14</f>
        <v>5.0408026113671278</v>
      </c>
      <c r="CI18" s="12">
        <f t="shared" ref="CI18:CI27" si="31">AW18/CI$14</f>
        <v>5.3858429271628863</v>
      </c>
      <c r="CJ18" s="12">
        <f t="shared" ref="CJ18:CJ27" si="32">AN18/CJ$14</f>
        <v>5.4068914956011733</v>
      </c>
      <c r="CK18" s="12">
        <f t="shared" ref="CK18:CK27" si="33">F18*10000/1.6681/CK$14</f>
        <v>5.770970575263779</v>
      </c>
      <c r="CL18" s="12">
        <f t="shared" ref="CL18:CL27" si="34">AO18/CL$14</f>
        <v>5.6843113895118158</v>
      </c>
      <c r="CM18" s="12">
        <f t="shared" ref="CM18:CM27" si="35">AP18/CM$14</f>
        <v>5.8141902899967413</v>
      </c>
      <c r="CN18" s="12">
        <f t="shared" ref="CN18:CN27" si="36">AQ18/CN$14</f>
        <v>6.056573783458358</v>
      </c>
      <c r="CO18" s="12">
        <f t="shared" ref="CO18:CO27" si="37">AD18/CO$14</f>
        <v>6.1200644988833419</v>
      </c>
      <c r="CP18" s="12">
        <f t="shared" ref="CP18:CP27" si="38">AU18/CP$14</f>
        <v>5.8838051349572096</v>
      </c>
    </row>
    <row r="19" spans="1:101" ht="10.9" customHeight="1" x14ac:dyDescent="0.2">
      <c r="A19" s="17" t="s">
        <v>137</v>
      </c>
      <c r="B19" s="19">
        <v>2602.9919167042585</v>
      </c>
      <c r="C19" s="29" t="s">
        <v>105</v>
      </c>
      <c r="D19" s="24" t="s">
        <v>81</v>
      </c>
      <c r="E19" s="2">
        <v>50.24</v>
      </c>
      <c r="F19" s="2">
        <v>1.44</v>
      </c>
      <c r="G19" s="2">
        <v>13.23</v>
      </c>
      <c r="H19" s="2">
        <v>5.07</v>
      </c>
      <c r="I19" s="2">
        <v>8.3000000000000007</v>
      </c>
      <c r="J19" s="2">
        <v>0.22</v>
      </c>
      <c r="K19" s="2">
        <v>6.94</v>
      </c>
      <c r="L19" s="2">
        <v>11.41</v>
      </c>
      <c r="M19" s="2">
        <v>2.33</v>
      </c>
      <c r="N19" s="3">
        <v>0.13</v>
      </c>
      <c r="O19" s="3">
        <v>0.1</v>
      </c>
      <c r="P19" s="2">
        <v>1.1599999999999999</v>
      </c>
      <c r="Q19" s="2">
        <v>100.57</v>
      </c>
      <c r="S19" s="33" t="s">
        <v>81</v>
      </c>
      <c r="T19" s="13">
        <v>50.303475594173271</v>
      </c>
      <c r="U19" s="13">
        <v>406.12116807610994</v>
      </c>
      <c r="V19" s="13">
        <v>105.17594286212002</v>
      </c>
      <c r="W19" s="13">
        <v>50.574612403100772</v>
      </c>
      <c r="X19" s="13">
        <v>67.45930232558139</v>
      </c>
      <c r="Y19" s="13">
        <v>236.06298449612402</v>
      </c>
      <c r="Z19" s="13">
        <v>103.78100775193799</v>
      </c>
      <c r="AA19" s="13">
        <v>16.706395348837209</v>
      </c>
      <c r="AB19" s="13">
        <v>1.9709302325581393</v>
      </c>
      <c r="AC19" s="13">
        <v>101.94476744186046</v>
      </c>
      <c r="AD19" s="13">
        <v>30.883008108348928</v>
      </c>
      <c r="AE19" s="13">
        <v>65.504844961240309</v>
      </c>
      <c r="AF19" s="13">
        <v>2.6765719207579677</v>
      </c>
      <c r="AG19" s="3">
        <v>3.4883720930232558E-2</v>
      </c>
      <c r="AH19" s="13">
        <v>44.501937984496124</v>
      </c>
      <c r="AI19" s="13">
        <v>2.454457364341085</v>
      </c>
      <c r="AJ19" s="13">
        <v>7.6481104651162797</v>
      </c>
      <c r="AK19" s="13">
        <v>1.363049095607235</v>
      </c>
      <c r="AL19" s="13">
        <v>7.1398794142980178</v>
      </c>
      <c r="AM19" s="13">
        <v>2.6402433941818786</v>
      </c>
      <c r="AN19" s="3">
        <v>1.0038759689922481</v>
      </c>
      <c r="AO19" s="13">
        <v>3.7528453136011275</v>
      </c>
      <c r="AP19" s="3">
        <v>0.68120155038759689</v>
      </c>
      <c r="AQ19" s="13">
        <v>4.8674010607915141</v>
      </c>
      <c r="AR19" s="3">
        <v>1.0383516931864545</v>
      </c>
      <c r="AS19" s="13">
        <v>3.0629844961240309</v>
      </c>
      <c r="AT19" s="3">
        <v>0.47291034715200536</v>
      </c>
      <c r="AU19" s="13">
        <v>3.0817054263565891</v>
      </c>
      <c r="AV19" s="3">
        <v>0.47491268421500976</v>
      </c>
      <c r="AW19" s="13">
        <v>1.9253875968992249</v>
      </c>
      <c r="AX19" s="3">
        <v>0.1744186046511628</v>
      </c>
      <c r="AY19" s="13">
        <v>2.8690596562184028</v>
      </c>
      <c r="AZ19" s="3">
        <v>0.17926356589147285</v>
      </c>
      <c r="BA19" s="3">
        <v>4.8449612403100778E-2</v>
      </c>
      <c r="BC19" s="12">
        <f t="shared" si="1"/>
        <v>10.356360187093186</v>
      </c>
      <c r="BD19" s="12">
        <f t="shared" si="2"/>
        <v>12.476526044235367</v>
      </c>
      <c r="BE19" s="12">
        <f t="shared" si="3"/>
        <v>14.688029047491757</v>
      </c>
      <c r="BF19" s="12">
        <f t="shared" si="4"/>
        <v>15.623368521439863</v>
      </c>
      <c r="BG19" s="12"/>
      <c r="BH19" s="12">
        <f t="shared" si="5"/>
        <v>17.839482393120804</v>
      </c>
      <c r="BI19" s="12">
        <f t="shared" si="6"/>
        <v>17.830834262739753</v>
      </c>
      <c r="BJ19" s="12">
        <f t="shared" si="7"/>
        <v>18.858519163824759</v>
      </c>
      <c r="BK19" s="12">
        <f t="shared" si="8"/>
        <v>18.869849041207669</v>
      </c>
      <c r="BL19" s="12">
        <f t="shared" si="9"/>
        <v>19.786183173949244</v>
      </c>
      <c r="BM19" s="12">
        <f t="shared" si="10"/>
        <v>19.017430278140193</v>
      </c>
      <c r="BN19" s="12">
        <f t="shared" si="11"/>
        <v>19.143653100775193</v>
      </c>
      <c r="BO19" s="12">
        <f t="shared" si="12"/>
        <v>19.146167900890905</v>
      </c>
      <c r="BP19" s="12">
        <f t="shared" si="13"/>
        <v>19.141027492898068</v>
      </c>
      <c r="BQ19" s="12">
        <f t="shared" si="14"/>
        <v>19.305393667276821</v>
      </c>
      <c r="BS19" s="12">
        <f t="shared" si="15"/>
        <v>3.2848837209302322</v>
      </c>
      <c r="BT19" s="12">
        <f t="shared" si="16"/>
        <v>6.7427178764388067</v>
      </c>
      <c r="BU19" s="12">
        <f t="shared" si="17"/>
        <v>2.2548876212763882</v>
      </c>
      <c r="BV19" s="12">
        <f t="shared" si="18"/>
        <v>2.3866804139458515</v>
      </c>
      <c r="BW19" s="14">
        <f t="shared" si="19"/>
        <v>4.0677384813950876</v>
      </c>
      <c r="BX19" s="12">
        <f t="shared" si="20"/>
        <v>4.714016341923319</v>
      </c>
      <c r="BY19" s="12">
        <f t="shared" si="21"/>
        <v>4.4966517239470924</v>
      </c>
      <c r="BZ19" s="12">
        <f t="shared" si="22"/>
        <v>3.7877428462053779</v>
      </c>
      <c r="CA19" s="12">
        <f t="shared" si="23"/>
        <v>4.5660360985768831</v>
      </c>
      <c r="CB19" s="12">
        <f t="shared" si="24"/>
        <v>19.127064374789352</v>
      </c>
      <c r="CC19" s="12">
        <f t="shared" si="25"/>
        <v>5.3663350220757282</v>
      </c>
      <c r="CD19" s="12">
        <f t="shared" si="26"/>
        <v>5.1228526352693704</v>
      </c>
      <c r="CE19" s="12">
        <f t="shared" si="27"/>
        <v>5.7119035314384146</v>
      </c>
      <c r="CF19" s="12">
        <f t="shared" si="28"/>
        <v>4.8490491014712021</v>
      </c>
      <c r="CG19" s="12">
        <f t="shared" si="29"/>
        <v>6.5030625472460057</v>
      </c>
      <c r="CH19" s="14">
        <f t="shared" si="30"/>
        <v>6.2385566629752676</v>
      </c>
      <c r="CI19" s="12">
        <f t="shared" si="31"/>
        <v>6.8034897416933751</v>
      </c>
      <c r="CJ19" s="12">
        <f t="shared" si="32"/>
        <v>6.5186751233262861</v>
      </c>
      <c r="CK19" s="12">
        <f t="shared" si="33"/>
        <v>7.1639634727412433</v>
      </c>
      <c r="CL19" s="12">
        <f t="shared" si="34"/>
        <v>6.8986127088256017</v>
      </c>
      <c r="CM19" s="12">
        <f t="shared" si="35"/>
        <v>6.8808237412888573</v>
      </c>
      <c r="CN19" s="12">
        <f t="shared" si="36"/>
        <v>7.2216632949428989</v>
      </c>
      <c r="CO19" s="12">
        <f t="shared" si="37"/>
        <v>7.1820949089183559</v>
      </c>
      <c r="CP19" s="12">
        <f t="shared" si="38"/>
        <v>6.9879941640738981</v>
      </c>
    </row>
    <row r="20" spans="1:101" ht="10.9" customHeight="1" x14ac:dyDescent="0.2">
      <c r="A20" s="17" t="s">
        <v>138</v>
      </c>
      <c r="B20" s="19">
        <v>2666.9999146560026</v>
      </c>
      <c r="C20" s="29" t="s">
        <v>105</v>
      </c>
      <c r="D20" s="24" t="s">
        <v>81</v>
      </c>
      <c r="E20" s="2">
        <v>49.42</v>
      </c>
      <c r="F20" s="2">
        <v>1.64</v>
      </c>
      <c r="G20" s="2">
        <v>13.41</v>
      </c>
      <c r="H20" s="2">
        <v>5.71</v>
      </c>
      <c r="I20" s="2">
        <v>7.65</v>
      </c>
      <c r="J20" s="2">
        <v>0.27</v>
      </c>
      <c r="K20" s="2">
        <v>6.74</v>
      </c>
      <c r="L20" s="2">
        <v>11.72</v>
      </c>
      <c r="M20" s="2">
        <v>2.46</v>
      </c>
      <c r="N20" s="3">
        <v>0.12</v>
      </c>
      <c r="O20" s="3">
        <v>0.11</v>
      </c>
      <c r="P20" s="2">
        <v>1.4</v>
      </c>
      <c r="Q20" s="2">
        <v>100.65</v>
      </c>
      <c r="S20" s="33" t="s">
        <v>81</v>
      </c>
      <c r="T20" s="13">
        <v>52.995156502265509</v>
      </c>
      <c r="U20" s="13">
        <v>420.01723395088328</v>
      </c>
      <c r="V20" s="13">
        <v>75.672826029075026</v>
      </c>
      <c r="W20" s="13">
        <v>47.277725118483417</v>
      </c>
      <c r="X20" s="13">
        <v>55.985781990521325</v>
      </c>
      <c r="Y20" s="13">
        <v>209.64454976303318</v>
      </c>
      <c r="Z20" s="13">
        <v>115.71469194312796</v>
      </c>
      <c r="AA20" s="13">
        <v>16.865402843601895</v>
      </c>
      <c r="AB20" s="13">
        <v>1.6199052132701424</v>
      </c>
      <c r="AC20" s="13">
        <v>124.09289099526067</v>
      </c>
      <c r="AD20" s="13">
        <v>34.262679086996791</v>
      </c>
      <c r="AE20" s="13">
        <v>78.299526066350708</v>
      </c>
      <c r="AF20" s="13">
        <v>3.5797788309636651</v>
      </c>
      <c r="AG20" s="3">
        <v>5.118483412322275E-2</v>
      </c>
      <c r="AH20" s="13">
        <v>70.489099526066354</v>
      </c>
      <c r="AI20" s="13">
        <v>3.2227488151658767</v>
      </c>
      <c r="AJ20" s="13">
        <v>9.5684360189573479</v>
      </c>
      <c r="AK20" s="13">
        <v>1.6240126382306477</v>
      </c>
      <c r="AL20" s="13">
        <v>8.3259505002632963</v>
      </c>
      <c r="AM20" s="13">
        <v>2.9659073536156551</v>
      </c>
      <c r="AN20" s="3">
        <v>1.1023696682464457</v>
      </c>
      <c r="AO20" s="13">
        <v>4.1001809564842748</v>
      </c>
      <c r="AP20" s="3">
        <v>0.78104265402843598</v>
      </c>
      <c r="AQ20" s="13">
        <v>5.5076078822649039</v>
      </c>
      <c r="AR20" s="3">
        <v>1.1993015714642057</v>
      </c>
      <c r="AS20" s="13">
        <v>3.3876777251184835</v>
      </c>
      <c r="AT20" s="3">
        <v>0.54399340614053171</v>
      </c>
      <c r="AU20" s="13">
        <v>3.4926255924170619</v>
      </c>
      <c r="AV20" s="3">
        <v>0.54892974324253951</v>
      </c>
      <c r="AW20" s="13">
        <v>2.2445497630331754</v>
      </c>
      <c r="AX20" s="3">
        <v>0.21232227488151659</v>
      </c>
      <c r="AY20" s="13">
        <v>4.9701215742839482</v>
      </c>
      <c r="AZ20" s="3">
        <v>0.31753554502369669</v>
      </c>
      <c r="BA20" s="3">
        <v>8.1516587677725114E-2</v>
      </c>
      <c r="BC20" s="12">
        <f t="shared" si="1"/>
        <v>13.598096266522687</v>
      </c>
      <c r="BD20" s="12">
        <f t="shared" si="2"/>
        <v>15.609194158168593</v>
      </c>
      <c r="BE20" s="12">
        <f t="shared" si="3"/>
        <v>17.500136187830257</v>
      </c>
      <c r="BF20" s="12">
        <f t="shared" si="4"/>
        <v>18.218710066221654</v>
      </c>
      <c r="BG20" s="12"/>
      <c r="BH20" s="12">
        <f t="shared" si="5"/>
        <v>20.03991455145713</v>
      </c>
      <c r="BI20" s="12">
        <f t="shared" si="6"/>
        <v>19.580278299226386</v>
      </c>
      <c r="BJ20" s="12">
        <f t="shared" si="7"/>
        <v>20.603924404443593</v>
      </c>
      <c r="BK20" s="12">
        <f t="shared" si="8"/>
        <v>21.635530582505151</v>
      </c>
      <c r="BL20" s="12">
        <f t="shared" si="9"/>
        <v>22.388649927906116</v>
      </c>
      <c r="BM20" s="12">
        <f t="shared" si="10"/>
        <v>21.965230246597173</v>
      </c>
      <c r="BN20" s="12">
        <f t="shared" si="11"/>
        <v>21.172985781990523</v>
      </c>
      <c r="BO20" s="12">
        <f t="shared" si="12"/>
        <v>22.024024540102499</v>
      </c>
      <c r="BP20" s="12">
        <f t="shared" si="13"/>
        <v>21.69332666097554</v>
      </c>
      <c r="BQ20" s="12">
        <f t="shared" si="14"/>
        <v>22.314217204981279</v>
      </c>
      <c r="BS20" s="12">
        <f t="shared" si="15"/>
        <v>2.6998420221169042</v>
      </c>
      <c r="BT20" s="12">
        <f t="shared" si="16"/>
        <v>10.680166594858539</v>
      </c>
      <c r="BU20" s="12">
        <f t="shared" si="17"/>
        <v>3.99415779904021</v>
      </c>
      <c r="BV20" s="12">
        <f t="shared" si="18"/>
        <v>4.0155954521046855</v>
      </c>
      <c r="BW20" s="14">
        <f t="shared" si="19"/>
        <v>5.4403933601271506</v>
      </c>
      <c r="BX20" s="12">
        <f t="shared" si="20"/>
        <v>5.7384398616626111</v>
      </c>
      <c r="BY20" s="12">
        <f t="shared" si="21"/>
        <v>4.1507554374896234</v>
      </c>
      <c r="BZ20" s="12">
        <f t="shared" si="22"/>
        <v>4.9733778011819085</v>
      </c>
      <c r="CA20" s="12">
        <f t="shared" si="23"/>
        <v>5.7124991157954312</v>
      </c>
      <c r="CB20" s="12">
        <f t="shared" si="24"/>
        <v>33.134143828559658</v>
      </c>
      <c r="CC20" s="12">
        <f t="shared" si="25"/>
        <v>6.3937505442151483</v>
      </c>
      <c r="CD20" s="12">
        <f t="shared" si="26"/>
        <v>6.2358236681035519</v>
      </c>
      <c r="CE20" s="12">
        <f t="shared" si="27"/>
        <v>6.6607604002106369</v>
      </c>
      <c r="CF20" s="12">
        <f t="shared" si="28"/>
        <v>5.3339540116183217</v>
      </c>
      <c r="CG20" s="12">
        <f t="shared" si="29"/>
        <v>7.3051905261469328</v>
      </c>
      <c r="CH20" s="14">
        <f t="shared" si="30"/>
        <v>7.4570977206048292</v>
      </c>
      <c r="CI20" s="12">
        <f t="shared" si="31"/>
        <v>7.9312712474670519</v>
      </c>
      <c r="CJ20" s="12">
        <f t="shared" si="32"/>
        <v>7.1582445990028942</v>
      </c>
      <c r="CK20" s="12">
        <f t="shared" si="33"/>
        <v>8.1589583995108619</v>
      </c>
      <c r="CL20" s="12">
        <f t="shared" si="34"/>
        <v>7.5370973464784461</v>
      </c>
      <c r="CM20" s="12">
        <f t="shared" si="35"/>
        <v>7.8893197376609692</v>
      </c>
      <c r="CN20" s="12">
        <f t="shared" si="36"/>
        <v>8.1715250478707766</v>
      </c>
      <c r="CO20" s="12">
        <f t="shared" si="37"/>
        <v>7.968064903952742</v>
      </c>
      <c r="CP20" s="12">
        <f t="shared" si="38"/>
        <v>7.9197859238482131</v>
      </c>
    </row>
    <row r="21" spans="1:101" ht="10.9" customHeight="1" x14ac:dyDescent="0.2">
      <c r="A21" s="17" t="s">
        <v>139</v>
      </c>
      <c r="B21" s="19">
        <v>2779.7759110471707</v>
      </c>
      <c r="C21" s="29" t="s">
        <v>105</v>
      </c>
      <c r="D21" s="24" t="s">
        <v>81</v>
      </c>
      <c r="E21" s="2">
        <v>49.57</v>
      </c>
      <c r="F21" s="2">
        <v>1.34</v>
      </c>
      <c r="G21" s="2">
        <v>13.53</v>
      </c>
      <c r="H21" s="2">
        <v>5.76</v>
      </c>
      <c r="I21" s="2">
        <v>6.79</v>
      </c>
      <c r="J21" s="2">
        <v>0.24</v>
      </c>
      <c r="K21" s="2">
        <v>6.75</v>
      </c>
      <c r="L21" s="2">
        <v>9.9600000000000009</v>
      </c>
      <c r="M21" s="2">
        <v>3.62</v>
      </c>
      <c r="N21" s="3">
        <v>0.37</v>
      </c>
      <c r="O21" s="3">
        <v>0.08</v>
      </c>
      <c r="P21" s="2">
        <v>2.19</v>
      </c>
      <c r="Q21" s="2">
        <v>100.2</v>
      </c>
      <c r="S21" s="33" t="s">
        <v>81</v>
      </c>
      <c r="T21" s="13">
        <v>53.913999938321737</v>
      </c>
      <c r="U21" s="13">
        <v>383.25218981205887</v>
      </c>
      <c r="V21" s="13">
        <v>85.710682040340131</v>
      </c>
      <c r="W21" s="13">
        <v>47.957904583723113</v>
      </c>
      <c r="X21" s="13">
        <v>56.479887745556603</v>
      </c>
      <c r="Y21" s="13">
        <v>137.63985032740879</v>
      </c>
      <c r="Z21" s="13">
        <v>105.59869036482695</v>
      </c>
      <c r="AA21" s="13">
        <v>14.045837231057064</v>
      </c>
      <c r="AB21" s="13">
        <v>6.4705332086061738</v>
      </c>
      <c r="AC21" s="13">
        <v>152.85406922357345</v>
      </c>
      <c r="AD21" s="13">
        <v>30.473210541595435</v>
      </c>
      <c r="AE21" s="13">
        <v>67.922357343311504</v>
      </c>
      <c r="AF21" s="13">
        <v>2.7803762602640054</v>
      </c>
      <c r="AG21" s="3">
        <v>9.9158091674462115E-2</v>
      </c>
      <c r="AH21" s="13">
        <v>179.84284377923294</v>
      </c>
      <c r="AI21" s="13">
        <v>2.6791393826005612</v>
      </c>
      <c r="AJ21" s="13">
        <v>7.9324602432179621</v>
      </c>
      <c r="AK21" s="13">
        <v>1.3668017877559506</v>
      </c>
      <c r="AL21" s="13">
        <v>7.1835931815819558</v>
      </c>
      <c r="AM21" s="13">
        <v>2.7178450365631632</v>
      </c>
      <c r="AN21" s="3">
        <v>1.018709073900842</v>
      </c>
      <c r="AO21" s="13">
        <v>3.6648099328174166</v>
      </c>
      <c r="AP21" s="3">
        <v>0.70346117867165581</v>
      </c>
      <c r="AQ21" s="13">
        <v>4.9628280242233282</v>
      </c>
      <c r="AR21" s="3">
        <v>1.0733100290482991</v>
      </c>
      <c r="AS21" s="13">
        <v>3.1796071094480824</v>
      </c>
      <c r="AT21" s="3">
        <v>0.51958351974620742</v>
      </c>
      <c r="AU21" s="13">
        <v>3.1929653882132838</v>
      </c>
      <c r="AV21" s="3">
        <v>0.49548206704427472</v>
      </c>
      <c r="AW21" s="13">
        <v>1.9775491113189896</v>
      </c>
      <c r="AX21" s="3">
        <v>0.17399438727782976</v>
      </c>
      <c r="AY21" s="13">
        <v>10.863464432423637</v>
      </c>
      <c r="AZ21" s="3">
        <v>0.27128157156220767</v>
      </c>
      <c r="BA21" s="3">
        <v>6.7352666043030862E-2</v>
      </c>
      <c r="BC21" s="12">
        <f t="shared" si="1"/>
        <v>11.304385580593086</v>
      </c>
      <c r="BD21" s="12">
        <f t="shared" si="2"/>
        <v>12.940391913895533</v>
      </c>
      <c r="BE21" s="12">
        <f t="shared" si="3"/>
        <v>14.728467540473607</v>
      </c>
      <c r="BF21" s="12">
        <f t="shared" si="4"/>
        <v>15.719022279172769</v>
      </c>
      <c r="BG21" s="12"/>
      <c r="BH21" s="12">
        <f t="shared" si="5"/>
        <v>18.36381781461597</v>
      </c>
      <c r="BI21" s="12">
        <f t="shared" si="6"/>
        <v>18.094299714046926</v>
      </c>
      <c r="BJ21" s="12">
        <f t="shared" si="7"/>
        <v>18.416130315665409</v>
      </c>
      <c r="BK21" s="12">
        <f t="shared" si="8"/>
        <v>19.486459242982153</v>
      </c>
      <c r="BL21" s="12">
        <f t="shared" si="9"/>
        <v>20.174097659444424</v>
      </c>
      <c r="BM21" s="12">
        <f t="shared" si="10"/>
        <v>19.657692839712436</v>
      </c>
      <c r="BN21" s="12">
        <f t="shared" si="11"/>
        <v>19.872544434050514</v>
      </c>
      <c r="BO21" s="12">
        <f t="shared" si="12"/>
        <v>21.035770030210827</v>
      </c>
      <c r="BP21" s="12">
        <f t="shared" si="13"/>
        <v>19.832083156604245</v>
      </c>
      <c r="BQ21" s="12">
        <f t="shared" si="14"/>
        <v>20.141547440824176</v>
      </c>
      <c r="BS21" s="12">
        <f t="shared" si="15"/>
        <v>10.784222014343623</v>
      </c>
      <c r="BT21" s="12">
        <f t="shared" si="16"/>
        <v>27.248915724126203</v>
      </c>
      <c r="BU21" s="12">
        <f t="shared" si="17"/>
        <v>3.412346812103241</v>
      </c>
      <c r="BV21" s="12">
        <f t="shared" si="18"/>
        <v>3.3178653223167913</v>
      </c>
      <c r="BW21" s="14">
        <f t="shared" si="19"/>
        <v>4.225495836267485</v>
      </c>
      <c r="BX21" s="12">
        <f t="shared" si="20"/>
        <v>4.7025510075089123</v>
      </c>
      <c r="BY21" s="12">
        <f t="shared" si="21"/>
        <v>12.798162598926337</v>
      </c>
      <c r="BZ21" s="12">
        <f t="shared" si="22"/>
        <v>4.1344743558650636</v>
      </c>
      <c r="CA21" s="12">
        <f t="shared" si="23"/>
        <v>4.7357971601301267</v>
      </c>
      <c r="CB21" s="12">
        <f t="shared" si="24"/>
        <v>72.423096216157589</v>
      </c>
      <c r="CC21" s="12">
        <f t="shared" si="25"/>
        <v>5.3811094006139788</v>
      </c>
      <c r="CD21" s="12">
        <f t="shared" si="26"/>
        <v>7.6811090062097218</v>
      </c>
      <c r="CE21" s="12">
        <f t="shared" si="27"/>
        <v>5.7468745452655643</v>
      </c>
      <c r="CF21" s="12">
        <f t="shared" si="28"/>
        <v>3.8792392811769618</v>
      </c>
      <c r="CG21" s="12">
        <f t="shared" si="29"/>
        <v>6.6941995974462145</v>
      </c>
      <c r="CH21" s="14">
        <f t="shared" si="30"/>
        <v>6.4687959374582382</v>
      </c>
      <c r="CI21" s="12">
        <f t="shared" si="31"/>
        <v>6.9878060470635681</v>
      </c>
      <c r="CJ21" s="12">
        <f t="shared" si="32"/>
        <v>6.6149939863691039</v>
      </c>
      <c r="CK21" s="12">
        <f t="shared" si="33"/>
        <v>6.6664660093564354</v>
      </c>
      <c r="CL21" s="12">
        <f t="shared" si="34"/>
        <v>6.7367829647378974</v>
      </c>
      <c r="CM21" s="12">
        <f t="shared" si="35"/>
        <v>7.1056684714308664</v>
      </c>
      <c r="CN21" s="12">
        <f t="shared" si="36"/>
        <v>7.3632463267408426</v>
      </c>
      <c r="CO21" s="12">
        <f t="shared" si="37"/>
        <v>7.0867931492082414</v>
      </c>
      <c r="CP21" s="12">
        <f t="shared" si="38"/>
        <v>7.2402843270142485</v>
      </c>
    </row>
    <row r="22" spans="1:101" ht="10.9" customHeight="1" x14ac:dyDescent="0.2">
      <c r="A22" s="17" t="s">
        <v>140</v>
      </c>
      <c r="B22" s="19">
        <v>2804.1599102668829</v>
      </c>
      <c r="C22" s="29" t="s">
        <v>105</v>
      </c>
      <c r="D22" s="24" t="s">
        <v>81</v>
      </c>
      <c r="E22" s="2">
        <v>48.13</v>
      </c>
      <c r="F22" s="2">
        <v>1.38</v>
      </c>
      <c r="G22" s="2">
        <v>12.87</v>
      </c>
      <c r="H22" s="2">
        <v>4.68</v>
      </c>
      <c r="I22" s="2">
        <v>7.97</v>
      </c>
      <c r="J22" s="2">
        <v>0.19</v>
      </c>
      <c r="K22" s="2">
        <v>6.11</v>
      </c>
      <c r="L22" s="2">
        <v>11.09</v>
      </c>
      <c r="M22" s="2">
        <v>2.76</v>
      </c>
      <c r="N22" s="3">
        <v>0.14000000000000001</v>
      </c>
      <c r="O22" s="3">
        <v>0.11</v>
      </c>
      <c r="P22" s="2">
        <v>4.5199999999999996</v>
      </c>
      <c r="Q22" s="2">
        <v>99.95</v>
      </c>
      <c r="S22" s="33" t="s">
        <v>81</v>
      </c>
      <c r="T22" s="13">
        <v>53.081927560105925</v>
      </c>
      <c r="U22" s="13">
        <v>425.43988269794721</v>
      </c>
      <c r="V22" s="13">
        <v>103.69699166364626</v>
      </c>
      <c r="W22" s="13">
        <v>47.074003795066417</v>
      </c>
      <c r="X22" s="13">
        <v>53.365275142314992</v>
      </c>
      <c r="Y22" s="13">
        <v>102.95920303605314</v>
      </c>
      <c r="Z22" s="13">
        <v>87.831119544592028</v>
      </c>
      <c r="AA22" s="13">
        <v>15.155597722960152</v>
      </c>
      <c r="AB22" s="13">
        <v>2.8538899430740039</v>
      </c>
      <c r="AC22" s="13">
        <v>103.73529411764707</v>
      </c>
      <c r="AD22" s="13">
        <v>33.384588540644295</v>
      </c>
      <c r="AE22" s="13">
        <v>71.161290322580655</v>
      </c>
      <c r="AF22" s="13">
        <v>3.378663293274299</v>
      </c>
      <c r="AG22" s="3">
        <v>0.59962049335863377</v>
      </c>
      <c r="AH22" s="13">
        <v>64.303605313092973</v>
      </c>
      <c r="AI22" s="13">
        <v>3.2134724857685013</v>
      </c>
      <c r="AJ22" s="15">
        <v>9.1262333965844409</v>
      </c>
      <c r="AK22" s="13">
        <v>1.5507063040269873</v>
      </c>
      <c r="AL22" s="13">
        <v>7.9170567151591822</v>
      </c>
      <c r="AM22" s="13">
        <v>2.8473199893901366</v>
      </c>
      <c r="AN22" s="3">
        <v>1.0066413662239089</v>
      </c>
      <c r="AO22" s="13">
        <v>3.9148525099189238</v>
      </c>
      <c r="AP22" s="3">
        <v>0.74573055028463009</v>
      </c>
      <c r="AQ22" s="13">
        <v>5.2172176170977735</v>
      </c>
      <c r="AR22" s="3">
        <v>1.1485069409767303</v>
      </c>
      <c r="AS22" s="13">
        <v>3.3121442125237195</v>
      </c>
      <c r="AT22" s="3">
        <v>0.5146027555482221</v>
      </c>
      <c r="AU22" s="13">
        <v>3.3094497153700195</v>
      </c>
      <c r="AV22" s="3">
        <v>0.51191692557916468</v>
      </c>
      <c r="AW22" s="13">
        <v>2.0237191650853892</v>
      </c>
      <c r="AX22" s="3">
        <v>0.21062618595825428</v>
      </c>
      <c r="AY22" s="13">
        <v>11.064474878310371</v>
      </c>
      <c r="AZ22" s="3">
        <v>0.36242884250474389</v>
      </c>
      <c r="BA22" s="3">
        <v>9.108159392789375E-2</v>
      </c>
      <c r="BC22" s="12">
        <f t="shared" si="1"/>
        <v>13.558955636154014</v>
      </c>
      <c r="BD22" s="12">
        <f t="shared" si="2"/>
        <v>14.88781957028457</v>
      </c>
      <c r="BE22" s="12">
        <f t="shared" si="3"/>
        <v>16.710197241670123</v>
      </c>
      <c r="BF22" s="12">
        <f t="shared" si="4"/>
        <v>17.323975306694052</v>
      </c>
      <c r="BG22" s="12"/>
      <c r="BH22" s="12">
        <f t="shared" si="5"/>
        <v>19.238648576960383</v>
      </c>
      <c r="BI22" s="12">
        <f t="shared" si="6"/>
        <v>17.879953218897136</v>
      </c>
      <c r="BJ22" s="12">
        <f t="shared" si="7"/>
        <v>19.672625677984541</v>
      </c>
      <c r="BK22" s="12">
        <f t="shared" si="8"/>
        <v>20.657355963563159</v>
      </c>
      <c r="BL22" s="12">
        <f t="shared" si="9"/>
        <v>21.208201695519406</v>
      </c>
      <c r="BM22" s="12">
        <f t="shared" si="10"/>
        <v>21.034925658914474</v>
      </c>
      <c r="BN22" s="12">
        <f t="shared" si="11"/>
        <v>20.700901328273247</v>
      </c>
      <c r="BO22" s="12">
        <f t="shared" si="12"/>
        <v>20.834119657822757</v>
      </c>
      <c r="BP22" s="12">
        <f t="shared" si="13"/>
        <v>20.555588294223725</v>
      </c>
      <c r="BQ22" s="12">
        <f t="shared" si="14"/>
        <v>20.809631121104257</v>
      </c>
      <c r="BS22" s="12">
        <f t="shared" si="15"/>
        <v>4.7564832384566733</v>
      </c>
      <c r="BT22" s="12">
        <f t="shared" si="16"/>
        <v>9.742970501983784</v>
      </c>
      <c r="BU22" s="12">
        <f t="shared" si="17"/>
        <v>4.5588533648395453</v>
      </c>
      <c r="BV22" s="12">
        <f t="shared" si="18"/>
        <v>4.4867780260046182</v>
      </c>
      <c r="BW22" s="14">
        <f t="shared" si="19"/>
        <v>5.1347466463135243</v>
      </c>
      <c r="BX22" s="12">
        <f t="shared" si="20"/>
        <v>5.6925996204933593</v>
      </c>
      <c r="BY22" s="12">
        <f t="shared" si="21"/>
        <v>4.8425480104045615</v>
      </c>
      <c r="BZ22" s="12">
        <f t="shared" si="22"/>
        <v>4.9590624780378105</v>
      </c>
      <c r="CA22" s="12">
        <f t="shared" si="23"/>
        <v>5.448497550199666</v>
      </c>
      <c r="CB22" s="12">
        <f t="shared" si="24"/>
        <v>73.763165855402477</v>
      </c>
      <c r="CC22" s="12">
        <f t="shared" si="25"/>
        <v>6.1051429292401069</v>
      </c>
      <c r="CD22" s="12">
        <f t="shared" si="26"/>
        <v>5.2128288501330191</v>
      </c>
      <c r="CE22" s="12">
        <f t="shared" si="27"/>
        <v>6.3336453721273456</v>
      </c>
      <c r="CF22" s="12">
        <f t="shared" si="28"/>
        <v>5.3339540116183217</v>
      </c>
      <c r="CG22" s="12">
        <f t="shared" si="29"/>
        <v>7.0131034221431934</v>
      </c>
      <c r="CH22" s="14">
        <f t="shared" si="30"/>
        <v>6.7772657450076812</v>
      </c>
      <c r="CI22" s="12">
        <f t="shared" si="31"/>
        <v>7.1509511133759345</v>
      </c>
      <c r="CJ22" s="12">
        <f t="shared" si="32"/>
        <v>6.5366322482072006</v>
      </c>
      <c r="CK22" s="12">
        <f t="shared" si="33"/>
        <v>6.865464994710357</v>
      </c>
      <c r="CL22" s="12">
        <f t="shared" si="34"/>
        <v>7.1964200549980211</v>
      </c>
      <c r="CM22" s="12">
        <f t="shared" si="35"/>
        <v>7.532631821056869</v>
      </c>
      <c r="CN22" s="12">
        <f t="shared" si="36"/>
        <v>7.7406789571183579</v>
      </c>
      <c r="CO22" s="12">
        <f t="shared" si="37"/>
        <v>7.763857800149836</v>
      </c>
      <c r="CP22" s="12">
        <f t="shared" si="38"/>
        <v>7.5044211232880258</v>
      </c>
    </row>
    <row r="23" spans="1:101" ht="10.9" customHeight="1" x14ac:dyDescent="0.2">
      <c r="A23" s="17" t="s">
        <v>141</v>
      </c>
      <c r="B23" s="19">
        <v>2840.735909096451</v>
      </c>
      <c r="C23" s="29" t="s">
        <v>105</v>
      </c>
      <c r="D23" s="24" t="s">
        <v>81</v>
      </c>
      <c r="E23" s="12">
        <v>49.560233224626941</v>
      </c>
      <c r="F23" s="12">
        <v>1.3736535230754028</v>
      </c>
      <c r="G23" s="12">
        <v>13.469710445696215</v>
      </c>
      <c r="H23" s="12">
        <v>4.6348453404486616</v>
      </c>
      <c r="I23" s="12">
        <v>7.905919557268505</v>
      </c>
      <c r="J23" s="12">
        <v>0.21741278782488388</v>
      </c>
      <c r="K23" s="12">
        <v>7.431564383832395</v>
      </c>
      <c r="L23" s="12">
        <v>11.621701749184702</v>
      </c>
      <c r="M23" s="12">
        <v>2.3520110682873803</v>
      </c>
      <c r="N23" s="3">
        <v>0.13835359225219884</v>
      </c>
      <c r="O23" s="3">
        <v>0.10870639391244194</v>
      </c>
      <c r="P23" s="12">
        <v>1.19</v>
      </c>
      <c r="Q23" s="12">
        <v>100.00411206640973</v>
      </c>
      <c r="S23" s="33" t="s">
        <v>81</v>
      </c>
      <c r="T23" s="13">
        <v>53.386475728995414</v>
      </c>
      <c r="U23" s="13">
        <v>448.76632963493205</v>
      </c>
      <c r="V23" s="13">
        <v>161.59647881093517</v>
      </c>
      <c r="W23" s="13">
        <v>49.122047244094489</v>
      </c>
      <c r="X23" s="13">
        <v>73.632874015748044</v>
      </c>
      <c r="Y23" s="13">
        <v>148.19488188976379</v>
      </c>
      <c r="Z23" s="13">
        <v>97.84055118110237</v>
      </c>
      <c r="AA23" s="13">
        <v>16.369094488188978</v>
      </c>
      <c r="AB23" s="13">
        <v>1.8257874015748032</v>
      </c>
      <c r="AC23" s="13">
        <v>105.7490157480315</v>
      </c>
      <c r="AD23" s="13">
        <v>31.569599058738348</v>
      </c>
      <c r="AE23" s="13">
        <v>68.343503937007881</v>
      </c>
      <c r="AF23" s="13">
        <v>3.3912948381452317</v>
      </c>
      <c r="AG23" s="3">
        <v>3.1496062992125984E-2</v>
      </c>
      <c r="AH23" s="13">
        <v>95.33366141732283</v>
      </c>
      <c r="AI23" s="13">
        <v>3.0295275590551181</v>
      </c>
      <c r="AJ23" s="13">
        <v>8.5818897637795288</v>
      </c>
      <c r="AK23" s="13">
        <v>1.529965004374453</v>
      </c>
      <c r="AL23" s="13">
        <v>7.6972331583552061</v>
      </c>
      <c r="AM23" s="13">
        <v>2.7484971636609941</v>
      </c>
      <c r="AN23" s="3">
        <v>0.97637795275590555</v>
      </c>
      <c r="AO23" s="13">
        <v>3.707471367215462</v>
      </c>
      <c r="AP23" s="3">
        <v>0.6889763779527559</v>
      </c>
      <c r="AQ23" s="13">
        <v>4.8135101533360967</v>
      </c>
      <c r="AR23" s="3">
        <v>1.048487360132615</v>
      </c>
      <c r="AS23" s="13">
        <v>3.0167322834645671</v>
      </c>
      <c r="AT23" s="3">
        <v>0.49747517973296818</v>
      </c>
      <c r="AU23" s="13">
        <v>3.09748031496063</v>
      </c>
      <c r="AV23" s="3">
        <v>0.47698364627498485</v>
      </c>
      <c r="AW23" s="13">
        <v>1.9596456692913387</v>
      </c>
      <c r="AX23" s="3">
        <v>0.20669291338582677</v>
      </c>
      <c r="AY23" s="13">
        <v>5.2646781923998631</v>
      </c>
      <c r="AZ23" s="3">
        <v>0.26574803149606302</v>
      </c>
      <c r="BA23" s="3">
        <v>8.2677165354330714E-2</v>
      </c>
      <c r="BC23" s="12">
        <f t="shared" si="1"/>
        <v>12.782816704873916</v>
      </c>
      <c r="BD23" s="12">
        <f t="shared" si="2"/>
        <v>13.999820169297763</v>
      </c>
      <c r="BE23" s="12">
        <f t="shared" si="3"/>
        <v>16.486691857483333</v>
      </c>
      <c r="BF23" s="12">
        <f t="shared" si="4"/>
        <v>16.842960959201765</v>
      </c>
      <c r="BG23" s="12"/>
      <c r="BH23" s="12">
        <f t="shared" si="5"/>
        <v>18.570926781493203</v>
      </c>
      <c r="BI23" s="12">
        <f t="shared" si="6"/>
        <v>17.34241479140152</v>
      </c>
      <c r="BJ23" s="12">
        <f t="shared" si="7"/>
        <v>18.630509382992269</v>
      </c>
      <c r="BK23" s="12">
        <f t="shared" si="8"/>
        <v>19.085218225838112</v>
      </c>
      <c r="BL23" s="12">
        <f t="shared" si="9"/>
        <v>19.567114444455679</v>
      </c>
      <c r="BM23" s="12">
        <f t="shared" si="10"/>
        <v>19.203065203894045</v>
      </c>
      <c r="BN23" s="12">
        <f t="shared" si="11"/>
        <v>18.854576771653544</v>
      </c>
      <c r="BO23" s="12">
        <f t="shared" si="12"/>
        <v>20.1406955357477</v>
      </c>
      <c r="BP23" s="12">
        <f t="shared" si="13"/>
        <v>19.239008167457328</v>
      </c>
      <c r="BQ23" s="12">
        <f t="shared" si="14"/>
        <v>19.389579116869303</v>
      </c>
      <c r="BS23" s="12">
        <f t="shared" si="15"/>
        <v>3.0429790026246724</v>
      </c>
      <c r="BT23" s="12">
        <f t="shared" si="16"/>
        <v>14.444494154139823</v>
      </c>
      <c r="BU23" s="12">
        <f t="shared" si="17"/>
        <v>3.342742534541673</v>
      </c>
      <c r="BV23" s="12">
        <f t="shared" si="18"/>
        <v>4.0727667662231886</v>
      </c>
      <c r="BW23" s="14">
        <f t="shared" si="19"/>
        <v>5.1539435230170696</v>
      </c>
      <c r="BX23" s="12">
        <f t="shared" si="20"/>
        <v>5.5862949563736963</v>
      </c>
      <c r="BY23" s="12">
        <f t="shared" si="21"/>
        <v>4.7855993778086381</v>
      </c>
      <c r="BZ23" s="12">
        <f t="shared" si="22"/>
        <v>4.6751968503937009</v>
      </c>
      <c r="CA23" s="12">
        <f t="shared" si="23"/>
        <v>5.1235162768833007</v>
      </c>
      <c r="CB23" s="12">
        <f t="shared" si="24"/>
        <v>35.09785461599909</v>
      </c>
      <c r="CC23" s="12">
        <f t="shared" si="25"/>
        <v>6.0234842691907602</v>
      </c>
      <c r="CD23" s="12">
        <f t="shared" si="26"/>
        <v>5.3140208918608796</v>
      </c>
      <c r="CE23" s="12">
        <f t="shared" si="27"/>
        <v>6.1577865266841645</v>
      </c>
      <c r="CF23" s="12">
        <f t="shared" si="28"/>
        <v>5.2712264172530112</v>
      </c>
      <c r="CG23" s="12">
        <f t="shared" si="29"/>
        <v>6.7696974474408718</v>
      </c>
      <c r="CH23" s="14">
        <f t="shared" si="30"/>
        <v>6.5089051368578934</v>
      </c>
      <c r="CI23" s="12">
        <f t="shared" si="31"/>
        <v>6.9245430010294662</v>
      </c>
      <c r="CJ23" s="12">
        <f t="shared" si="32"/>
        <v>6.3401165763370493</v>
      </c>
      <c r="CK23" s="12">
        <f t="shared" si="33"/>
        <v>6.8338914329961851</v>
      </c>
      <c r="CL23" s="12">
        <f t="shared" si="34"/>
        <v>6.8152047191460694</v>
      </c>
      <c r="CM23" s="12">
        <f t="shared" si="35"/>
        <v>6.9593573530581399</v>
      </c>
      <c r="CN23" s="12">
        <f t="shared" si="36"/>
        <v>7.1417064589556327</v>
      </c>
      <c r="CO23" s="12">
        <f t="shared" si="37"/>
        <v>7.3417672229624067</v>
      </c>
      <c r="CP23" s="12">
        <f t="shared" si="38"/>
        <v>7.0237648865320406</v>
      </c>
    </row>
    <row r="24" spans="1:101" s="16" customFormat="1" ht="10.9" customHeight="1" x14ac:dyDescent="0.2">
      <c r="A24" s="20" t="s">
        <v>142</v>
      </c>
      <c r="B24" s="22">
        <v>2859.0239085112348</v>
      </c>
      <c r="C24" s="29" t="s">
        <v>105</v>
      </c>
      <c r="D24" s="24" t="s">
        <v>81</v>
      </c>
      <c r="E24" s="16">
        <v>50.08</v>
      </c>
      <c r="F24" s="16">
        <v>1.6</v>
      </c>
      <c r="G24" s="16">
        <v>13.22</v>
      </c>
      <c r="H24" s="16">
        <v>4.38</v>
      </c>
      <c r="I24" s="16">
        <v>9.09</v>
      </c>
      <c r="J24" s="16">
        <v>0.23</v>
      </c>
      <c r="K24" s="16">
        <v>7.08</v>
      </c>
      <c r="L24" s="16">
        <v>11.25</v>
      </c>
      <c r="M24" s="16">
        <v>2.17</v>
      </c>
      <c r="N24" s="21">
        <v>0.18</v>
      </c>
      <c r="O24" s="21">
        <v>0.15</v>
      </c>
      <c r="P24" s="16">
        <v>1.05</v>
      </c>
      <c r="Q24" s="16">
        <v>100.48</v>
      </c>
      <c r="S24" s="33" t="s">
        <v>81</v>
      </c>
      <c r="T24" s="28">
        <v>51.310480564211908</v>
      </c>
      <c r="U24" s="28">
        <v>544.59520578923559</v>
      </c>
      <c r="V24" s="28">
        <v>121.03974509475096</v>
      </c>
      <c r="W24" s="28">
        <v>48.531343283582089</v>
      </c>
      <c r="X24" s="28">
        <v>71.023880597014923</v>
      </c>
      <c r="Y24" s="28">
        <v>186.15522388059702</v>
      </c>
      <c r="Z24" s="28">
        <v>109.43781094527363</v>
      </c>
      <c r="AA24" s="28">
        <v>16.679601990049751</v>
      </c>
      <c r="AB24" s="28">
        <v>2.3223880597014923</v>
      </c>
      <c r="AC24" s="28">
        <v>104.69054726368158</v>
      </c>
      <c r="AD24" s="28">
        <v>31.381025904957966</v>
      </c>
      <c r="AE24" s="28">
        <v>79.204975124378109</v>
      </c>
      <c r="AF24" s="28">
        <v>6.8026533996683236</v>
      </c>
      <c r="AG24" s="21">
        <v>1.5920398009950248E-2</v>
      </c>
      <c r="AH24" s="28">
        <v>84.559203980099497</v>
      </c>
      <c r="AI24" s="28">
        <v>4.9741293532338302</v>
      </c>
      <c r="AJ24" s="28">
        <v>13.23313432835821</v>
      </c>
      <c r="AK24" s="28">
        <v>2.1171918186843559</v>
      </c>
      <c r="AL24" s="28">
        <v>9.7041514648977323</v>
      </c>
      <c r="AM24" s="28">
        <v>3.0171722034986352</v>
      </c>
      <c r="AN24" s="21">
        <v>1.0388059701492538</v>
      </c>
      <c r="AO24" s="28">
        <v>3.8839439167797369</v>
      </c>
      <c r="AP24" s="21">
        <v>0.70447761194029845</v>
      </c>
      <c r="AQ24" s="28">
        <v>4.9164702801780562</v>
      </c>
      <c r="AR24" s="21">
        <v>1.0442524221000262</v>
      </c>
      <c r="AS24" s="28">
        <v>2.99502487562189</v>
      </c>
      <c r="AT24" s="21">
        <v>0.4737183646982478</v>
      </c>
      <c r="AU24" s="28">
        <v>3.1396616915422886</v>
      </c>
      <c r="AV24" s="21">
        <v>0.46798972172106496</v>
      </c>
      <c r="AW24" s="28">
        <v>2.1363184079601987</v>
      </c>
      <c r="AX24" s="21">
        <v>0.38407960199004976</v>
      </c>
      <c r="AY24" s="28">
        <v>3.7648712956954351</v>
      </c>
      <c r="AZ24" s="21">
        <v>0.40099502487562189</v>
      </c>
      <c r="BA24" s="21">
        <v>0.11343283582089551</v>
      </c>
      <c r="BC24" s="14">
        <f t="shared" si="1"/>
        <v>20.987887566387471</v>
      </c>
      <c r="BD24" s="14">
        <f t="shared" si="2"/>
        <v>21.58749482603297</v>
      </c>
      <c r="BE24" s="14">
        <f t="shared" si="3"/>
        <v>22.814567011684872</v>
      </c>
      <c r="BF24" s="14">
        <f t="shared" si="4"/>
        <v>21.234467100432674</v>
      </c>
      <c r="BG24" s="14"/>
      <c r="BH24" s="14">
        <f t="shared" si="5"/>
        <v>20.386298672288078</v>
      </c>
      <c r="BI24" s="14">
        <f t="shared" si="6"/>
        <v>18.451260571034702</v>
      </c>
      <c r="BJ24" s="14">
        <f t="shared" si="7"/>
        <v>19.51730611447104</v>
      </c>
      <c r="BK24" s="14">
        <f t="shared" si="8"/>
        <v>19.514615289204944</v>
      </c>
      <c r="BL24" s="14">
        <f t="shared" si="9"/>
        <v>19.985651545439254</v>
      </c>
      <c r="BM24" s="14">
        <f t="shared" si="10"/>
        <v>19.125502236264214</v>
      </c>
      <c r="BN24" s="14">
        <f t="shared" si="11"/>
        <v>18.718905472636813</v>
      </c>
      <c r="BO24" s="14">
        <f t="shared" si="12"/>
        <v>19.178881161872379</v>
      </c>
      <c r="BP24" s="14">
        <f t="shared" si="13"/>
        <v>19.501004295293718</v>
      </c>
      <c r="BQ24" s="14">
        <f t="shared" si="14"/>
        <v>19.023972427685568</v>
      </c>
      <c r="BS24" s="14">
        <f t="shared" si="15"/>
        <v>3.8706467661691542</v>
      </c>
      <c r="BT24" s="14">
        <f t="shared" si="16"/>
        <v>12.812000603045378</v>
      </c>
      <c r="BU24" s="14">
        <f t="shared" si="17"/>
        <v>5.0439625770518477</v>
      </c>
      <c r="BV24" s="14">
        <f t="shared" si="18"/>
        <v>5.5878244246746567</v>
      </c>
      <c r="BW24" s="14">
        <f t="shared" si="19"/>
        <v>10.338379026851555</v>
      </c>
      <c r="BX24" s="14">
        <f t="shared" si="20"/>
        <v>10.380529783514859</v>
      </c>
      <c r="BY24" s="14">
        <f t="shared" si="21"/>
        <v>6.2261331562344351</v>
      </c>
      <c r="BZ24" s="14">
        <f t="shared" si="22"/>
        <v>7.6761255451139352</v>
      </c>
      <c r="CA24" s="14">
        <f t="shared" si="23"/>
        <v>7.900378703497438</v>
      </c>
      <c r="CB24" s="14">
        <f t="shared" si="24"/>
        <v>25.099141971302902</v>
      </c>
      <c r="CC24" s="14">
        <f t="shared" si="25"/>
        <v>8.3354008609620305</v>
      </c>
      <c r="CD24" s="14">
        <f t="shared" si="26"/>
        <v>5.2608315207880194</v>
      </c>
      <c r="CE24" s="14">
        <f t="shared" si="27"/>
        <v>7.7633211719181858</v>
      </c>
      <c r="CF24" s="14">
        <f t="shared" si="28"/>
        <v>7.2735736522068022</v>
      </c>
      <c r="CG24" s="14">
        <f t="shared" si="29"/>
        <v>7.4314586293069826</v>
      </c>
      <c r="CH24" s="14">
        <f t="shared" si="30"/>
        <v>7.5433309642264863</v>
      </c>
      <c r="CI24" s="14">
        <f t="shared" si="31"/>
        <v>7.5488282966791482</v>
      </c>
      <c r="CJ24" s="14">
        <f t="shared" si="32"/>
        <v>6.7454933126574925</v>
      </c>
      <c r="CK24" s="14">
        <f t="shared" si="33"/>
        <v>7.9599594141569368</v>
      </c>
      <c r="CL24" s="14">
        <f t="shared" si="34"/>
        <v>7.1396027881980455</v>
      </c>
      <c r="CM24" s="14">
        <f t="shared" si="35"/>
        <v>7.1159354741444281</v>
      </c>
      <c r="CN24" s="14">
        <f t="shared" si="36"/>
        <v>7.2944662910653646</v>
      </c>
      <c r="CO24" s="14">
        <f t="shared" si="37"/>
        <v>7.2979130011530158</v>
      </c>
      <c r="CP24" s="14">
        <f t="shared" si="38"/>
        <v>7.1194142665358013</v>
      </c>
    </row>
    <row r="25" spans="1:101" s="16" customFormat="1" ht="10.9" customHeight="1" x14ac:dyDescent="0.2">
      <c r="A25" s="20" t="s">
        <v>143</v>
      </c>
      <c r="B25" s="22">
        <v>2889.503907535875</v>
      </c>
      <c r="C25" s="29" t="s">
        <v>105</v>
      </c>
      <c r="D25" s="24" t="s">
        <v>81</v>
      </c>
      <c r="E25" s="16">
        <v>49.78</v>
      </c>
      <c r="F25" s="16">
        <v>2.0299999999999998</v>
      </c>
      <c r="G25" s="16">
        <v>12.67</v>
      </c>
      <c r="H25" s="16">
        <v>6.25</v>
      </c>
      <c r="I25" s="16">
        <v>9.24</v>
      </c>
      <c r="J25" s="16">
        <v>0.27</v>
      </c>
      <c r="K25" s="16">
        <v>5.91</v>
      </c>
      <c r="L25" s="16">
        <v>10.3</v>
      </c>
      <c r="M25" s="16">
        <v>2.39</v>
      </c>
      <c r="N25" s="21">
        <v>0.18</v>
      </c>
      <c r="O25" s="21">
        <v>0.21</v>
      </c>
      <c r="P25" s="16">
        <v>1.0900000000000001</v>
      </c>
      <c r="Q25" s="16">
        <v>100.32</v>
      </c>
      <c r="S25" s="33" t="s">
        <v>81</v>
      </c>
      <c r="T25" s="28">
        <v>48.835508913786803</v>
      </c>
      <c r="U25" s="28">
        <v>621.47527130403842</v>
      </c>
      <c r="V25" s="28">
        <v>65.2323050198993</v>
      </c>
      <c r="W25" s="28">
        <v>49.62328767123288</v>
      </c>
      <c r="X25" s="28">
        <v>51.300391389432491</v>
      </c>
      <c r="Y25" s="28">
        <v>225.89726027397259</v>
      </c>
      <c r="Z25" s="28">
        <v>133.25831702544031</v>
      </c>
      <c r="AA25" s="28">
        <v>17.957925636007829</v>
      </c>
      <c r="AB25" s="28">
        <v>1.2377690802348336</v>
      </c>
      <c r="AC25" s="28">
        <v>126.9119373776908</v>
      </c>
      <c r="AD25" s="28">
        <v>39.908225926175859</v>
      </c>
      <c r="AE25" s="28">
        <v>121.08414872798436</v>
      </c>
      <c r="AF25" s="28">
        <v>11.523157208088715</v>
      </c>
      <c r="AG25" s="21">
        <v>2.2504892367906065E-2</v>
      </c>
      <c r="AH25" s="28">
        <v>154.68101761252447</v>
      </c>
      <c r="AI25" s="28">
        <v>9.0626223091976517</v>
      </c>
      <c r="AJ25" s="28">
        <v>23.332191780821919</v>
      </c>
      <c r="AK25" s="28">
        <v>3.5507719069362906</v>
      </c>
      <c r="AL25" s="28">
        <v>15.645678408349639</v>
      </c>
      <c r="AM25" s="28">
        <v>4.422069313805947</v>
      </c>
      <c r="AN25" s="21">
        <v>1.4696673189823874</v>
      </c>
      <c r="AO25" s="28">
        <v>5.3273260985589745</v>
      </c>
      <c r="AP25" s="21">
        <v>0.93052837573385516</v>
      </c>
      <c r="AQ25" s="28">
        <v>6.3168194458749616</v>
      </c>
      <c r="AR25" s="21">
        <v>1.3430837367391082</v>
      </c>
      <c r="AS25" s="28">
        <v>3.7475538160469668</v>
      </c>
      <c r="AT25" s="21">
        <v>0.61580022122011402</v>
      </c>
      <c r="AU25" s="28">
        <v>3.8882974559686891</v>
      </c>
      <c r="AV25" s="21">
        <v>0.6032128341325993</v>
      </c>
      <c r="AW25" s="28">
        <v>3.0988258317025439</v>
      </c>
      <c r="AX25" s="21">
        <v>0.60763209393346385</v>
      </c>
      <c r="AY25" s="28">
        <v>7.6491108653109841</v>
      </c>
      <c r="AZ25" s="21">
        <v>0.7084148727984344</v>
      </c>
      <c r="BA25" s="21">
        <v>0.19080234833659493</v>
      </c>
      <c r="BC25" s="14">
        <f t="shared" si="1"/>
        <v>38.238912697036504</v>
      </c>
      <c r="BD25" s="14">
        <f t="shared" si="2"/>
        <v>38.062303068224992</v>
      </c>
      <c r="BE25" s="14">
        <f t="shared" si="3"/>
        <v>38.262628307503135</v>
      </c>
      <c r="BF25" s="14">
        <f t="shared" si="4"/>
        <v>34.235620149561569</v>
      </c>
      <c r="BG25" s="14"/>
      <c r="BH25" s="14">
        <f t="shared" si="5"/>
        <v>29.878846714905048</v>
      </c>
      <c r="BI25" s="14">
        <f t="shared" si="6"/>
        <v>26.10421525723601</v>
      </c>
      <c r="BJ25" s="14">
        <f t="shared" si="7"/>
        <v>26.77048290733153</v>
      </c>
      <c r="BK25" s="14">
        <f t="shared" si="8"/>
        <v>25.776409300106792</v>
      </c>
      <c r="BL25" s="14">
        <f t="shared" si="9"/>
        <v>25.678127828760008</v>
      </c>
      <c r="BM25" s="14">
        <f t="shared" si="10"/>
        <v>24.598603236980001</v>
      </c>
      <c r="BN25" s="14">
        <f t="shared" si="11"/>
        <v>23.422211350293541</v>
      </c>
      <c r="BO25" s="14">
        <f t="shared" si="12"/>
        <v>24.931183045348746</v>
      </c>
      <c r="BP25" s="14">
        <f t="shared" si="13"/>
        <v>24.150915875581919</v>
      </c>
      <c r="BQ25" s="14">
        <f t="shared" si="14"/>
        <v>24.520846915959321</v>
      </c>
      <c r="BS25" s="14">
        <f t="shared" si="15"/>
        <v>2.0629484670580562</v>
      </c>
      <c r="BT25" s="14">
        <f t="shared" si="16"/>
        <v>23.436517820079466</v>
      </c>
      <c r="BU25" s="14">
        <f t="shared" si="17"/>
        <v>8.9108789031249618</v>
      </c>
      <c r="BV25" s="14">
        <f t="shared" si="18"/>
        <v>9.3991304599307846</v>
      </c>
      <c r="BW25" s="14">
        <f t="shared" si="19"/>
        <v>17.512396972779204</v>
      </c>
      <c r="BX25" s="14">
        <f t="shared" si="20"/>
        <v>16.422489025228753</v>
      </c>
      <c r="BY25" s="14">
        <f t="shared" si="21"/>
        <v>6.2261331562344351</v>
      </c>
      <c r="BZ25" s="14">
        <f t="shared" si="22"/>
        <v>13.985528254934648</v>
      </c>
      <c r="CA25" s="14">
        <f t="shared" si="23"/>
        <v>13.929666734819056</v>
      </c>
      <c r="CB25" s="14">
        <f t="shared" si="24"/>
        <v>50.994072435406565</v>
      </c>
      <c r="CC25" s="14">
        <f t="shared" si="25"/>
        <v>13.979416956442089</v>
      </c>
      <c r="CD25" s="14">
        <f t="shared" si="26"/>
        <v>6.3774842903362217</v>
      </c>
      <c r="CE25" s="14">
        <f t="shared" si="27"/>
        <v>12.516542726679711</v>
      </c>
      <c r="CF25" s="14">
        <f t="shared" si="28"/>
        <v>10.183003113089523</v>
      </c>
      <c r="CG25" s="14">
        <f t="shared" si="29"/>
        <v>10.891796339423514</v>
      </c>
      <c r="CH25" s="14">
        <f t="shared" si="30"/>
        <v>11.531823688379463</v>
      </c>
      <c r="CI25" s="14">
        <f t="shared" si="31"/>
        <v>10.949914599655633</v>
      </c>
      <c r="CJ25" s="14">
        <f t="shared" si="32"/>
        <v>9.5432942791064121</v>
      </c>
      <c r="CK25" s="14">
        <f t="shared" si="33"/>
        <v>10.099198506711613</v>
      </c>
      <c r="CL25" s="14">
        <f t="shared" si="34"/>
        <v>9.7928788576451726</v>
      </c>
      <c r="CM25" s="14">
        <f t="shared" si="35"/>
        <v>9.3992765225641932</v>
      </c>
      <c r="CN25" s="14">
        <f t="shared" si="36"/>
        <v>9.3721356763723467</v>
      </c>
      <c r="CO25" s="14">
        <f t="shared" si="37"/>
        <v>9.2809827735292707</v>
      </c>
      <c r="CP25" s="14">
        <f t="shared" si="38"/>
        <v>8.8170010339426064</v>
      </c>
      <c r="CR25" s="42">
        <v>0.70456379999999996</v>
      </c>
      <c r="CS25" s="42">
        <v>0.70453974584345225</v>
      </c>
      <c r="CT25" s="12">
        <v>-0.15188878659477822</v>
      </c>
      <c r="CU25" s="42">
        <v>0.51272070000000003</v>
      </c>
      <c r="CV25" s="42">
        <v>0.5126569353049949</v>
      </c>
      <c r="CW25" s="12">
        <v>1.8755927244318293</v>
      </c>
    </row>
    <row r="26" spans="1:101" s="16" customFormat="1" ht="10.9" customHeight="1" x14ac:dyDescent="0.2">
      <c r="A26" s="20" t="s">
        <v>144</v>
      </c>
      <c r="B26" s="22">
        <v>2898.6479072432671</v>
      </c>
      <c r="C26" s="29" t="s">
        <v>105</v>
      </c>
      <c r="D26" s="24" t="s">
        <v>81</v>
      </c>
      <c r="E26" s="16">
        <v>48.59</v>
      </c>
      <c r="F26" s="16">
        <v>1.82</v>
      </c>
      <c r="G26" s="16">
        <v>13.38</v>
      </c>
      <c r="H26" s="16">
        <v>5.49</v>
      </c>
      <c r="I26" s="16">
        <v>8.16</v>
      </c>
      <c r="J26" s="16">
        <v>0.24</v>
      </c>
      <c r="K26" s="16">
        <v>6.99</v>
      </c>
      <c r="L26" s="16">
        <v>11.39</v>
      </c>
      <c r="M26" s="16">
        <v>2.4700000000000002</v>
      </c>
      <c r="N26" s="21">
        <v>0.12</v>
      </c>
      <c r="O26" s="21">
        <v>0.17</v>
      </c>
      <c r="P26" s="16">
        <v>1.45</v>
      </c>
      <c r="Q26" s="16">
        <v>100.27</v>
      </c>
      <c r="S26" s="33" t="s">
        <v>81</v>
      </c>
      <c r="T26" s="28">
        <v>55.546488099896031</v>
      </c>
      <c r="U26" s="28">
        <v>579.24257837787843</v>
      </c>
      <c r="V26" s="28">
        <v>161.13479716986524</v>
      </c>
      <c r="W26" s="28">
        <v>49.350966429298069</v>
      </c>
      <c r="X26" s="28">
        <v>70.429298067141403</v>
      </c>
      <c r="Y26" s="28">
        <v>247.6327568667345</v>
      </c>
      <c r="Z26" s="28">
        <v>179.7243133265514</v>
      </c>
      <c r="AA26" s="28">
        <v>17.744659206510683</v>
      </c>
      <c r="AB26" s="28">
        <v>1.1220752797558495</v>
      </c>
      <c r="AC26" s="28">
        <v>124.14445574771109</v>
      </c>
      <c r="AD26" s="28">
        <v>37.996515475731101</v>
      </c>
      <c r="AE26" s="28">
        <v>97.412004069175993</v>
      </c>
      <c r="AF26" s="28">
        <v>7.7777777777777777</v>
      </c>
      <c r="AG26" s="21">
        <v>2.1363173957273655E-2</v>
      </c>
      <c r="AH26" s="28">
        <v>70.917599186164807</v>
      </c>
      <c r="AI26" s="28">
        <v>5.4883011190233972</v>
      </c>
      <c r="AJ26" s="28">
        <v>14.703204476093592</v>
      </c>
      <c r="AK26" s="28">
        <v>2.4008138351983725</v>
      </c>
      <c r="AL26" s="28">
        <v>11.598818808635695</v>
      </c>
      <c r="AM26" s="28">
        <v>3.6950743280937224</v>
      </c>
      <c r="AN26" s="21">
        <v>1.2929806714140386</v>
      </c>
      <c r="AO26" s="28">
        <v>4.7283085175252015</v>
      </c>
      <c r="AP26" s="21">
        <v>0.86164801627670395</v>
      </c>
      <c r="AQ26" s="28">
        <v>6.0416555121272157</v>
      </c>
      <c r="AR26" s="21">
        <v>1.265727900626439</v>
      </c>
      <c r="AS26" s="28">
        <v>3.6754832146490335</v>
      </c>
      <c r="AT26" s="21">
        <v>0.57720376841080989</v>
      </c>
      <c r="AU26" s="28">
        <v>3.6807324516785354</v>
      </c>
      <c r="AV26" s="21">
        <v>0.57795713950342642</v>
      </c>
      <c r="AW26" s="28">
        <v>2.5930824008138353</v>
      </c>
      <c r="AX26" s="21">
        <v>0.43234994913530012</v>
      </c>
      <c r="AY26" s="28">
        <v>8.0908045468618699</v>
      </c>
      <c r="AZ26" s="21">
        <v>0.46592065106815872</v>
      </c>
      <c r="BA26" s="21">
        <v>0.13326551373346898</v>
      </c>
      <c r="BC26" s="14">
        <f t="shared" si="1"/>
        <v>23.157388687862436</v>
      </c>
      <c r="BD26" s="14">
        <f t="shared" si="2"/>
        <v>23.985651673888405</v>
      </c>
      <c r="BE26" s="14">
        <f t="shared" si="3"/>
        <v>25.870838741361776</v>
      </c>
      <c r="BF26" s="14">
        <f t="shared" si="4"/>
        <v>25.380347502485108</v>
      </c>
      <c r="BG26" s="14"/>
      <c r="BH26" s="14">
        <f t="shared" si="5"/>
        <v>24.966718433065694</v>
      </c>
      <c r="BI26" s="14">
        <f t="shared" si="6"/>
        <v>22.965908906110808</v>
      </c>
      <c r="BJ26" s="14">
        <f t="shared" si="7"/>
        <v>23.760344309171867</v>
      </c>
      <c r="BK26" s="14">
        <f t="shared" si="8"/>
        <v>23.868366101847755</v>
      </c>
      <c r="BL26" s="14">
        <f t="shared" si="9"/>
        <v>24.559575252549656</v>
      </c>
      <c r="BM26" s="14">
        <f t="shared" si="10"/>
        <v>23.18182968180291</v>
      </c>
      <c r="BN26" s="14">
        <f t="shared" si="11"/>
        <v>22.971770091556458</v>
      </c>
      <c r="BO26" s="14">
        <f t="shared" si="12"/>
        <v>23.368573619870848</v>
      </c>
      <c r="BP26" s="14">
        <f t="shared" si="13"/>
        <v>22.861692246450531</v>
      </c>
      <c r="BQ26" s="14">
        <f t="shared" si="14"/>
        <v>23.494192662740911</v>
      </c>
      <c r="BS26" s="14">
        <f t="shared" si="15"/>
        <v>1.8701254662597493</v>
      </c>
      <c r="BT26" s="14">
        <f t="shared" si="16"/>
        <v>10.745090785782548</v>
      </c>
      <c r="BU26" s="14">
        <f t="shared" si="17"/>
        <v>5.8606371203541974</v>
      </c>
      <c r="BV26" s="14">
        <f t="shared" si="18"/>
        <v>6.5648036321905909</v>
      </c>
      <c r="BW26" s="14">
        <f t="shared" si="19"/>
        <v>11.82033096926714</v>
      </c>
      <c r="BX26" s="14">
        <f t="shared" si="20"/>
        <v>11.685133760413517</v>
      </c>
      <c r="BY26" s="14">
        <f t="shared" si="21"/>
        <v>4.1507554374896234</v>
      </c>
      <c r="BZ26" s="14">
        <f t="shared" si="22"/>
        <v>8.4696004923200565</v>
      </c>
      <c r="CA26" s="14">
        <f t="shared" si="23"/>
        <v>8.7780325230409506</v>
      </c>
      <c r="CB26" s="14">
        <f t="shared" si="24"/>
        <v>53.938696979079133</v>
      </c>
      <c r="CC26" s="14">
        <f t="shared" si="25"/>
        <v>9.4520229732219398</v>
      </c>
      <c r="CD26" s="14">
        <f t="shared" si="26"/>
        <v>6.2384148616940251</v>
      </c>
      <c r="CE26" s="14">
        <f t="shared" si="27"/>
        <v>9.2790550469085566</v>
      </c>
      <c r="CF26" s="14">
        <f t="shared" si="28"/>
        <v>8.2433834725010442</v>
      </c>
      <c r="CG26" s="14">
        <f t="shared" si="29"/>
        <v>9.1011682957973452</v>
      </c>
      <c r="CH26" s="14">
        <f t="shared" si="30"/>
        <v>9.2773337208739033</v>
      </c>
      <c r="CI26" s="14">
        <f t="shared" si="31"/>
        <v>9.1628353385647898</v>
      </c>
      <c r="CJ26" s="14">
        <f t="shared" si="32"/>
        <v>8.3959783858054458</v>
      </c>
      <c r="CK26" s="14">
        <f t="shared" si="33"/>
        <v>9.0544538336035174</v>
      </c>
      <c r="CL26" s="14">
        <f t="shared" si="34"/>
        <v>8.6917435983919145</v>
      </c>
      <c r="CM26" s="14">
        <f t="shared" si="35"/>
        <v>8.7035153159263015</v>
      </c>
      <c r="CN26" s="14">
        <f t="shared" si="36"/>
        <v>8.9638805817911216</v>
      </c>
      <c r="CO26" s="14">
        <f t="shared" si="37"/>
        <v>8.836398947844442</v>
      </c>
      <c r="CP26" s="14">
        <f t="shared" si="38"/>
        <v>8.3463320899740037</v>
      </c>
    </row>
    <row r="27" spans="1:101" s="16" customFormat="1" ht="10.9" customHeight="1" x14ac:dyDescent="0.2">
      <c r="A27" s="20" t="s">
        <v>145</v>
      </c>
      <c r="B27" s="22">
        <v>2938.271905975299</v>
      </c>
      <c r="C27" s="29" t="s">
        <v>105</v>
      </c>
      <c r="D27" s="24" t="s">
        <v>81</v>
      </c>
      <c r="E27" s="16">
        <v>49.75</v>
      </c>
      <c r="F27" s="16">
        <v>1.92</v>
      </c>
      <c r="G27" s="16">
        <v>13.16</v>
      </c>
      <c r="H27" s="16">
        <v>6.27</v>
      </c>
      <c r="I27" s="16">
        <v>7.81</v>
      </c>
      <c r="J27" s="16">
        <v>0.22</v>
      </c>
      <c r="K27" s="16">
        <v>6.69</v>
      </c>
      <c r="L27" s="16">
        <v>10.91</v>
      </c>
      <c r="M27" s="16">
        <v>2.4500000000000002</v>
      </c>
      <c r="N27" s="21">
        <v>0.16</v>
      </c>
      <c r="O27" s="21">
        <v>0.16</v>
      </c>
      <c r="P27" s="16">
        <v>1.1499999999999999</v>
      </c>
      <c r="Q27" s="16">
        <v>100.65</v>
      </c>
      <c r="S27" s="33" t="s">
        <v>81</v>
      </c>
      <c r="T27" s="28">
        <v>50.374232067145449</v>
      </c>
      <c r="U27" s="28">
        <v>550.41942555476021</v>
      </c>
      <c r="V27" s="28">
        <v>125.27205166769885</v>
      </c>
      <c r="W27" s="28">
        <v>48.0246062992126</v>
      </c>
      <c r="X27" s="28">
        <v>64.801181102362207</v>
      </c>
      <c r="Y27" s="28">
        <v>257.91535433070862</v>
      </c>
      <c r="Z27" s="28">
        <v>179.13090551181105</v>
      </c>
      <c r="AA27" s="28">
        <v>17.492125984251967</v>
      </c>
      <c r="AB27" s="28">
        <v>1.5383858267716535</v>
      </c>
      <c r="AC27" s="28">
        <v>118.74212598425197</v>
      </c>
      <c r="AD27" s="28">
        <v>37.964974205810478</v>
      </c>
      <c r="AE27" s="28">
        <v>101.33169291338584</v>
      </c>
      <c r="AF27" s="28">
        <v>7.7909011373578299</v>
      </c>
      <c r="AG27" s="21">
        <v>2.0669291338582679E-2</v>
      </c>
      <c r="AH27" s="28">
        <v>96.356299212598429</v>
      </c>
      <c r="AI27" s="28">
        <v>5.3799212598425203</v>
      </c>
      <c r="AJ27" s="31">
        <v>14.610088582677168</v>
      </c>
      <c r="AK27" s="28">
        <v>2.3600174978127737</v>
      </c>
      <c r="AL27" s="28">
        <v>11.280571959755029</v>
      </c>
      <c r="AM27" s="28">
        <v>3.7316907967149264</v>
      </c>
      <c r="AN27" s="21">
        <v>1.2854330708661419</v>
      </c>
      <c r="AO27" s="28">
        <v>4.774955261274159</v>
      </c>
      <c r="AP27" s="21">
        <v>0.86318897637795278</v>
      </c>
      <c r="AQ27" s="28">
        <v>5.9697472026523002</v>
      </c>
      <c r="AR27" s="21">
        <v>1.2474098632407793</v>
      </c>
      <c r="AS27" s="28">
        <v>3.5994094488188977</v>
      </c>
      <c r="AT27" s="21">
        <v>0.578782951044163</v>
      </c>
      <c r="AU27" s="28">
        <v>3.5857480314960632</v>
      </c>
      <c r="AV27" s="21">
        <v>0.55053214502033399</v>
      </c>
      <c r="AW27" s="28">
        <v>2.7165354330708662</v>
      </c>
      <c r="AX27" s="21">
        <v>0.44783464566929138</v>
      </c>
      <c r="AY27" s="28">
        <v>6.9764207463197527</v>
      </c>
      <c r="AZ27" s="21">
        <v>0.45767716535433073</v>
      </c>
      <c r="BA27" s="21">
        <v>0.1299212598425197</v>
      </c>
      <c r="BC27" s="14">
        <f t="shared" si="1"/>
        <v>22.700089703976879</v>
      </c>
      <c r="BD27" s="14">
        <f t="shared" si="2"/>
        <v>23.83374972704269</v>
      </c>
      <c r="BE27" s="14">
        <f t="shared" si="3"/>
        <v>25.431223036775581</v>
      </c>
      <c r="BF27" s="14">
        <f t="shared" si="4"/>
        <v>24.683964900995687</v>
      </c>
      <c r="BG27" s="14"/>
      <c r="BH27" s="14">
        <f t="shared" si="5"/>
        <v>25.214127004830587</v>
      </c>
      <c r="BI27" s="14">
        <f t="shared" si="6"/>
        <v>22.831848505615309</v>
      </c>
      <c r="BJ27" s="14">
        <f t="shared" si="7"/>
        <v>23.994750056654063</v>
      </c>
      <c r="BK27" s="14">
        <f t="shared" si="8"/>
        <v>23.91105197722861</v>
      </c>
      <c r="BL27" s="14">
        <f t="shared" si="9"/>
        <v>24.267265051432116</v>
      </c>
      <c r="BM27" s="14">
        <f t="shared" si="10"/>
        <v>22.846334491589364</v>
      </c>
      <c r="BN27" s="14">
        <f t="shared" si="11"/>
        <v>22.496309055118111</v>
      </c>
      <c r="BO27" s="14">
        <f t="shared" si="12"/>
        <v>23.432508139439797</v>
      </c>
      <c r="BP27" s="14">
        <f t="shared" si="13"/>
        <v>22.271726903702255</v>
      </c>
      <c r="BQ27" s="14">
        <f t="shared" si="14"/>
        <v>22.379355488631461</v>
      </c>
      <c r="BS27" s="14">
        <f t="shared" si="15"/>
        <v>2.563976377952756</v>
      </c>
      <c r="BT27" s="14">
        <f t="shared" si="16"/>
        <v>14.599439274636126</v>
      </c>
      <c r="BU27" s="14">
        <f t="shared" si="17"/>
        <v>5.7569454761551038</v>
      </c>
      <c r="BV27" s="14">
        <f t="shared" si="18"/>
        <v>6.4000620612078674</v>
      </c>
      <c r="BW27" s="14">
        <f t="shared" si="19"/>
        <v>11.840275284738343</v>
      </c>
      <c r="BX27" s="14">
        <f t="shared" si="20"/>
        <v>12.103639072143011</v>
      </c>
      <c r="BY27" s="14">
        <f t="shared" si="21"/>
        <v>5.5343405833194987</v>
      </c>
      <c r="BZ27" s="14">
        <f t="shared" si="22"/>
        <v>8.3023476232137661</v>
      </c>
      <c r="CA27" s="14">
        <f t="shared" si="23"/>
        <v>8.7224409448818907</v>
      </c>
      <c r="CB27" s="14">
        <f t="shared" si="24"/>
        <v>46.509471642131686</v>
      </c>
      <c r="CC27" s="14">
        <f t="shared" si="25"/>
        <v>9.2914074717038329</v>
      </c>
      <c r="CD27" s="14">
        <f t="shared" si="26"/>
        <v>5.9669410042337674</v>
      </c>
      <c r="CE27" s="14">
        <f t="shared" si="27"/>
        <v>9.0244575678040242</v>
      </c>
      <c r="CF27" s="14">
        <f t="shared" si="28"/>
        <v>7.7584785623539236</v>
      </c>
      <c r="CG27" s="14">
        <f t="shared" si="29"/>
        <v>9.1913566421549913</v>
      </c>
      <c r="CH27" s="14">
        <f t="shared" si="30"/>
        <v>9.650637420322461</v>
      </c>
      <c r="CI27" s="14">
        <f t="shared" si="31"/>
        <v>9.5990651345260307</v>
      </c>
      <c r="CJ27" s="14">
        <f t="shared" si="32"/>
        <v>8.3469679926372855</v>
      </c>
      <c r="CK27" s="14">
        <f t="shared" si="33"/>
        <v>9.5519512969883245</v>
      </c>
      <c r="CL27" s="14">
        <f t="shared" si="34"/>
        <v>8.7774912891069086</v>
      </c>
      <c r="CM27" s="14">
        <f t="shared" si="35"/>
        <v>8.7190805694742703</v>
      </c>
      <c r="CN27" s="14">
        <f t="shared" si="36"/>
        <v>8.8571916953298224</v>
      </c>
      <c r="CO27" s="14">
        <f t="shared" si="37"/>
        <v>8.8290637687931355</v>
      </c>
      <c r="CP27" s="14">
        <f t="shared" si="38"/>
        <v>8.1309479172246331</v>
      </c>
    </row>
    <row r="28" spans="1:101" s="16" customFormat="1" ht="10.9" customHeight="1" x14ac:dyDescent="0.2">
      <c r="A28" s="20" t="s">
        <v>146</v>
      </c>
      <c r="B28" s="22">
        <v>2974.8479048048671</v>
      </c>
      <c r="C28" s="29" t="s">
        <v>105</v>
      </c>
      <c r="D28" s="24" t="s">
        <v>81</v>
      </c>
      <c r="E28" s="16">
        <v>49.51</v>
      </c>
      <c r="F28" s="16">
        <v>1.78</v>
      </c>
      <c r="G28" s="16">
        <v>13.3</v>
      </c>
      <c r="H28" s="16">
        <v>6.13</v>
      </c>
      <c r="I28" s="16">
        <v>7.7</v>
      </c>
      <c r="J28" s="16">
        <v>0.22</v>
      </c>
      <c r="K28" s="16">
        <v>6.82</v>
      </c>
      <c r="L28" s="16">
        <v>11.15</v>
      </c>
      <c r="M28" s="16">
        <v>2.6</v>
      </c>
      <c r="N28" s="21">
        <v>0.17</v>
      </c>
      <c r="O28" s="21">
        <v>0.16</v>
      </c>
      <c r="P28" s="16">
        <v>1.03</v>
      </c>
      <c r="Q28" s="16">
        <v>100.57</v>
      </c>
      <c r="S28" s="33" t="s">
        <v>103</v>
      </c>
      <c r="AG28" s="21"/>
      <c r="AN28" s="21"/>
      <c r="AP28" s="21"/>
      <c r="AR28" s="21"/>
      <c r="AT28" s="21"/>
      <c r="AV28" s="21"/>
      <c r="AX28" s="21"/>
      <c r="AZ28" s="21"/>
      <c r="BA28" s="21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</row>
    <row r="29" spans="1:101" s="16" customFormat="1" ht="10.9" customHeight="1" x14ac:dyDescent="0.2">
      <c r="A29" s="20" t="s">
        <v>147</v>
      </c>
      <c r="B29" s="22">
        <v>2993.1359042196509</v>
      </c>
      <c r="C29" s="29" t="s">
        <v>105</v>
      </c>
      <c r="D29" s="24" t="s">
        <v>81</v>
      </c>
      <c r="E29" s="16">
        <v>49.44</v>
      </c>
      <c r="F29" s="16">
        <v>1.75</v>
      </c>
      <c r="G29" s="16">
        <v>13.24</v>
      </c>
      <c r="H29" s="16">
        <v>4.7300000000000004</v>
      </c>
      <c r="I29" s="16">
        <v>9.02</v>
      </c>
      <c r="J29" s="16">
        <v>0.23</v>
      </c>
      <c r="K29" s="16">
        <v>7.02</v>
      </c>
      <c r="L29" s="16">
        <v>11.23</v>
      </c>
      <c r="M29" s="16">
        <v>2.4700000000000002</v>
      </c>
      <c r="N29" s="21">
        <v>0.11</v>
      </c>
      <c r="O29" s="21">
        <v>0.15</v>
      </c>
      <c r="P29" s="16">
        <v>1.2</v>
      </c>
      <c r="Q29" s="16">
        <v>100.59</v>
      </c>
      <c r="S29" s="33" t="s">
        <v>81</v>
      </c>
      <c r="T29" s="28">
        <v>51.31469901303398</v>
      </c>
      <c r="U29" s="28">
        <v>506.4097141839552</v>
      </c>
      <c r="V29" s="28">
        <v>120.71993749243417</v>
      </c>
      <c r="W29" s="28">
        <v>48.445641527913814</v>
      </c>
      <c r="X29" s="28">
        <v>65.722820763956904</v>
      </c>
      <c r="Y29" s="28">
        <v>115.61214495592557</v>
      </c>
      <c r="Z29" s="28">
        <v>112.80313418217435</v>
      </c>
      <c r="AA29" s="28">
        <v>17.887365328109698</v>
      </c>
      <c r="AB29" s="28">
        <v>0.67678746327130257</v>
      </c>
      <c r="AC29" s="28">
        <v>116.31243878550441</v>
      </c>
      <c r="AD29" s="28">
        <v>37.914147725353772</v>
      </c>
      <c r="AE29" s="28">
        <v>89.946131243878554</v>
      </c>
      <c r="AF29" s="28">
        <v>5.5947328327347918</v>
      </c>
      <c r="AG29" s="21">
        <v>3.1341821743388835E-2</v>
      </c>
      <c r="AH29" s="28">
        <v>80.655239960822726</v>
      </c>
      <c r="AI29" s="28">
        <v>4.1126346718903033</v>
      </c>
      <c r="AJ29" s="28">
        <v>11.908912830558277</v>
      </c>
      <c r="AK29" s="28">
        <v>2.04592447491566</v>
      </c>
      <c r="AL29" s="28">
        <v>10.374153879638698</v>
      </c>
      <c r="AM29" s="28">
        <v>3.4848819942497871</v>
      </c>
      <c r="AN29" s="21">
        <v>1.2428991185112634</v>
      </c>
      <c r="AO29" s="28">
        <v>4.6702430771970445</v>
      </c>
      <c r="AP29" s="21">
        <v>0.8432908912830559</v>
      </c>
      <c r="AQ29" s="28">
        <v>5.9436053404814686</v>
      </c>
      <c r="AR29" s="21">
        <v>1.3072838806124027</v>
      </c>
      <c r="AS29" s="28">
        <v>3.6660137120470129</v>
      </c>
      <c r="AT29" s="21">
        <v>0.5929821573052847</v>
      </c>
      <c r="AU29" s="28">
        <v>3.7209794319294809</v>
      </c>
      <c r="AV29" s="21">
        <v>0.56075168709840595</v>
      </c>
      <c r="AW29" s="28">
        <v>2.6072477962781586</v>
      </c>
      <c r="AX29" s="21">
        <v>0.3251714005876592</v>
      </c>
      <c r="AY29" s="28">
        <v>8.4742153898564929</v>
      </c>
      <c r="AZ29" s="21">
        <v>0.34280117531831539</v>
      </c>
      <c r="BA29" s="21">
        <v>9.8922624877571017E-2</v>
      </c>
      <c r="BB29" s="14"/>
      <c r="BC29" s="14">
        <f t="shared" ref="BC29:BC37" si="39">AI29/BC$14</f>
        <v>17.352888910929551</v>
      </c>
      <c r="BD29" s="14">
        <f t="shared" ref="BD29:BD37" si="40">AJ29/BD$14</f>
        <v>19.427263997648087</v>
      </c>
      <c r="BE29" s="14">
        <f t="shared" ref="BE29:BE37" si="41">AK29/BE$14</f>
        <v>22.046599945211856</v>
      </c>
      <c r="BF29" s="14">
        <f t="shared" ref="BF29:BF37" si="42">AL29/BF$14</f>
        <v>22.700555535314436</v>
      </c>
      <c r="BG29" s="14"/>
      <c r="BH29" s="14">
        <f t="shared" ref="BH29:BH37" si="43">AM29/BH$14</f>
        <v>23.546499961147212</v>
      </c>
      <c r="BI29" s="14">
        <f t="shared" ref="BI29:BI37" si="44">AN29/BI$14</f>
        <v>22.076360897180521</v>
      </c>
      <c r="BJ29" s="14">
        <f t="shared" ref="BJ29:BJ37" si="45">AO29/BJ$14</f>
        <v>23.468558176869568</v>
      </c>
      <c r="BK29" s="14">
        <f t="shared" ref="BK29:BK37" si="46">AP29/BK$14</f>
        <v>23.359858484295177</v>
      </c>
      <c r="BL29" s="14">
        <f t="shared" ref="BL29:BL37" si="47">AQ29/BL$14</f>
        <v>24.160997319030361</v>
      </c>
      <c r="BM29" s="14">
        <f t="shared" ref="BM29:BM37" si="48">AR29/BM$14</f>
        <v>23.94292821634437</v>
      </c>
      <c r="BN29" s="14">
        <f t="shared" ref="BN29:BN37" si="49">AS29/BN$14</f>
        <v>22.912585700293828</v>
      </c>
      <c r="BO29" s="14">
        <f t="shared" ref="BO29:BO37" si="50">AT29/BO$14</f>
        <v>24.007374789687638</v>
      </c>
      <c r="BP29" s="14">
        <f t="shared" ref="BP29:BP37" si="51">AU29/BP$14</f>
        <v>23.111673490245224</v>
      </c>
      <c r="BQ29" s="14">
        <f t="shared" ref="BQ29:BQ37" si="52">AV29/BQ$14</f>
        <v>22.794784028390485</v>
      </c>
      <c r="BS29" s="14">
        <f t="shared" ref="BS29:BS37" si="53">AB29/BS$14</f>
        <v>1.1279791054521711</v>
      </c>
      <c r="BT29" s="14">
        <f t="shared" ref="BT29:BT37" si="54">AH29/BT$14</f>
        <v>12.220490903154959</v>
      </c>
      <c r="BU29" s="14">
        <f t="shared" ref="BU29:BU37" si="55">AZ29/BU$14</f>
        <v>4.3119644694127723</v>
      </c>
      <c r="BV29" s="14">
        <f t="shared" ref="BV29:BV37" si="56">BA29/BV$14</f>
        <v>4.8730357082547302</v>
      </c>
      <c r="BW29" s="14">
        <f t="shared" ref="BW29:BW37" si="57">AF29/BW$14</f>
        <v>8.5026334843993787</v>
      </c>
      <c r="BX29" s="14">
        <f t="shared" ref="BX29:BX37" si="58">AX29/BX$14</f>
        <v>8.7884162320988981</v>
      </c>
      <c r="BY29" s="14">
        <f t="shared" ref="BY29:BY37" si="59">N29*10000/1.2046/BY$14</f>
        <v>3.8048591510321548</v>
      </c>
      <c r="BZ29" s="14">
        <f t="shared" ref="BZ29:BZ37" si="60">AI29/BZ$14</f>
        <v>6.3466584442751595</v>
      </c>
      <c r="CA29" s="14">
        <f t="shared" ref="CA29:CA37" si="61">AJ29/CA$14</f>
        <v>7.1097987048109115</v>
      </c>
      <c r="CB29" s="14">
        <f t="shared" ref="CB29:CB37" si="62">AY29/CB$14</f>
        <v>56.494769265709955</v>
      </c>
      <c r="CC29" s="14">
        <f t="shared" ref="CC29:CC37" si="63">AK29/CC$14</f>
        <v>8.0548207673844878</v>
      </c>
      <c r="CD29" s="14">
        <f t="shared" ref="CD29:CD37" si="64">AC29/CD$14</f>
        <v>5.8448461701258498</v>
      </c>
      <c r="CE29" s="14">
        <f t="shared" ref="CE29:CE37" si="65">AL29/CE$14</f>
        <v>8.2993231037109574</v>
      </c>
      <c r="CF29" s="14">
        <f t="shared" ref="CF29:CF37" si="66">O29*10000/2.2914/CF$14</f>
        <v>7.2735736522068022</v>
      </c>
      <c r="CG29" s="14">
        <f t="shared" ref="CG29:CG37" si="67">AM29/CG$14</f>
        <v>8.5834531878073559</v>
      </c>
      <c r="CH29" s="14">
        <f t="shared" ref="CH29:CH37" si="68">AE29/CH$14</f>
        <v>8.5662982137027193</v>
      </c>
      <c r="CI29" s="14">
        <f t="shared" ref="CI29:CI37" si="69">AW29/CI$14</f>
        <v>9.2128897394987952</v>
      </c>
      <c r="CJ29" s="14">
        <f t="shared" ref="CJ29:CJ37" si="70">AN29/CJ$14</f>
        <v>8.0707734968263853</v>
      </c>
      <c r="CK29" s="14">
        <f t="shared" ref="CK29:CK37" si="71">F29*10000/1.6681/CK$14</f>
        <v>8.70620560923415</v>
      </c>
      <c r="CL29" s="14">
        <f t="shared" ref="CL29:CL37" si="72">AO29/CL$14</f>
        <v>8.5850056566122142</v>
      </c>
      <c r="CM29" s="14">
        <f t="shared" ref="CM29:CM37" si="73">AP29/CM$14</f>
        <v>8.5180898109399585</v>
      </c>
      <c r="CN29" s="14">
        <f t="shared" ref="CN29:CN37" si="74">AQ29/CN$14</f>
        <v>8.8184055496757683</v>
      </c>
      <c r="CO29" s="14">
        <f t="shared" ref="CO29:CO37" si="75">AD29/CO$14</f>
        <v>8.8172436570590165</v>
      </c>
      <c r="CP29" s="14">
        <f t="shared" ref="CP29:CP37" si="76">AU29/CP$14</f>
        <v>8.4375950837403195</v>
      </c>
    </row>
    <row r="30" spans="1:101" s="16" customFormat="1" ht="10.9" customHeight="1" x14ac:dyDescent="0.2">
      <c r="A30" s="20" t="s">
        <v>148</v>
      </c>
      <c r="B30" s="22">
        <v>3014.4719035368989</v>
      </c>
      <c r="C30" s="29" t="s">
        <v>105</v>
      </c>
      <c r="D30" s="24" t="s">
        <v>81</v>
      </c>
      <c r="E30" s="16">
        <v>49.35</v>
      </c>
      <c r="F30" s="16">
        <v>1.5</v>
      </c>
      <c r="G30" s="16">
        <v>13.45</v>
      </c>
      <c r="H30" s="16">
        <v>4.8499999999999996</v>
      </c>
      <c r="I30" s="16">
        <v>7.94</v>
      </c>
      <c r="J30" s="16">
        <v>0.24</v>
      </c>
      <c r="K30" s="16">
        <v>7.16</v>
      </c>
      <c r="L30" s="16">
        <v>11.67</v>
      </c>
      <c r="M30" s="16">
        <v>2.46</v>
      </c>
      <c r="N30" s="21">
        <v>0.15</v>
      </c>
      <c r="O30" s="21">
        <v>0.12</v>
      </c>
      <c r="P30" s="16">
        <v>1.29</v>
      </c>
      <c r="Q30" s="16">
        <v>100.18</v>
      </c>
      <c r="S30" s="33" t="s">
        <v>81</v>
      </c>
      <c r="T30" s="28">
        <v>51.753348692124199</v>
      </c>
      <c r="U30" s="28">
        <v>465.57282003710571</v>
      </c>
      <c r="V30" s="28">
        <v>123.4099768610202</v>
      </c>
      <c r="W30" s="28">
        <v>49.335807050092761</v>
      </c>
      <c r="X30" s="28">
        <v>68.362708719851568</v>
      </c>
      <c r="Y30" s="28">
        <v>190.88404452690165</v>
      </c>
      <c r="Z30" s="28">
        <v>103.12152133580705</v>
      </c>
      <c r="AA30" s="28">
        <v>17.753246753246753</v>
      </c>
      <c r="AB30" s="28">
        <v>2.2291280148423005</v>
      </c>
      <c r="AC30" s="28">
        <v>115.28942486085342</v>
      </c>
      <c r="AD30" s="28">
        <v>33.427163969035888</v>
      </c>
      <c r="AE30" s="28">
        <v>78.110389610389603</v>
      </c>
      <c r="AF30" s="28">
        <v>4.4970109255823543</v>
      </c>
      <c r="AG30" s="21">
        <v>3.525046382189239E-2</v>
      </c>
      <c r="AH30" s="28">
        <v>66.147495361781068</v>
      </c>
      <c r="AI30" s="28">
        <v>3.5194805194805192</v>
      </c>
      <c r="AJ30" s="28">
        <v>10.012987012987011</v>
      </c>
      <c r="AK30" s="28">
        <v>1.7388167388167386</v>
      </c>
      <c r="AL30" s="28">
        <v>8.7753298289012562</v>
      </c>
      <c r="AM30" s="28">
        <v>3.0053663694216683</v>
      </c>
      <c r="AN30" s="21">
        <v>1.1094619666048235</v>
      </c>
      <c r="AO30" s="28">
        <v>3.9973941642772814</v>
      </c>
      <c r="AP30" s="21">
        <v>0.7430426716141002</v>
      </c>
      <c r="AQ30" s="28">
        <v>5.2768284347231713</v>
      </c>
      <c r="AR30" s="21">
        <v>1.1512547602773167</v>
      </c>
      <c r="AS30" s="28">
        <v>3.2309833024118739</v>
      </c>
      <c r="AT30" s="21">
        <v>0.51222069855610231</v>
      </c>
      <c r="AU30" s="28">
        <v>3.2174397031539885</v>
      </c>
      <c r="AV30" s="21">
        <v>0.50459744337295354</v>
      </c>
      <c r="AW30" s="28">
        <v>2.1632653061224487</v>
      </c>
      <c r="AX30" s="21">
        <v>0.25602968460111319</v>
      </c>
      <c r="AY30" s="28">
        <v>10.218197951117205</v>
      </c>
      <c r="AZ30" s="21">
        <v>0.27829313543599254</v>
      </c>
      <c r="BA30" s="21">
        <v>9.5547309833024105E-2</v>
      </c>
      <c r="BB30" s="14"/>
      <c r="BC30" s="14">
        <f t="shared" si="39"/>
        <v>14.850128774179407</v>
      </c>
      <c r="BD30" s="14">
        <f t="shared" si="40"/>
        <v>16.334399694921714</v>
      </c>
      <c r="BE30" s="14">
        <f t="shared" si="41"/>
        <v>18.737249340697616</v>
      </c>
      <c r="BF30" s="14">
        <f t="shared" si="42"/>
        <v>19.202034636545417</v>
      </c>
      <c r="BG30" s="14"/>
      <c r="BH30" s="14">
        <f t="shared" si="43"/>
        <v>20.30652952311938</v>
      </c>
      <c r="BI30" s="14">
        <f t="shared" si="44"/>
        <v>19.706251627083898</v>
      </c>
      <c r="BJ30" s="14">
        <f t="shared" si="45"/>
        <v>20.087407860689854</v>
      </c>
      <c r="BK30" s="14">
        <f t="shared" si="46"/>
        <v>20.582899490695297</v>
      </c>
      <c r="BL30" s="14">
        <f t="shared" si="47"/>
        <v>21.450522092370615</v>
      </c>
      <c r="BM30" s="14">
        <f t="shared" si="48"/>
        <v>21.085252019731072</v>
      </c>
      <c r="BN30" s="14">
        <f t="shared" si="49"/>
        <v>20.193645640074212</v>
      </c>
      <c r="BO30" s="14">
        <f t="shared" si="50"/>
        <v>20.737680103485925</v>
      </c>
      <c r="BP30" s="14">
        <f t="shared" si="51"/>
        <v>19.98409753511794</v>
      </c>
      <c r="BQ30" s="14">
        <f t="shared" si="52"/>
        <v>20.512091194022503</v>
      </c>
      <c r="BS30" s="14">
        <f t="shared" si="53"/>
        <v>3.7152133580705011</v>
      </c>
      <c r="BT30" s="14">
        <f t="shared" si="54"/>
        <v>10.02234778208804</v>
      </c>
      <c r="BU30" s="14">
        <f t="shared" si="55"/>
        <v>3.5005425841005353</v>
      </c>
      <c r="BV30" s="14">
        <f t="shared" si="56"/>
        <v>4.7067640311834538</v>
      </c>
      <c r="BW30" s="14">
        <f t="shared" si="57"/>
        <v>6.8343631087877723</v>
      </c>
      <c r="BX30" s="14">
        <f t="shared" si="58"/>
        <v>6.9197212054354917</v>
      </c>
      <c r="BY30" s="14">
        <f t="shared" si="59"/>
        <v>5.1884442968620297</v>
      </c>
      <c r="BZ30" s="14">
        <f t="shared" si="60"/>
        <v>5.431297097963764</v>
      </c>
      <c r="CA30" s="14">
        <f t="shared" si="61"/>
        <v>5.9779026943206039</v>
      </c>
      <c r="CB30" s="14">
        <f t="shared" si="62"/>
        <v>68.121319674114702</v>
      </c>
      <c r="CC30" s="14">
        <f t="shared" si="63"/>
        <v>6.8457351921918841</v>
      </c>
      <c r="CD30" s="14">
        <f t="shared" si="64"/>
        <v>5.7934384352187651</v>
      </c>
      <c r="CE30" s="14">
        <f t="shared" si="65"/>
        <v>7.0202638631210048</v>
      </c>
      <c r="CF30" s="14">
        <f t="shared" si="66"/>
        <v>5.8188589217654414</v>
      </c>
      <c r="CG30" s="14">
        <f t="shared" si="67"/>
        <v>7.4023802202504143</v>
      </c>
      <c r="CH30" s="14">
        <f t="shared" si="68"/>
        <v>7.4390847247990095</v>
      </c>
      <c r="CI30" s="14">
        <f t="shared" si="69"/>
        <v>7.644047018100526</v>
      </c>
      <c r="CJ30" s="14">
        <f t="shared" si="70"/>
        <v>7.2042984844469062</v>
      </c>
      <c r="CK30" s="14">
        <f t="shared" si="71"/>
        <v>7.4624619507721279</v>
      </c>
      <c r="CL30" s="14">
        <f t="shared" si="72"/>
        <v>7.3481510372744143</v>
      </c>
      <c r="CM30" s="14">
        <f t="shared" si="73"/>
        <v>7.5054815314555574</v>
      </c>
      <c r="CN30" s="14">
        <f t="shared" si="74"/>
        <v>7.8291223067109366</v>
      </c>
      <c r="CO30" s="14">
        <f t="shared" si="75"/>
        <v>7.7737590625664863</v>
      </c>
      <c r="CP30" s="14">
        <f t="shared" si="76"/>
        <v>7.2957816398049626</v>
      </c>
    </row>
    <row r="31" spans="1:101" s="16" customFormat="1" ht="10.9" customHeight="1" x14ac:dyDescent="0.2">
      <c r="A31" s="20" t="s">
        <v>150</v>
      </c>
      <c r="B31" s="22">
        <v>3029.711903049219</v>
      </c>
      <c r="C31" s="29" t="s">
        <v>105</v>
      </c>
      <c r="D31" s="24" t="s">
        <v>81</v>
      </c>
      <c r="E31" s="16">
        <v>49.59</v>
      </c>
      <c r="F31" s="16">
        <v>1.52</v>
      </c>
      <c r="G31" s="16">
        <v>13.18</v>
      </c>
      <c r="H31" s="16">
        <v>5.63</v>
      </c>
      <c r="I31" s="16">
        <v>7.89</v>
      </c>
      <c r="J31" s="16">
        <v>0.21</v>
      </c>
      <c r="K31" s="16">
        <v>6.98</v>
      </c>
      <c r="L31" s="16">
        <v>11.31</v>
      </c>
      <c r="M31" s="16">
        <v>2.3199999999999998</v>
      </c>
      <c r="N31" s="21">
        <v>0.14000000000000001</v>
      </c>
      <c r="O31" s="21">
        <v>0.12</v>
      </c>
      <c r="P31" s="16">
        <v>1.54</v>
      </c>
      <c r="Q31" s="16">
        <v>100.43</v>
      </c>
      <c r="S31" s="33" t="s">
        <v>81</v>
      </c>
      <c r="T31" s="28">
        <v>59.448782115448779</v>
      </c>
      <c r="U31" s="28">
        <v>488.61920744273681</v>
      </c>
      <c r="V31" s="28">
        <v>102.78209243726486</v>
      </c>
      <c r="W31" s="28">
        <v>57.677677677677671</v>
      </c>
      <c r="X31" s="28">
        <v>74.229229229229233</v>
      </c>
      <c r="Y31" s="28">
        <v>270.04504504504501</v>
      </c>
      <c r="Z31" s="28">
        <v>119.64864864864865</v>
      </c>
      <c r="AA31" s="28">
        <v>19.919919919919916</v>
      </c>
      <c r="AB31" s="28">
        <v>2.1053662358010183</v>
      </c>
      <c r="AC31" s="28">
        <v>127.21054387721054</v>
      </c>
      <c r="AD31" s="28">
        <v>38.547743145444294</v>
      </c>
      <c r="AE31" s="28">
        <v>93.220693220693207</v>
      </c>
      <c r="AF31" s="28">
        <v>5.0725725725725717</v>
      </c>
      <c r="AG31" s="21">
        <v>3.1031031031031029E-2</v>
      </c>
      <c r="AH31" s="28">
        <v>82.181228847895511</v>
      </c>
      <c r="AI31" s="28">
        <v>4.2822822822822815</v>
      </c>
      <c r="AJ31" s="28">
        <v>11.681681681681681</v>
      </c>
      <c r="AK31" s="28">
        <v>1.8368368368368369</v>
      </c>
      <c r="AL31" s="28">
        <v>9.710662275178402</v>
      </c>
      <c r="AM31" s="28">
        <v>3.3293293293293291</v>
      </c>
      <c r="AN31" s="21">
        <v>1.3353353353353354</v>
      </c>
      <c r="AO31" s="28">
        <v>4.5920698476254032</v>
      </c>
      <c r="AP31" s="21">
        <v>0.88988988988988993</v>
      </c>
      <c r="AQ31" s="28">
        <v>5.8658658658658664</v>
      </c>
      <c r="AR31" s="21">
        <v>1.3454314529583347</v>
      </c>
      <c r="AS31" s="28">
        <v>3.8936896079753218</v>
      </c>
      <c r="AT31" s="21">
        <v>0.58190058190058191</v>
      </c>
      <c r="AU31" s="28">
        <v>3.7633633633633634</v>
      </c>
      <c r="AV31" s="21">
        <v>0.61083811083811079</v>
      </c>
      <c r="AW31" s="28">
        <v>2.5148744249867847</v>
      </c>
      <c r="AX31" s="21">
        <v>0.25425425425425424</v>
      </c>
      <c r="AY31" s="28">
        <v>6.736736736736737</v>
      </c>
      <c r="AZ31" s="21">
        <v>0.2832377832377832</v>
      </c>
      <c r="BA31" s="21">
        <v>3.1031031031031029E-2</v>
      </c>
      <c r="BB31" s="14"/>
      <c r="BC31" s="14">
        <f t="shared" si="39"/>
        <v>18.068701613005409</v>
      </c>
      <c r="BD31" s="14">
        <f t="shared" si="40"/>
        <v>19.056576968485615</v>
      </c>
      <c r="BE31" s="14">
        <f t="shared" si="41"/>
        <v>19.793500396948673</v>
      </c>
      <c r="BF31" s="14">
        <f t="shared" si="42"/>
        <v>21.248713950062147</v>
      </c>
      <c r="BG31" s="14"/>
      <c r="BH31" s="14">
        <f t="shared" si="43"/>
        <v>22.495468441414388</v>
      </c>
      <c r="BI31" s="14">
        <f t="shared" si="44"/>
        <v>23.718211995299029</v>
      </c>
      <c r="BJ31" s="14">
        <f t="shared" si="45"/>
        <v>23.075727877514588</v>
      </c>
      <c r="BK31" s="14">
        <f t="shared" si="46"/>
        <v>24.65068947063407</v>
      </c>
      <c r="BL31" s="14">
        <f t="shared" si="47"/>
        <v>23.844983194576692</v>
      </c>
      <c r="BM31" s="14">
        <f t="shared" si="48"/>
        <v>24.641601702533599</v>
      </c>
      <c r="BN31" s="14">
        <f t="shared" si="49"/>
        <v>24.33556004984576</v>
      </c>
      <c r="BO31" s="14">
        <f t="shared" si="50"/>
        <v>23.558728012169308</v>
      </c>
      <c r="BP31" s="14">
        <f t="shared" si="51"/>
        <v>23.37492772275381</v>
      </c>
      <c r="BQ31" s="14">
        <f t="shared" si="52"/>
        <v>24.830817513744339</v>
      </c>
      <c r="BS31" s="14">
        <f t="shared" si="53"/>
        <v>3.5089437263350307</v>
      </c>
      <c r="BT31" s="14">
        <f t="shared" si="54"/>
        <v>12.45170134059023</v>
      </c>
      <c r="BU31" s="14">
        <f t="shared" si="55"/>
        <v>3.5627394117960152</v>
      </c>
      <c r="BV31" s="14">
        <f t="shared" si="56"/>
        <v>1.5286222182773908</v>
      </c>
      <c r="BW31" s="14">
        <f t="shared" si="57"/>
        <v>7.7090768580130264</v>
      </c>
      <c r="BX31" s="14">
        <f t="shared" si="58"/>
        <v>6.8717366014663313</v>
      </c>
      <c r="BY31" s="14">
        <f t="shared" si="59"/>
        <v>4.8425480104045615</v>
      </c>
      <c r="BZ31" s="14">
        <f t="shared" si="60"/>
        <v>6.6084603121640146</v>
      </c>
      <c r="CA31" s="14">
        <f t="shared" si="61"/>
        <v>6.9741383174218994</v>
      </c>
      <c r="CB31" s="14">
        <f t="shared" si="62"/>
        <v>44.911578244911581</v>
      </c>
      <c r="CC31" s="14">
        <f t="shared" si="63"/>
        <v>7.2316410899088064</v>
      </c>
      <c r="CD31" s="14">
        <f t="shared" si="64"/>
        <v>6.3924896420708821</v>
      </c>
      <c r="CE31" s="14">
        <f t="shared" si="65"/>
        <v>7.7685298201427218</v>
      </c>
      <c r="CF31" s="14">
        <f t="shared" si="66"/>
        <v>5.8188589217654414</v>
      </c>
      <c r="CG31" s="14">
        <f t="shared" si="67"/>
        <v>8.2003185451461302</v>
      </c>
      <c r="CH31" s="14">
        <f t="shared" si="68"/>
        <v>8.8781612591136394</v>
      </c>
      <c r="CI31" s="14">
        <f t="shared" si="69"/>
        <v>8.8864820670911122</v>
      </c>
      <c r="CJ31" s="14">
        <f t="shared" si="70"/>
        <v>8.6710086710086713</v>
      </c>
      <c r="CK31" s="14">
        <f t="shared" si="71"/>
        <v>7.56196144344909</v>
      </c>
      <c r="CL31" s="14">
        <f t="shared" si="72"/>
        <v>8.4413048669584612</v>
      </c>
      <c r="CM31" s="14">
        <f t="shared" si="73"/>
        <v>8.9887867665645445</v>
      </c>
      <c r="CN31" s="14">
        <f t="shared" si="74"/>
        <v>8.7030650828870417</v>
      </c>
      <c r="CO31" s="14">
        <f t="shared" si="75"/>
        <v>8.9645914291730922</v>
      </c>
      <c r="CP31" s="14">
        <f t="shared" si="76"/>
        <v>8.5337037717990096</v>
      </c>
      <c r="CR31" s="42">
        <v>0.70390419999999998</v>
      </c>
      <c r="CS31" s="42">
        <v>0.70386338408997995</v>
      </c>
      <c r="CT31" s="12">
        <v>-9.7517940337565889</v>
      </c>
      <c r="CU31" s="42">
        <v>0.51292780000000004</v>
      </c>
      <c r="CV31" s="42">
        <v>0.51285045058261924</v>
      </c>
      <c r="CW31" s="12">
        <v>5.6510526837105779</v>
      </c>
    </row>
    <row r="32" spans="1:101" s="16" customFormat="1" ht="10.9" customHeight="1" x14ac:dyDescent="0.2">
      <c r="A32" s="20" t="s">
        <v>149</v>
      </c>
      <c r="B32" s="22">
        <v>3047.9999024640033</v>
      </c>
      <c r="C32" s="29" t="s">
        <v>105</v>
      </c>
      <c r="D32" s="24" t="s">
        <v>81</v>
      </c>
      <c r="E32" s="16">
        <v>49.57</v>
      </c>
      <c r="F32" s="16">
        <v>1.39</v>
      </c>
      <c r="G32" s="16">
        <v>13.64</v>
      </c>
      <c r="H32" s="16">
        <v>4.42</v>
      </c>
      <c r="I32" s="16">
        <v>7.86</v>
      </c>
      <c r="J32" s="16">
        <v>0.22</v>
      </c>
      <c r="K32" s="16">
        <v>7.64</v>
      </c>
      <c r="L32" s="16">
        <v>11.8</v>
      </c>
      <c r="M32" s="16">
        <v>2.2799999999999998</v>
      </c>
      <c r="N32" s="21">
        <v>0.1</v>
      </c>
      <c r="O32" s="21">
        <v>0.1</v>
      </c>
      <c r="P32" s="16">
        <v>1.24</v>
      </c>
      <c r="Q32" s="16">
        <v>100.26</v>
      </c>
      <c r="S32" s="33" t="s">
        <v>81</v>
      </c>
      <c r="T32" s="28">
        <v>55.607547169811319</v>
      </c>
      <c r="U32" s="28">
        <v>402.35183129855722</v>
      </c>
      <c r="V32" s="28">
        <v>122.05378442854047</v>
      </c>
      <c r="W32" s="28">
        <v>50.312264150943399</v>
      </c>
      <c r="X32" s="28">
        <v>67.349999999999994</v>
      </c>
      <c r="Y32" s="28">
        <v>104.77830188679245</v>
      </c>
      <c r="Z32" s="28">
        <v>101.87547169811322</v>
      </c>
      <c r="AA32" s="28">
        <v>17.295283018867924</v>
      </c>
      <c r="AB32" s="28">
        <v>0.69831829368334697</v>
      </c>
      <c r="AC32" s="28">
        <v>108.24004192872117</v>
      </c>
      <c r="AD32" s="28">
        <v>31.506180871828239</v>
      </c>
      <c r="AE32" s="28">
        <v>74.10740203193032</v>
      </c>
      <c r="AF32" s="28">
        <v>3.0884433962264151</v>
      </c>
      <c r="AG32" s="21">
        <v>1.8867924528301886E-2</v>
      </c>
      <c r="AH32" s="28">
        <v>72.385444743935309</v>
      </c>
      <c r="AI32" s="28">
        <v>3.0462264150943397</v>
      </c>
      <c r="AJ32" s="28">
        <v>8.7047169811320764</v>
      </c>
      <c r="AK32" s="28">
        <v>1.439622641509434</v>
      </c>
      <c r="AL32" s="28">
        <v>7.892457902211401</v>
      </c>
      <c r="AM32" s="28">
        <v>2.7518867924528303</v>
      </c>
      <c r="AN32" s="21">
        <v>1.1056603773584905</v>
      </c>
      <c r="AO32" s="28">
        <v>3.8844737945492667</v>
      </c>
      <c r="AP32" s="21">
        <v>0.76415094339622647</v>
      </c>
      <c r="AQ32" s="28">
        <v>4.8896226415094342</v>
      </c>
      <c r="AR32" s="21">
        <v>1.0965713126394807</v>
      </c>
      <c r="AS32" s="28">
        <v>3.2239122063919914</v>
      </c>
      <c r="AT32" s="21">
        <v>0.48621190130624092</v>
      </c>
      <c r="AU32" s="28">
        <v>3.0444528301886797</v>
      </c>
      <c r="AV32" s="21">
        <v>0.46955403087478559</v>
      </c>
      <c r="AW32" s="28">
        <v>2.0479118083527665</v>
      </c>
      <c r="AX32" s="21">
        <v>0.16886792452830188</v>
      </c>
      <c r="AY32" s="28">
        <v>5.5688679245283019</v>
      </c>
      <c r="AZ32" s="21">
        <v>0.1854631217838765</v>
      </c>
      <c r="BA32" s="21">
        <v>5.1886792452830191E-2</v>
      </c>
      <c r="BC32" s="14">
        <f t="shared" si="39"/>
        <v>12.853276013056286</v>
      </c>
      <c r="BD32" s="14">
        <f t="shared" si="40"/>
        <v>14.200190833820679</v>
      </c>
      <c r="BE32" s="14">
        <f t="shared" si="41"/>
        <v>15.513175016265453</v>
      </c>
      <c r="BF32" s="14">
        <f t="shared" si="42"/>
        <v>17.270148582519475</v>
      </c>
      <c r="BG32" s="14"/>
      <c r="BH32" s="14">
        <f t="shared" si="43"/>
        <v>18.593829678735339</v>
      </c>
      <c r="BI32" s="14">
        <f t="shared" si="44"/>
        <v>19.638727839404805</v>
      </c>
      <c r="BJ32" s="14">
        <f t="shared" si="45"/>
        <v>19.519968816830485</v>
      </c>
      <c r="BK32" s="14">
        <f t="shared" si="46"/>
        <v>21.167616160560289</v>
      </c>
      <c r="BL32" s="14">
        <f t="shared" si="47"/>
        <v>19.876514802883879</v>
      </c>
      <c r="BM32" s="14">
        <f t="shared" si="48"/>
        <v>20.083723674715763</v>
      </c>
      <c r="BN32" s="14">
        <f t="shared" si="49"/>
        <v>20.149451289949944</v>
      </c>
      <c r="BO32" s="14">
        <f t="shared" si="50"/>
        <v>19.684692360576555</v>
      </c>
      <c r="BP32" s="14">
        <f t="shared" si="51"/>
        <v>18.909644908004221</v>
      </c>
      <c r="BQ32" s="14">
        <f t="shared" si="52"/>
        <v>19.087562230682341</v>
      </c>
      <c r="BS32" s="14">
        <f t="shared" si="53"/>
        <v>1.1638638228055784</v>
      </c>
      <c r="BT32" s="14">
        <f t="shared" si="54"/>
        <v>10.967491627868986</v>
      </c>
      <c r="BU32" s="14">
        <f t="shared" si="55"/>
        <v>2.3328694564009624</v>
      </c>
      <c r="BV32" s="14">
        <f t="shared" si="56"/>
        <v>2.555999628218236</v>
      </c>
      <c r="BW32" s="14">
        <f t="shared" si="57"/>
        <v>4.6936829729884728</v>
      </c>
      <c r="BX32" s="14">
        <f t="shared" si="58"/>
        <v>4.5639979602243752</v>
      </c>
      <c r="BY32" s="14">
        <f t="shared" si="59"/>
        <v>3.4589628645746862</v>
      </c>
      <c r="BZ32" s="14">
        <f t="shared" si="60"/>
        <v>4.700966689960401</v>
      </c>
      <c r="CA32" s="14">
        <f t="shared" si="61"/>
        <v>5.1968459588848219</v>
      </c>
      <c r="CB32" s="14">
        <f t="shared" si="62"/>
        <v>37.125786163522015</v>
      </c>
      <c r="CC32" s="14">
        <f t="shared" si="63"/>
        <v>5.6678056752339918</v>
      </c>
      <c r="CD32" s="14">
        <f t="shared" si="64"/>
        <v>5.4391980868704106</v>
      </c>
      <c r="CE32" s="14">
        <f t="shared" si="65"/>
        <v>6.3139663217691204</v>
      </c>
      <c r="CF32" s="14">
        <f t="shared" si="66"/>
        <v>4.8490491014712021</v>
      </c>
      <c r="CG32" s="14">
        <f t="shared" si="67"/>
        <v>6.778046286829631</v>
      </c>
      <c r="CH32" s="14">
        <f t="shared" si="68"/>
        <v>7.0578478125647921</v>
      </c>
      <c r="CI32" s="14">
        <f t="shared" si="69"/>
        <v>7.2364374853454656</v>
      </c>
      <c r="CJ32" s="14">
        <f t="shared" si="70"/>
        <v>7.1796128399901988</v>
      </c>
      <c r="CK32" s="14">
        <f t="shared" si="71"/>
        <v>6.915214741048838</v>
      </c>
      <c r="CL32" s="14">
        <f t="shared" si="72"/>
        <v>7.1405768282155631</v>
      </c>
      <c r="CM32" s="14">
        <f t="shared" si="73"/>
        <v>7.7186963979416809</v>
      </c>
      <c r="CN32" s="14">
        <f t="shared" si="74"/>
        <v>7.2546329992721574</v>
      </c>
      <c r="CO32" s="14">
        <f t="shared" si="75"/>
        <v>7.3270188074019167</v>
      </c>
      <c r="CP32" s="14">
        <f t="shared" si="76"/>
        <v>6.90352115689043</v>
      </c>
    </row>
    <row r="33" spans="1:101" s="16" customFormat="1" ht="10.9" customHeight="1" x14ac:dyDescent="0.2">
      <c r="A33" s="20">
        <v>10152</v>
      </c>
      <c r="B33" s="22">
        <v>3094.329500981456</v>
      </c>
      <c r="C33" s="29" t="s">
        <v>106</v>
      </c>
      <c r="D33" s="24" t="s">
        <v>81</v>
      </c>
      <c r="E33" s="16">
        <v>49.17</v>
      </c>
      <c r="F33" s="16">
        <v>1.1100000000000001</v>
      </c>
      <c r="G33" s="16">
        <v>14.12</v>
      </c>
      <c r="H33" s="16">
        <v>3.58</v>
      </c>
      <c r="I33" s="16">
        <v>7.96</v>
      </c>
      <c r="J33" s="16">
        <v>0.16</v>
      </c>
      <c r="K33" s="16">
        <v>8.16</v>
      </c>
      <c r="L33" s="16">
        <v>12.25</v>
      </c>
      <c r="M33" s="16">
        <v>2.0299999999999998</v>
      </c>
      <c r="N33" s="21">
        <v>0.1</v>
      </c>
      <c r="O33" s="21">
        <v>0.09</v>
      </c>
      <c r="P33" s="16">
        <v>1.32</v>
      </c>
      <c r="Q33" s="16">
        <v>100.05</v>
      </c>
      <c r="S33" s="33" t="s">
        <v>81</v>
      </c>
      <c r="T33" s="28">
        <v>58.144927536231883</v>
      </c>
      <c r="U33" s="28">
        <v>352.58428272494774</v>
      </c>
      <c r="V33" s="28">
        <v>322.58643405569944</v>
      </c>
      <c r="W33" s="28">
        <v>53.353754940711461</v>
      </c>
      <c r="X33" s="28">
        <v>80.080039525691703</v>
      </c>
      <c r="Y33" s="28">
        <v>139.73320158102766</v>
      </c>
      <c r="Z33" s="28">
        <v>80.795454545454547</v>
      </c>
      <c r="AA33" s="28">
        <v>16.182806324110672</v>
      </c>
      <c r="AB33" s="28">
        <v>1.0783639800653033</v>
      </c>
      <c r="AC33" s="28">
        <v>101.39767237593324</v>
      </c>
      <c r="AD33" s="28">
        <v>25.076098314479122</v>
      </c>
      <c r="AE33" s="28">
        <v>60.298397254918996</v>
      </c>
      <c r="AF33" s="28">
        <v>2.0948616600790513</v>
      </c>
      <c r="AG33" s="21">
        <v>4.2490118577075096E-2</v>
      </c>
      <c r="AH33" s="28">
        <v>23.969508752117449</v>
      </c>
      <c r="AI33" s="28">
        <v>2.2509881422924902</v>
      </c>
      <c r="AJ33" s="28">
        <v>6.5158102766798427</v>
      </c>
      <c r="AK33" s="28">
        <v>1.133399209486166</v>
      </c>
      <c r="AL33" s="28">
        <v>6.2982755323218154</v>
      </c>
      <c r="AM33" s="28">
        <v>2.2094861660079053</v>
      </c>
      <c r="AN33" s="21">
        <v>0.9041501976284585</v>
      </c>
      <c r="AO33" s="28">
        <v>3.0612494510320598</v>
      </c>
      <c r="AP33" s="21">
        <v>0.58992094861660083</v>
      </c>
      <c r="AQ33" s="28">
        <v>4.0276679841897227</v>
      </c>
      <c r="AR33" s="21">
        <v>0.9052658421522376</v>
      </c>
      <c r="AS33" s="28">
        <v>2.5621118012422359</v>
      </c>
      <c r="AT33" s="21">
        <v>0.38114059853190285</v>
      </c>
      <c r="AU33" s="28">
        <v>2.4705138339920949</v>
      </c>
      <c r="AV33" s="21">
        <v>0.38402802730865976</v>
      </c>
      <c r="AW33" s="28">
        <v>1.6409823688768486</v>
      </c>
      <c r="AX33" s="21">
        <v>0.14426877470355731</v>
      </c>
      <c r="AY33" s="28">
        <v>0.65711462450592895</v>
      </c>
      <c r="AZ33" s="21">
        <v>0.20436579231045632</v>
      </c>
      <c r="BA33" s="21">
        <v>5.731225296442688E-2</v>
      </c>
      <c r="BC33" s="14">
        <f t="shared" si="39"/>
        <v>9.4978402628375118</v>
      </c>
      <c r="BD33" s="14">
        <f t="shared" si="40"/>
        <v>10.629380549233023</v>
      </c>
      <c r="BE33" s="14">
        <f t="shared" si="41"/>
        <v>12.21335355049748</v>
      </c>
      <c r="BF33" s="14">
        <f t="shared" si="42"/>
        <v>13.781784534621039</v>
      </c>
      <c r="BG33" s="14"/>
      <c r="BH33" s="14">
        <f t="shared" si="43"/>
        <v>14.928960581134495</v>
      </c>
      <c r="BI33" s="14">
        <f t="shared" si="44"/>
        <v>16.059506174572974</v>
      </c>
      <c r="BJ33" s="14">
        <f t="shared" si="45"/>
        <v>15.383163070512863</v>
      </c>
      <c r="BK33" s="14">
        <f t="shared" si="46"/>
        <v>16.341300515695313</v>
      </c>
      <c r="BL33" s="14">
        <f t="shared" si="47"/>
        <v>16.372634082072043</v>
      </c>
      <c r="BM33" s="14">
        <f t="shared" si="48"/>
        <v>16.579960478978709</v>
      </c>
      <c r="BN33" s="14">
        <f t="shared" si="49"/>
        <v>16.013198757763973</v>
      </c>
      <c r="BO33" s="14">
        <f t="shared" si="50"/>
        <v>15.430793462830076</v>
      </c>
      <c r="BP33" s="14">
        <f t="shared" si="51"/>
        <v>15.344806422311148</v>
      </c>
      <c r="BQ33" s="14">
        <f t="shared" si="52"/>
        <v>15.610895419051209</v>
      </c>
      <c r="BS33" s="14">
        <f t="shared" si="53"/>
        <v>1.797273300108839</v>
      </c>
      <c r="BT33" s="14">
        <f t="shared" si="54"/>
        <v>3.6317437503208256</v>
      </c>
      <c r="BU33" s="14">
        <f t="shared" si="55"/>
        <v>2.5706388969868721</v>
      </c>
      <c r="BV33" s="14">
        <f t="shared" si="56"/>
        <v>2.8232636928289105</v>
      </c>
      <c r="BW33" s="14">
        <f t="shared" si="57"/>
        <v>3.1836803344666431</v>
      </c>
      <c r="BX33" s="14">
        <f t="shared" si="58"/>
        <v>3.8991560730691166</v>
      </c>
      <c r="BY33" s="14">
        <f t="shared" si="59"/>
        <v>3.4589628645746862</v>
      </c>
      <c r="BZ33" s="14">
        <f t="shared" si="60"/>
        <v>3.4737471331674232</v>
      </c>
      <c r="CA33" s="14">
        <f t="shared" si="61"/>
        <v>3.890035986077518</v>
      </c>
      <c r="CB33" s="14">
        <f t="shared" si="62"/>
        <v>4.3807641633728602</v>
      </c>
      <c r="CC33" s="14">
        <f t="shared" si="63"/>
        <v>4.4622016121502597</v>
      </c>
      <c r="CD33" s="14">
        <f t="shared" si="64"/>
        <v>5.0953604209011685</v>
      </c>
      <c r="CE33" s="14">
        <f t="shared" si="65"/>
        <v>5.0386204258574523</v>
      </c>
      <c r="CF33" s="14">
        <f t="shared" si="66"/>
        <v>4.3641441913240815</v>
      </c>
      <c r="CG33" s="14">
        <f t="shared" si="67"/>
        <v>5.4420841527288299</v>
      </c>
      <c r="CH33" s="14">
        <f t="shared" si="68"/>
        <v>5.7427045004684754</v>
      </c>
      <c r="CI33" s="14">
        <f t="shared" si="69"/>
        <v>5.7985242716496419</v>
      </c>
      <c r="CJ33" s="14">
        <f t="shared" si="70"/>
        <v>5.8711051794055749</v>
      </c>
      <c r="CK33" s="14">
        <f t="shared" si="71"/>
        <v>5.5222218435713764</v>
      </c>
      <c r="CL33" s="14">
        <f t="shared" si="72"/>
        <v>5.6272967849854041</v>
      </c>
      <c r="CM33" s="14">
        <f t="shared" si="73"/>
        <v>5.9587974607737451</v>
      </c>
      <c r="CN33" s="14">
        <f t="shared" si="74"/>
        <v>5.9757685225366801</v>
      </c>
      <c r="CO33" s="14">
        <f t="shared" si="75"/>
        <v>5.8316507708090981</v>
      </c>
      <c r="CP33" s="14">
        <f t="shared" si="76"/>
        <v>5.6020721859231175</v>
      </c>
      <c r="CR33" s="42">
        <v>0.70343310000000003</v>
      </c>
      <c r="CS33" s="42">
        <v>0.70340687338140817</v>
      </c>
      <c r="CT33" s="12">
        <v>-16.231254949613529</v>
      </c>
      <c r="CU33" s="42">
        <v>0.51301790000000003</v>
      </c>
      <c r="CV33" s="42">
        <v>0.51293875585875937</v>
      </c>
      <c r="CW33" s="12">
        <v>7.3738780768928258</v>
      </c>
    </row>
    <row r="34" spans="1:101" s="16" customFormat="1" ht="10.9" customHeight="1" x14ac:dyDescent="0.2">
      <c r="A34" s="20" t="s">
        <v>151</v>
      </c>
      <c r="B34" s="22">
        <v>3142.4878994403871</v>
      </c>
      <c r="C34" s="29" t="s">
        <v>105</v>
      </c>
      <c r="D34" s="24" t="s">
        <v>81</v>
      </c>
      <c r="E34" s="16">
        <v>49.23</v>
      </c>
      <c r="F34" s="16">
        <v>1.74</v>
      </c>
      <c r="G34" s="16">
        <v>12.97</v>
      </c>
      <c r="H34" s="16">
        <v>5.03</v>
      </c>
      <c r="I34" s="16">
        <v>8.9700000000000006</v>
      </c>
      <c r="J34" s="16">
        <v>0.23</v>
      </c>
      <c r="K34" s="16">
        <v>7.08</v>
      </c>
      <c r="L34" s="16">
        <v>11.28</v>
      </c>
      <c r="M34" s="16">
        <v>2.42</v>
      </c>
      <c r="N34" s="21">
        <v>0.12</v>
      </c>
      <c r="O34" s="21">
        <v>0.11</v>
      </c>
      <c r="P34" s="16">
        <v>1.25</v>
      </c>
      <c r="Q34" s="16">
        <v>100.43</v>
      </c>
      <c r="S34" s="33" t="s">
        <v>81</v>
      </c>
      <c r="T34" s="28">
        <v>54.512293806411456</v>
      </c>
      <c r="U34" s="28">
        <v>467.40264733344321</v>
      </c>
      <c r="V34" s="28">
        <v>128.37073526728699</v>
      </c>
      <c r="W34" s="28">
        <v>51.024276377217554</v>
      </c>
      <c r="X34" s="28">
        <v>64.481792717086833</v>
      </c>
      <c r="Y34" s="28">
        <v>191.86181139122317</v>
      </c>
      <c r="Z34" s="28">
        <v>210.91409897292252</v>
      </c>
      <c r="AA34" s="28">
        <v>17.894491129785248</v>
      </c>
      <c r="AB34" s="28">
        <v>1.1925059879024074</v>
      </c>
      <c r="AC34" s="28">
        <v>113.48895113600994</v>
      </c>
      <c r="AD34" s="28">
        <v>32.29015744228726</v>
      </c>
      <c r="AE34" s="28">
        <v>82.605349832240577</v>
      </c>
      <c r="AF34" s="28">
        <v>3.0532212885154064</v>
      </c>
      <c r="AG34" s="21">
        <v>1.9607843137254902E-2</v>
      </c>
      <c r="AH34" s="28">
        <v>87.422524565381707</v>
      </c>
      <c r="AI34" s="28">
        <v>3.1746031746031744</v>
      </c>
      <c r="AJ34" s="28">
        <v>9.2857142857142865</v>
      </c>
      <c r="AK34" s="28">
        <v>1.5387488328664798</v>
      </c>
      <c r="AL34" s="28">
        <v>8.3751744425368688</v>
      </c>
      <c r="AM34" s="28">
        <v>2.9533146591970119</v>
      </c>
      <c r="AN34" s="21">
        <v>1.1549953314659198</v>
      </c>
      <c r="AO34" s="28">
        <v>4.0502375765120862</v>
      </c>
      <c r="AP34" s="21">
        <v>0.77310924369747891</v>
      </c>
      <c r="AQ34" s="28">
        <v>5.2511671335200747</v>
      </c>
      <c r="AR34" s="21">
        <v>1.1686394988102766</v>
      </c>
      <c r="AS34" s="28">
        <v>3.3070371005545076</v>
      </c>
      <c r="AT34" s="21">
        <v>0.51405177455597617</v>
      </c>
      <c r="AU34" s="28">
        <v>3.2025396825396828</v>
      </c>
      <c r="AV34" s="21">
        <v>0.5092946269416857</v>
      </c>
      <c r="AW34" s="28">
        <v>2.3416108016240207</v>
      </c>
      <c r="AX34" s="21">
        <v>0.16246498599439774</v>
      </c>
      <c r="AY34" s="28">
        <v>8.6862745098039227</v>
      </c>
      <c r="AZ34" s="21">
        <v>0.19735166793990322</v>
      </c>
      <c r="BA34" s="21">
        <v>5.8403361344537816E-2</v>
      </c>
      <c r="BC34" s="14">
        <f t="shared" si="39"/>
        <v>13.394950103810864</v>
      </c>
      <c r="BD34" s="14">
        <f t="shared" si="40"/>
        <v>15.147984152878118</v>
      </c>
      <c r="BE34" s="14">
        <f t="shared" si="41"/>
        <v>16.581345181750862</v>
      </c>
      <c r="BF34" s="14">
        <f t="shared" si="42"/>
        <v>18.326421099643039</v>
      </c>
      <c r="BG34" s="14"/>
      <c r="BH34" s="14">
        <f t="shared" si="43"/>
        <v>19.954828778358188</v>
      </c>
      <c r="BI34" s="14">
        <f t="shared" si="44"/>
        <v>20.515014768488804</v>
      </c>
      <c r="BJ34" s="14">
        <f t="shared" si="45"/>
        <v>20.352952645789376</v>
      </c>
      <c r="BK34" s="14">
        <f t="shared" si="46"/>
        <v>21.415768523475869</v>
      </c>
      <c r="BL34" s="14">
        <f t="shared" si="47"/>
        <v>21.346207859837701</v>
      </c>
      <c r="BM34" s="14">
        <f t="shared" si="48"/>
        <v>21.403653824364039</v>
      </c>
      <c r="BN34" s="14">
        <f t="shared" si="49"/>
        <v>20.668981878465672</v>
      </c>
      <c r="BO34" s="14">
        <f t="shared" si="50"/>
        <v>20.811812735059764</v>
      </c>
      <c r="BP34" s="14">
        <f t="shared" si="51"/>
        <v>19.891550823227842</v>
      </c>
      <c r="BQ34" s="14">
        <f t="shared" si="52"/>
        <v>20.703033615515679</v>
      </c>
      <c r="BS34" s="14">
        <f t="shared" si="53"/>
        <v>1.9875099798373457</v>
      </c>
      <c r="BT34" s="14">
        <f t="shared" si="54"/>
        <v>13.245837055360866</v>
      </c>
      <c r="BU34" s="14">
        <f t="shared" si="55"/>
        <v>2.4824109174830595</v>
      </c>
      <c r="BV34" s="14">
        <f t="shared" si="56"/>
        <v>2.8770128741151635</v>
      </c>
      <c r="BW34" s="14">
        <f t="shared" si="57"/>
        <v>4.6401539339139912</v>
      </c>
      <c r="BX34" s="14">
        <f t="shared" si="58"/>
        <v>4.3909455674161553</v>
      </c>
      <c r="BY34" s="14">
        <f t="shared" si="59"/>
        <v>4.1507554374896234</v>
      </c>
      <c r="BZ34" s="14">
        <f t="shared" si="60"/>
        <v>4.8990789731530464</v>
      </c>
      <c r="CA34" s="14">
        <f t="shared" si="61"/>
        <v>5.5437100213219619</v>
      </c>
      <c r="CB34" s="14">
        <f t="shared" si="62"/>
        <v>57.908496732026151</v>
      </c>
      <c r="CC34" s="14">
        <f t="shared" si="63"/>
        <v>6.0580662711278732</v>
      </c>
      <c r="CD34" s="14">
        <f t="shared" si="64"/>
        <v>5.7029623686437159</v>
      </c>
      <c r="CE34" s="14">
        <f t="shared" si="65"/>
        <v>6.7001395540294952</v>
      </c>
      <c r="CF34" s="14">
        <f t="shared" si="66"/>
        <v>5.3339540116183217</v>
      </c>
      <c r="CG34" s="14">
        <f t="shared" si="67"/>
        <v>7.2741740374310631</v>
      </c>
      <c r="CH34" s="14">
        <f t="shared" si="68"/>
        <v>7.8671761744991029</v>
      </c>
      <c r="CI34" s="14">
        <f t="shared" si="69"/>
        <v>8.2742431152792264</v>
      </c>
      <c r="CJ34" s="14">
        <f t="shared" si="70"/>
        <v>7.4999696848436352</v>
      </c>
      <c r="CK34" s="14">
        <f t="shared" si="71"/>
        <v>8.6564558628956707</v>
      </c>
      <c r="CL34" s="14">
        <f t="shared" si="72"/>
        <v>7.4452896627060401</v>
      </c>
      <c r="CM34" s="14">
        <f t="shared" si="73"/>
        <v>7.8091842797725137</v>
      </c>
      <c r="CN34" s="14">
        <f t="shared" si="74"/>
        <v>7.7910491595253326</v>
      </c>
      <c r="CO34" s="14">
        <f t="shared" si="75"/>
        <v>7.5093389400668054</v>
      </c>
      <c r="CP34" s="14">
        <f t="shared" si="76"/>
        <v>7.261994744987943</v>
      </c>
    </row>
    <row r="35" spans="1:101" s="16" customFormat="1" ht="10.9" customHeight="1" x14ac:dyDescent="0.2">
      <c r="A35" s="20" t="s">
        <v>152</v>
      </c>
      <c r="B35" s="22">
        <v>3151.6318991477792</v>
      </c>
      <c r="C35" s="29" t="s">
        <v>105</v>
      </c>
      <c r="D35" s="24" t="s">
        <v>81</v>
      </c>
      <c r="E35" s="16">
        <v>49.69</v>
      </c>
      <c r="F35" s="16">
        <v>1.65</v>
      </c>
      <c r="G35" s="16">
        <v>13.13</v>
      </c>
      <c r="H35" s="16">
        <v>5.14</v>
      </c>
      <c r="I35" s="16">
        <v>8.7799999999999994</v>
      </c>
      <c r="J35" s="16">
        <v>0.23</v>
      </c>
      <c r="K35" s="16">
        <v>7.1</v>
      </c>
      <c r="L35" s="16">
        <v>11.29</v>
      </c>
      <c r="M35" s="16">
        <v>2.54</v>
      </c>
      <c r="N35" s="21">
        <v>0.13</v>
      </c>
      <c r="O35" s="21">
        <v>0.12</v>
      </c>
      <c r="P35" s="16">
        <v>1.18</v>
      </c>
      <c r="Q35" s="16">
        <v>100.98</v>
      </c>
      <c r="S35" s="33" t="s">
        <v>81</v>
      </c>
      <c r="T35" s="28">
        <v>60.041450777202073</v>
      </c>
      <c r="U35" s="28">
        <v>458.43340444986279</v>
      </c>
      <c r="V35" s="28">
        <v>115.1092847358704</v>
      </c>
      <c r="W35" s="28">
        <v>52.451813471502589</v>
      </c>
      <c r="X35" s="28">
        <v>61.972020725388596</v>
      </c>
      <c r="Y35" s="28">
        <v>192.82901554404145</v>
      </c>
      <c r="Z35" s="28">
        <v>109.22487046632124</v>
      </c>
      <c r="AA35" s="28">
        <v>17.953367875647668</v>
      </c>
      <c r="AB35" s="28">
        <v>1.4012164902004953</v>
      </c>
      <c r="AC35" s="28">
        <v>113.46459412780655</v>
      </c>
      <c r="AD35" s="28">
        <v>33.307128819010181</v>
      </c>
      <c r="AE35" s="28">
        <v>85.215509878722301</v>
      </c>
      <c r="AF35" s="28">
        <v>3.1955958549222796</v>
      </c>
      <c r="AG35" s="21">
        <v>2.7979274611398961E-2</v>
      </c>
      <c r="AH35" s="28">
        <v>65.825808043424615</v>
      </c>
      <c r="AI35" s="28">
        <v>3.3181347150259066</v>
      </c>
      <c r="AJ35" s="28">
        <v>9.6227979274611393</v>
      </c>
      <c r="AK35" s="28">
        <v>1.6145077720207255</v>
      </c>
      <c r="AL35" s="28">
        <v>8.9237617694579079</v>
      </c>
      <c r="AM35" s="28">
        <v>3.0507772020725388</v>
      </c>
      <c r="AN35" s="21">
        <v>1.1709844559585492</v>
      </c>
      <c r="AO35" s="28">
        <v>4.0974139320667815</v>
      </c>
      <c r="AP35" s="21">
        <v>0.772020725388601</v>
      </c>
      <c r="AQ35" s="28">
        <v>5.295336787564767</v>
      </c>
      <c r="AR35" s="21">
        <v>1.1577246643267032</v>
      </c>
      <c r="AS35" s="28">
        <v>3.3625885587395583</v>
      </c>
      <c r="AT35" s="21">
        <v>0.52041223025678984</v>
      </c>
      <c r="AU35" s="28">
        <v>3.1868186528497411</v>
      </c>
      <c r="AV35" s="21">
        <v>0.50164861045690057</v>
      </c>
      <c r="AW35" s="28">
        <v>2.3449962158700584</v>
      </c>
      <c r="AX35" s="21">
        <v>0.17720207253886011</v>
      </c>
      <c r="AY35" s="28">
        <v>5.4155440414507767</v>
      </c>
      <c r="AZ35" s="21">
        <v>0.2861516721620348</v>
      </c>
      <c r="BA35" s="21">
        <v>0.12668393782383419</v>
      </c>
      <c r="BC35" s="14">
        <f t="shared" si="39"/>
        <v>14.000568417830831</v>
      </c>
      <c r="BD35" s="14">
        <f t="shared" si="40"/>
        <v>15.697875901241662</v>
      </c>
      <c r="BE35" s="14">
        <f t="shared" si="41"/>
        <v>17.397713060568165</v>
      </c>
      <c r="BF35" s="14">
        <f t="shared" si="42"/>
        <v>19.526831005378355</v>
      </c>
      <c r="BG35" s="14"/>
      <c r="BH35" s="14">
        <f t="shared" si="43"/>
        <v>20.613359473463102</v>
      </c>
      <c r="BI35" s="14">
        <f t="shared" si="44"/>
        <v>20.799013427327694</v>
      </c>
      <c r="BJ35" s="14">
        <f t="shared" si="45"/>
        <v>20.590019759129554</v>
      </c>
      <c r="BK35" s="14">
        <f t="shared" si="46"/>
        <v>21.3856156617341</v>
      </c>
      <c r="BL35" s="14">
        <f t="shared" si="47"/>
        <v>21.52575929904377</v>
      </c>
      <c r="BM35" s="14">
        <f t="shared" si="48"/>
        <v>21.203748430891999</v>
      </c>
      <c r="BN35" s="14">
        <f t="shared" si="49"/>
        <v>21.01617849212224</v>
      </c>
      <c r="BO35" s="14">
        <f t="shared" si="50"/>
        <v>21.069321063027928</v>
      </c>
      <c r="BP35" s="14">
        <f t="shared" si="51"/>
        <v>19.793904676085347</v>
      </c>
      <c r="BQ35" s="14">
        <f t="shared" si="52"/>
        <v>20.39221993727238</v>
      </c>
      <c r="BS35" s="14">
        <f t="shared" si="53"/>
        <v>2.3353608170008258</v>
      </c>
      <c r="BT35" s="14">
        <f t="shared" si="54"/>
        <v>9.9736072793067603</v>
      </c>
      <c r="BU35" s="14">
        <f t="shared" si="55"/>
        <v>3.5993921026671045</v>
      </c>
      <c r="BV35" s="14">
        <f t="shared" si="56"/>
        <v>6.2405880701396157</v>
      </c>
      <c r="BW35" s="14">
        <f t="shared" si="57"/>
        <v>4.8565286548970814</v>
      </c>
      <c r="BX35" s="14">
        <f t="shared" si="58"/>
        <v>4.7892452037529765</v>
      </c>
      <c r="BY35" s="14">
        <f t="shared" si="59"/>
        <v>4.4966517239470924</v>
      </c>
      <c r="BZ35" s="14">
        <f t="shared" si="60"/>
        <v>5.1205782639288682</v>
      </c>
      <c r="CA35" s="14">
        <f t="shared" si="61"/>
        <v>5.7449539865439636</v>
      </c>
      <c r="CB35" s="14">
        <f t="shared" si="62"/>
        <v>36.103626943005182</v>
      </c>
      <c r="CC35" s="14">
        <f t="shared" si="63"/>
        <v>6.3563298111052182</v>
      </c>
      <c r="CD35" s="14">
        <f t="shared" si="64"/>
        <v>5.7017383983822389</v>
      </c>
      <c r="CE35" s="14">
        <f t="shared" si="65"/>
        <v>7.139009415566326</v>
      </c>
      <c r="CF35" s="14">
        <f t="shared" si="66"/>
        <v>5.8188589217654414</v>
      </c>
      <c r="CG35" s="14">
        <f t="shared" si="67"/>
        <v>7.5142295617550214</v>
      </c>
      <c r="CH35" s="14">
        <f t="shared" si="68"/>
        <v>8.1157628455926005</v>
      </c>
      <c r="CI35" s="14">
        <f t="shared" si="69"/>
        <v>8.2862057097881934</v>
      </c>
      <c r="CJ35" s="14">
        <f t="shared" si="70"/>
        <v>7.6037951685620078</v>
      </c>
      <c r="CK35" s="14">
        <f t="shared" si="71"/>
        <v>8.2087081458493429</v>
      </c>
      <c r="CL35" s="14">
        <f t="shared" si="72"/>
        <v>7.5320109045345243</v>
      </c>
      <c r="CM35" s="14">
        <f t="shared" si="73"/>
        <v>7.7981891453394034</v>
      </c>
      <c r="CN35" s="14">
        <f t="shared" si="74"/>
        <v>7.8565827708676066</v>
      </c>
      <c r="CO35" s="14">
        <f t="shared" si="75"/>
        <v>7.7458439113977171</v>
      </c>
      <c r="CP35" s="14">
        <f t="shared" si="76"/>
        <v>7.2263461515867142</v>
      </c>
    </row>
    <row r="36" spans="1:101" s="16" customFormat="1" ht="10.9" customHeight="1" x14ac:dyDescent="0.2">
      <c r="A36" s="20" t="s">
        <v>153</v>
      </c>
      <c r="B36" s="22">
        <v>3182.1118981724194</v>
      </c>
      <c r="C36" s="29" t="s">
        <v>105</v>
      </c>
      <c r="D36" s="24" t="s">
        <v>81</v>
      </c>
      <c r="E36" s="16">
        <v>49.28</v>
      </c>
      <c r="F36" s="16">
        <v>1.39</v>
      </c>
      <c r="G36" s="16">
        <v>13.62</v>
      </c>
      <c r="H36" s="16">
        <v>4.18</v>
      </c>
      <c r="I36" s="16">
        <v>8.2100000000000009</v>
      </c>
      <c r="J36" s="16">
        <v>0.21</v>
      </c>
      <c r="K36" s="16">
        <v>7.71</v>
      </c>
      <c r="L36" s="16">
        <v>11.67</v>
      </c>
      <c r="M36" s="16">
        <v>2.42</v>
      </c>
      <c r="N36" s="21">
        <v>0.14000000000000001</v>
      </c>
      <c r="O36" s="21">
        <v>0.1</v>
      </c>
      <c r="P36" s="16">
        <v>1.6</v>
      </c>
      <c r="Q36" s="16">
        <v>100.53</v>
      </c>
      <c r="S36" s="33" t="s">
        <v>81</v>
      </c>
      <c r="T36" s="28">
        <v>53.671622068054177</v>
      </c>
      <c r="U36" s="28">
        <v>386.04792164635927</v>
      </c>
      <c r="V36" s="28">
        <v>207.29754052606998</v>
      </c>
      <c r="W36" s="28">
        <v>49.725470763131817</v>
      </c>
      <c r="X36" s="28">
        <v>73.59861248761149</v>
      </c>
      <c r="Y36" s="28">
        <v>159.02279484638257</v>
      </c>
      <c r="Z36" s="28">
        <v>94.503468780971261</v>
      </c>
      <c r="AA36" s="28">
        <v>17.076313181367691</v>
      </c>
      <c r="AB36" s="28">
        <v>1.4747705433705347</v>
      </c>
      <c r="AC36" s="28">
        <v>116.32859817200747</v>
      </c>
      <c r="AD36" s="28">
        <v>28.938404930339587</v>
      </c>
      <c r="AE36" s="28">
        <v>73.229941515372644</v>
      </c>
      <c r="AF36" s="28">
        <v>2.6858275520317147</v>
      </c>
      <c r="AG36" s="21">
        <v>3.9643211100099107E-2</v>
      </c>
      <c r="AH36" s="28">
        <v>78.33498513379584</v>
      </c>
      <c r="AI36" s="28">
        <v>2.8612487611496529</v>
      </c>
      <c r="AJ36" s="28">
        <v>8.3954410307234877</v>
      </c>
      <c r="AK36" s="28">
        <v>1.3845391476709614</v>
      </c>
      <c r="AL36" s="28">
        <v>7.4018937093044315</v>
      </c>
      <c r="AM36" s="28">
        <v>2.624380574826561</v>
      </c>
      <c r="AN36" s="21">
        <v>1.0396432111000991</v>
      </c>
      <c r="AO36" s="28">
        <v>3.6545380464706527</v>
      </c>
      <c r="AP36" s="21">
        <v>0.69672943508424179</v>
      </c>
      <c r="AQ36" s="28">
        <v>4.5213082259663038</v>
      </c>
      <c r="AR36" s="21">
        <v>1.0209192535993263</v>
      </c>
      <c r="AS36" s="28">
        <v>2.911551141764932</v>
      </c>
      <c r="AT36" s="21">
        <v>0.45742166653960503</v>
      </c>
      <c r="AU36" s="28">
        <v>2.7644003964321113</v>
      </c>
      <c r="AV36" s="21">
        <v>0.43472384899540495</v>
      </c>
      <c r="AW36" s="28">
        <v>1.9598890880947872</v>
      </c>
      <c r="AX36" s="21">
        <v>0.13974231912784935</v>
      </c>
      <c r="AY36" s="28">
        <v>4.1516352824578791</v>
      </c>
      <c r="AZ36" s="21">
        <v>0.18132264167943057</v>
      </c>
      <c r="BA36" s="21">
        <v>6.1892963330029735E-2</v>
      </c>
      <c r="BC36" s="14">
        <f t="shared" si="39"/>
        <v>12.072779582909929</v>
      </c>
      <c r="BD36" s="14">
        <f t="shared" si="40"/>
        <v>13.695662366596228</v>
      </c>
      <c r="BE36" s="14">
        <f t="shared" si="41"/>
        <v>14.919602884385361</v>
      </c>
      <c r="BF36" s="14">
        <f t="shared" si="42"/>
        <v>16.196703959090659</v>
      </c>
      <c r="BG36" s="14"/>
      <c r="BH36" s="14">
        <f t="shared" si="43"/>
        <v>17.732301181260549</v>
      </c>
      <c r="BI36" s="14">
        <f t="shared" si="44"/>
        <v>18.466131635880977</v>
      </c>
      <c r="BJ36" s="14">
        <f t="shared" si="45"/>
        <v>18.364512796334939</v>
      </c>
      <c r="BK36" s="14">
        <f t="shared" si="46"/>
        <v>19.299984351364039</v>
      </c>
      <c r="BL36" s="14">
        <f t="shared" si="47"/>
        <v>18.37930173157034</v>
      </c>
      <c r="BM36" s="14">
        <f t="shared" si="48"/>
        <v>18.698154827826489</v>
      </c>
      <c r="BN36" s="14">
        <f t="shared" si="49"/>
        <v>18.197194636030826</v>
      </c>
      <c r="BO36" s="14">
        <f t="shared" si="50"/>
        <v>18.519095811320042</v>
      </c>
      <c r="BP36" s="14">
        <f t="shared" si="51"/>
        <v>17.170188797714978</v>
      </c>
      <c r="BQ36" s="14">
        <f t="shared" si="52"/>
        <v>17.671701178674997</v>
      </c>
      <c r="BS36" s="14">
        <f t="shared" si="53"/>
        <v>2.4579509056175581</v>
      </c>
      <c r="BT36" s="14">
        <f t="shared" si="54"/>
        <v>11.868937141484219</v>
      </c>
      <c r="BU36" s="14">
        <f t="shared" si="55"/>
        <v>2.2807879456532145</v>
      </c>
      <c r="BV36" s="14">
        <f t="shared" si="56"/>
        <v>3.0489144497551597</v>
      </c>
      <c r="BW36" s="14">
        <f t="shared" si="57"/>
        <v>4.0818047903217547</v>
      </c>
      <c r="BX36" s="14">
        <f t="shared" si="58"/>
        <v>3.7768194358878202</v>
      </c>
      <c r="BY36" s="14">
        <f t="shared" si="59"/>
        <v>4.8425480104045615</v>
      </c>
      <c r="BZ36" s="14">
        <f t="shared" si="60"/>
        <v>4.4155073474531683</v>
      </c>
      <c r="CA36" s="14">
        <f t="shared" si="61"/>
        <v>5.012203600431933</v>
      </c>
      <c r="CB36" s="14">
        <f t="shared" si="62"/>
        <v>27.677568549719194</v>
      </c>
      <c r="CC36" s="14">
        <f t="shared" si="63"/>
        <v>5.4509415262636276</v>
      </c>
      <c r="CD36" s="14">
        <f t="shared" si="64"/>
        <v>5.8456581995983656</v>
      </c>
      <c r="CE36" s="14">
        <f t="shared" si="65"/>
        <v>5.921514967443545</v>
      </c>
      <c r="CF36" s="14">
        <f t="shared" si="66"/>
        <v>4.8490491014712021</v>
      </c>
      <c r="CG36" s="14">
        <f t="shared" si="67"/>
        <v>6.4639915636122183</v>
      </c>
      <c r="CH36" s="14">
        <f t="shared" si="68"/>
        <v>6.9742801443212041</v>
      </c>
      <c r="CI36" s="14">
        <f t="shared" si="69"/>
        <v>6.9254031381441248</v>
      </c>
      <c r="CJ36" s="14">
        <f t="shared" si="70"/>
        <v>6.7509299422084359</v>
      </c>
      <c r="CK36" s="14">
        <f t="shared" si="71"/>
        <v>6.915214741048838</v>
      </c>
      <c r="CL36" s="14">
        <f t="shared" si="72"/>
        <v>6.7179008207181115</v>
      </c>
      <c r="CM36" s="14">
        <f t="shared" si="73"/>
        <v>7.0376710614569875</v>
      </c>
      <c r="CN36" s="14">
        <f t="shared" si="74"/>
        <v>6.7081724420865037</v>
      </c>
      <c r="CO36" s="14">
        <f t="shared" si="75"/>
        <v>6.7298616117068812</v>
      </c>
      <c r="CP36" s="14">
        <f t="shared" si="76"/>
        <v>6.2684816245626109</v>
      </c>
    </row>
    <row r="37" spans="1:101" s="16" customFormat="1" ht="10.9" customHeight="1" x14ac:dyDescent="0.2">
      <c r="A37" s="20" t="s">
        <v>154</v>
      </c>
      <c r="B37" s="22">
        <v>3197.3518976847395</v>
      </c>
      <c r="C37" s="29" t="s">
        <v>105</v>
      </c>
      <c r="D37" s="24" t="s">
        <v>81</v>
      </c>
      <c r="E37" s="16">
        <v>49.15</v>
      </c>
      <c r="F37" s="16">
        <v>1.37</v>
      </c>
      <c r="G37" s="16">
        <v>13.84</v>
      </c>
      <c r="H37" s="16">
        <v>4.84</v>
      </c>
      <c r="I37" s="16">
        <v>7.46</v>
      </c>
      <c r="J37" s="16">
        <v>0.21</v>
      </c>
      <c r="K37" s="16">
        <v>7.82</v>
      </c>
      <c r="L37" s="16">
        <v>11.91</v>
      </c>
      <c r="M37" s="16">
        <v>2.5099999999999998</v>
      </c>
      <c r="N37" s="21">
        <v>0.1</v>
      </c>
      <c r="O37" s="21">
        <v>0.1</v>
      </c>
      <c r="P37" s="16">
        <v>1.37</v>
      </c>
      <c r="Q37" s="16">
        <v>100.68</v>
      </c>
      <c r="S37" s="33" t="s">
        <v>81</v>
      </c>
      <c r="T37" s="28">
        <v>55.723912332351979</v>
      </c>
      <c r="U37" s="28">
        <v>384.30064076661091</v>
      </c>
      <c r="V37" s="28">
        <v>187.98235818302817</v>
      </c>
      <c r="W37" s="28">
        <v>49.39646712463199</v>
      </c>
      <c r="X37" s="28">
        <v>73.430814524043171</v>
      </c>
      <c r="Y37" s="28">
        <v>164.37487733071637</v>
      </c>
      <c r="Z37" s="28">
        <v>98.447497546614315</v>
      </c>
      <c r="AA37" s="28">
        <v>17.359175662414131</v>
      </c>
      <c r="AB37" s="28">
        <v>0.79575030933993252</v>
      </c>
      <c r="AC37" s="28">
        <v>110.4557845382183</v>
      </c>
      <c r="AD37" s="28">
        <v>28.991686688549741</v>
      </c>
      <c r="AE37" s="28">
        <v>71.339063291958283</v>
      </c>
      <c r="AF37" s="28">
        <v>2.3883709519136409</v>
      </c>
      <c r="AG37" s="21">
        <v>1.7664376840039252E-2</v>
      </c>
      <c r="AH37" s="28">
        <v>54.062339361652406</v>
      </c>
      <c r="AI37" s="28">
        <v>2.6565260058881255</v>
      </c>
      <c r="AJ37" s="28">
        <v>7.9254170755642788</v>
      </c>
      <c r="AK37" s="28">
        <v>1.322865554465162</v>
      </c>
      <c r="AL37" s="28">
        <v>7.364525626009053</v>
      </c>
      <c r="AM37" s="28">
        <v>2.667320902845927</v>
      </c>
      <c r="AN37" s="21">
        <v>1.0814524043179587</v>
      </c>
      <c r="AO37" s="28">
        <v>3.567357976229419</v>
      </c>
      <c r="AP37" s="21">
        <v>0.6869479882237487</v>
      </c>
      <c r="AQ37" s="28">
        <v>4.6025515210991168</v>
      </c>
      <c r="AR37" s="21">
        <v>1.0277839332257008</v>
      </c>
      <c r="AS37" s="28">
        <v>2.9260379323466386</v>
      </c>
      <c r="AT37" s="21">
        <v>0.44861909435020325</v>
      </c>
      <c r="AU37" s="28">
        <v>2.8148380765456329</v>
      </c>
      <c r="AV37" s="21">
        <v>0.43603354447319115</v>
      </c>
      <c r="AW37" s="28">
        <v>2.0277646072928954</v>
      </c>
      <c r="AX37" s="21">
        <v>0.12168792934249263</v>
      </c>
      <c r="AY37" s="28">
        <v>3.9960745829244355</v>
      </c>
      <c r="AZ37" s="21">
        <v>0.17285217236149522</v>
      </c>
      <c r="BA37" s="21">
        <v>6.9627085377821391E-2</v>
      </c>
      <c r="BC37" s="14">
        <f t="shared" si="39"/>
        <v>11.208970488979434</v>
      </c>
      <c r="BD37" s="14">
        <f t="shared" si="40"/>
        <v>12.928902243987405</v>
      </c>
      <c r="BE37" s="14">
        <f t="shared" si="41"/>
        <v>14.255016750702177</v>
      </c>
      <c r="BF37" s="14">
        <f t="shared" si="42"/>
        <v>16.114935724308648</v>
      </c>
      <c r="BG37" s="14"/>
      <c r="BH37" s="14">
        <f t="shared" si="43"/>
        <v>18.022438532742751</v>
      </c>
      <c r="BI37" s="14">
        <f t="shared" si="44"/>
        <v>19.208746080247934</v>
      </c>
      <c r="BJ37" s="14">
        <f t="shared" si="45"/>
        <v>17.926421991102607</v>
      </c>
      <c r="BK37" s="14">
        <f t="shared" si="46"/>
        <v>19.02903014470218</v>
      </c>
      <c r="BL37" s="14">
        <f t="shared" si="47"/>
        <v>18.709559028858198</v>
      </c>
      <c r="BM37" s="14">
        <f t="shared" si="48"/>
        <v>18.823881560910269</v>
      </c>
      <c r="BN37" s="14">
        <f t="shared" si="49"/>
        <v>18.28773707716649</v>
      </c>
      <c r="BO37" s="14">
        <f t="shared" si="50"/>
        <v>18.162716370453573</v>
      </c>
      <c r="BP37" s="14">
        <f t="shared" si="51"/>
        <v>17.483466313948028</v>
      </c>
      <c r="BQ37" s="14">
        <f t="shared" si="52"/>
        <v>17.724940832243544</v>
      </c>
      <c r="BS37" s="14">
        <f t="shared" si="53"/>
        <v>1.3262505155665543</v>
      </c>
      <c r="BT37" s="14">
        <f t="shared" si="54"/>
        <v>8.1912635396443036</v>
      </c>
      <c r="BU37" s="14">
        <f t="shared" si="55"/>
        <v>2.1742411617798139</v>
      </c>
      <c r="BV37" s="14">
        <f t="shared" si="56"/>
        <v>3.4299056836365218</v>
      </c>
      <c r="BW37" s="14">
        <f t="shared" si="57"/>
        <v>3.6297430880146515</v>
      </c>
      <c r="BX37" s="14">
        <f t="shared" si="58"/>
        <v>3.2888629552025037</v>
      </c>
      <c r="BY37" s="14">
        <f t="shared" si="59"/>
        <v>3.4589628645746862</v>
      </c>
      <c r="BZ37" s="14">
        <f t="shared" si="60"/>
        <v>4.0995771695804404</v>
      </c>
      <c r="CA37" s="14">
        <f t="shared" si="61"/>
        <v>4.7315922839189719</v>
      </c>
      <c r="CB37" s="14">
        <f t="shared" si="62"/>
        <v>26.640497219496236</v>
      </c>
      <c r="CC37" s="14">
        <f t="shared" si="63"/>
        <v>5.2081321041935507</v>
      </c>
      <c r="CD37" s="14">
        <f t="shared" si="64"/>
        <v>5.5505419365938851</v>
      </c>
      <c r="CE37" s="14">
        <f t="shared" si="65"/>
        <v>5.8916205008072424</v>
      </c>
      <c r="CF37" s="14">
        <f t="shared" si="66"/>
        <v>4.8490491014712021</v>
      </c>
      <c r="CG37" s="14">
        <f t="shared" si="67"/>
        <v>6.5697559183397214</v>
      </c>
      <c r="CH37" s="14">
        <f t="shared" si="68"/>
        <v>6.7941965039960266</v>
      </c>
      <c r="CI37" s="14">
        <f t="shared" si="69"/>
        <v>7.1652459621657085</v>
      </c>
      <c r="CJ37" s="14">
        <f t="shared" si="70"/>
        <v>7.022418209856875</v>
      </c>
      <c r="CK37" s="14">
        <f t="shared" si="71"/>
        <v>6.8157152483718795</v>
      </c>
      <c r="CL37" s="14">
        <f t="shared" si="72"/>
        <v>6.5576433386570194</v>
      </c>
      <c r="CM37" s="14">
        <f t="shared" si="73"/>
        <v>6.9388685679166535</v>
      </c>
      <c r="CN37" s="14">
        <f t="shared" si="74"/>
        <v>6.8287114556366717</v>
      </c>
      <c r="CO37" s="14">
        <f t="shared" si="75"/>
        <v>6.7422527182673821</v>
      </c>
      <c r="CP37" s="14">
        <f t="shared" si="76"/>
        <v>6.3828527812826144</v>
      </c>
    </row>
    <row r="38" spans="1:101" s="16" customFormat="1" ht="10.9" customHeight="1" x14ac:dyDescent="0.2">
      <c r="A38" s="20"/>
      <c r="B38" s="22"/>
      <c r="C38" s="29"/>
      <c r="D38" s="24"/>
      <c r="N38" s="21"/>
      <c r="O38" s="21"/>
      <c r="S38" s="33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1"/>
      <c r="AH38" s="28"/>
      <c r="AI38" s="28"/>
      <c r="AJ38" s="28"/>
      <c r="AK38" s="28"/>
      <c r="AL38" s="28"/>
      <c r="AM38" s="28"/>
      <c r="AN38" s="21"/>
      <c r="AO38" s="28"/>
      <c r="AP38" s="21"/>
      <c r="AQ38" s="28"/>
      <c r="AR38" s="21"/>
      <c r="AS38" s="28"/>
      <c r="AT38" s="21"/>
      <c r="AU38" s="28"/>
      <c r="AV38" s="21"/>
      <c r="AW38" s="28"/>
      <c r="AX38" s="21"/>
      <c r="AY38" s="28"/>
      <c r="AZ38" s="21"/>
      <c r="BA38" s="21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</row>
    <row r="39" spans="1:101" ht="10.9" customHeight="1" x14ac:dyDescent="0.25">
      <c r="A39" s="8" t="s">
        <v>52</v>
      </c>
      <c r="B39" s="19"/>
      <c r="C39" s="29"/>
      <c r="S39" s="3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H39" s="13"/>
      <c r="AI39" s="13"/>
      <c r="AJ39" s="13"/>
      <c r="AK39" s="13"/>
      <c r="AL39"/>
      <c r="AM39" s="13"/>
      <c r="AO39" s="13"/>
      <c r="AQ39" s="13"/>
      <c r="AS39" s="13"/>
      <c r="AU39" s="13"/>
      <c r="AW39" s="13"/>
      <c r="AY39" s="13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S39" s="12"/>
      <c r="BT39" s="12"/>
      <c r="BU39" s="12"/>
      <c r="BV39" s="12"/>
      <c r="BW39" s="14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4"/>
      <c r="CI39" s="12"/>
      <c r="CJ39" s="12"/>
      <c r="CK39" s="12"/>
      <c r="CL39" s="12"/>
      <c r="CM39" s="12"/>
      <c r="CN39" s="12"/>
      <c r="CO39" s="12"/>
      <c r="CP39" s="12"/>
    </row>
    <row r="40" spans="1:101" ht="10.9" customHeight="1" x14ac:dyDescent="0.2">
      <c r="A40" s="17" t="s">
        <v>128</v>
      </c>
      <c r="B40" s="19">
        <v>2375.6111239804441</v>
      </c>
      <c r="C40" s="29" t="s">
        <v>107</v>
      </c>
      <c r="D40" s="24" t="s">
        <v>81</v>
      </c>
      <c r="E40" s="12">
        <v>47.9</v>
      </c>
      <c r="F40" s="2">
        <v>1.53</v>
      </c>
      <c r="G40" s="2">
        <v>15.27</v>
      </c>
      <c r="H40" s="2">
        <v>7.07</v>
      </c>
      <c r="I40" s="2">
        <v>3.83</v>
      </c>
      <c r="J40" s="2">
        <v>0.13</v>
      </c>
      <c r="K40" s="2">
        <v>5.57</v>
      </c>
      <c r="L40" s="2">
        <v>6.82</v>
      </c>
      <c r="M40" s="2">
        <v>3.64</v>
      </c>
      <c r="N40" s="3">
        <v>0.51</v>
      </c>
      <c r="O40" s="3">
        <v>0.38</v>
      </c>
      <c r="P40" s="2">
        <v>5.72</v>
      </c>
      <c r="Q40" s="2">
        <v>98.37</v>
      </c>
      <c r="S40" s="33" t="s">
        <v>81</v>
      </c>
      <c r="T40" s="13">
        <v>21.018795550441119</v>
      </c>
      <c r="U40" s="13">
        <v>189.87612536383944</v>
      </c>
      <c r="V40" s="13">
        <v>25.881248098620425</v>
      </c>
      <c r="W40" s="13">
        <v>28.76639815880322</v>
      </c>
      <c r="X40" s="13">
        <v>40.121979286536245</v>
      </c>
      <c r="Y40" s="13">
        <v>30.286536248561561</v>
      </c>
      <c r="Z40" s="13">
        <v>102.0506329113924</v>
      </c>
      <c r="AA40" s="13">
        <v>20.796317606444187</v>
      </c>
      <c r="AB40" s="13">
        <v>6.9282533646870457</v>
      </c>
      <c r="AC40" s="13">
        <v>458.70221199335117</v>
      </c>
      <c r="AD40" s="13">
        <v>45.531261986958185</v>
      </c>
      <c r="AE40" s="13">
        <v>223.55998431947796</v>
      </c>
      <c r="AF40" s="13">
        <v>9.4936708860759467</v>
      </c>
      <c r="AG40" s="3">
        <v>8.9758342922899886E-2</v>
      </c>
      <c r="AH40" s="13">
        <v>436.7483149761631</v>
      </c>
      <c r="AI40" s="13">
        <v>33.599539700805522</v>
      </c>
      <c r="AJ40" s="13">
        <v>76.196777905638669</v>
      </c>
      <c r="AK40" s="13">
        <v>10.493670886075948</v>
      </c>
      <c r="AL40" s="13">
        <v>44.946459284556461</v>
      </c>
      <c r="AM40" s="13">
        <v>8.9332566168009198</v>
      </c>
      <c r="AN40" s="3">
        <v>2.589182968929804</v>
      </c>
      <c r="AO40" s="13">
        <v>8.4013834548011754</v>
      </c>
      <c r="AP40" s="3">
        <v>1.3532796317606444</v>
      </c>
      <c r="AQ40" s="13">
        <v>7.9010356731875708</v>
      </c>
      <c r="AR40" s="3">
        <v>1.617233997797493</v>
      </c>
      <c r="AS40" s="13">
        <v>4.545454545454545</v>
      </c>
      <c r="AT40" s="3">
        <v>0.63860190442468912</v>
      </c>
      <c r="AU40" s="13">
        <v>4.0762255466052935</v>
      </c>
      <c r="AV40" s="3">
        <v>0.61591170624542302</v>
      </c>
      <c r="AW40" s="13">
        <v>5.146041556225029</v>
      </c>
      <c r="AX40" s="3">
        <v>0.39815880322209429</v>
      </c>
      <c r="AY40" s="13">
        <v>5.2278481012658222</v>
      </c>
      <c r="AZ40" s="3">
        <v>1.6398158803222094</v>
      </c>
      <c r="BA40" s="3">
        <v>0.28308400460299193</v>
      </c>
      <c r="BC40" s="12">
        <f t="shared" ref="BC40:BF45" si="77">AI40/BC$14</f>
        <v>141.7702097080402</v>
      </c>
      <c r="BD40" s="12">
        <f t="shared" si="77"/>
        <v>124.30143214622947</v>
      </c>
      <c r="BE40" s="12">
        <f t="shared" si="77"/>
        <v>113.07835006547359</v>
      </c>
      <c r="BF40" s="12">
        <f t="shared" si="77"/>
        <v>98.351114408219829</v>
      </c>
      <c r="BG40" s="12"/>
      <c r="BH40" s="12">
        <f t="shared" ref="BH40:BQ45" si="78">AM40/BH$14</f>
        <v>60.359842005411622</v>
      </c>
      <c r="BI40" s="12">
        <f t="shared" si="78"/>
        <v>45.989040300706996</v>
      </c>
      <c r="BJ40" s="12">
        <f t="shared" si="78"/>
        <v>42.218007310558669</v>
      </c>
      <c r="BK40" s="12">
        <f t="shared" si="78"/>
        <v>37.486970408882115</v>
      </c>
      <c r="BL40" s="12">
        <f t="shared" si="78"/>
        <v>32.118031191819391</v>
      </c>
      <c r="BM40" s="12">
        <f t="shared" si="78"/>
        <v>29.619670289331371</v>
      </c>
      <c r="BN40" s="12">
        <f t="shared" si="78"/>
        <v>28.409090909090907</v>
      </c>
      <c r="BO40" s="12">
        <f t="shared" si="78"/>
        <v>25.854328114359884</v>
      </c>
      <c r="BP40" s="12">
        <f t="shared" si="78"/>
        <v>25.318171096927287</v>
      </c>
      <c r="BQ40" s="12">
        <f t="shared" si="78"/>
        <v>25.037061229488739</v>
      </c>
      <c r="BS40" s="12">
        <f t="shared" ref="BS40:BS45" si="79">AB40/BS$14</f>
        <v>11.547088941145077</v>
      </c>
      <c r="BT40" s="12">
        <f t="shared" ref="BT40:BT45" si="80">AH40/BT$14</f>
        <v>66.173987117600475</v>
      </c>
      <c r="BU40" s="12">
        <f t="shared" ref="BU40:BV45" si="81">AZ40/BU$14</f>
        <v>20.626614846820242</v>
      </c>
      <c r="BV40" s="12">
        <f t="shared" si="81"/>
        <v>13.945024857290244</v>
      </c>
      <c r="BW40" s="14">
        <f t="shared" ref="BW40:BW45" si="82">AF40/BW$14</f>
        <v>14.428071255434569</v>
      </c>
      <c r="BX40" s="12">
        <f t="shared" ref="BX40:BX45" si="83">AX40/BX$14</f>
        <v>10.761048735732279</v>
      </c>
      <c r="BY40" s="12">
        <f t="shared" ref="BY40:BY45" si="84">N40*10000/1.2046/BY$14</f>
        <v>17.640710609330899</v>
      </c>
      <c r="BZ40" s="12">
        <f t="shared" ref="BZ40:CA45" si="85">AI40/BZ$14</f>
        <v>51.851141513588765</v>
      </c>
      <c r="CA40" s="12">
        <f t="shared" si="85"/>
        <v>45.490613675008163</v>
      </c>
      <c r="CB40" s="12">
        <f t="shared" ref="CB40:CB45" si="86">AY40/CB$14</f>
        <v>34.852320675105481</v>
      </c>
      <c r="CC40" s="12">
        <f t="shared" ref="CC40:CC45" si="87">AK40/CC$14</f>
        <v>41.313664905810818</v>
      </c>
      <c r="CD40" s="12">
        <f t="shared" ref="CD40:CD45" si="88">AC40/CD$14</f>
        <v>23.050362411726191</v>
      </c>
      <c r="CE40" s="12">
        <f t="shared" ref="CE40:CE45" si="89">AL40/CE$14</f>
        <v>35.957167427645167</v>
      </c>
      <c r="CF40" s="12">
        <f t="shared" ref="CF40:CF45" si="90">O40*10000/2.2914/CF$14</f>
        <v>18.426386585590567</v>
      </c>
      <c r="CG40" s="12">
        <f t="shared" ref="CG40:CG45" si="91">AM40/CG$14</f>
        <v>22.003095115273201</v>
      </c>
      <c r="CH40" s="14">
        <f t="shared" ref="CH40:CH45" si="92">AE40/CH$14</f>
        <v>21.291427078045519</v>
      </c>
      <c r="CI40" s="12">
        <f t="shared" ref="CI40:CI45" si="93">AW40/CI$14</f>
        <v>18.183892424823426</v>
      </c>
      <c r="CJ40" s="12">
        <f t="shared" ref="CJ40:CJ45" si="94">AN40/CJ$14</f>
        <v>16.812876421622104</v>
      </c>
      <c r="CK40" s="12">
        <f t="shared" ref="CK40:CK45" si="95">F40*10000/1.6681/CK$14</f>
        <v>7.6117111897875711</v>
      </c>
      <c r="CL40" s="12">
        <f t="shared" ref="CL40:CN45" si="96">AO40/CL$14</f>
        <v>15.443719586031571</v>
      </c>
      <c r="CM40" s="12">
        <f t="shared" si="96"/>
        <v>13.669491229905498</v>
      </c>
      <c r="CN40" s="12">
        <f t="shared" si="96"/>
        <v>11.72260485636138</v>
      </c>
      <c r="CO40" s="12">
        <f t="shared" ref="CO40:CO45" si="97">AD40/CO$14</f>
        <v>10.588665578362368</v>
      </c>
      <c r="CP40" s="12">
        <f t="shared" ref="CP40:CP45" si="98">AU40/CP$14</f>
        <v>9.2431418290369471</v>
      </c>
    </row>
    <row r="41" spans="1:101" ht="10.9" customHeight="1" x14ac:dyDescent="0.2">
      <c r="A41" s="17" t="s">
        <v>129</v>
      </c>
      <c r="B41" s="19">
        <v>2464.9175211226393</v>
      </c>
      <c r="C41" s="29" t="s">
        <v>107</v>
      </c>
      <c r="D41" s="24" t="s">
        <v>81</v>
      </c>
      <c r="E41" s="2">
        <v>45.49</v>
      </c>
      <c r="F41" s="2">
        <v>1.56</v>
      </c>
      <c r="G41" s="2">
        <v>15.79</v>
      </c>
      <c r="H41" s="2">
        <v>2.97</v>
      </c>
      <c r="I41" s="12">
        <v>5.5</v>
      </c>
      <c r="J41" s="2">
        <v>0.23</v>
      </c>
      <c r="K41" s="2">
        <v>3.97</v>
      </c>
      <c r="L41" s="2">
        <v>4.79</v>
      </c>
      <c r="M41" s="2">
        <v>6.73</v>
      </c>
      <c r="N41" s="3">
        <v>0.34</v>
      </c>
      <c r="O41" s="3">
        <v>0.27</v>
      </c>
      <c r="P41" s="2">
        <v>10.62</v>
      </c>
      <c r="Q41" s="2">
        <v>98.26</v>
      </c>
      <c r="S41" s="33" t="s">
        <v>81</v>
      </c>
      <c r="T41" s="13">
        <v>36.599423631123919</v>
      </c>
      <c r="U41" s="13">
        <v>337.83692151212068</v>
      </c>
      <c r="V41" s="13">
        <v>113.75666633542016</v>
      </c>
      <c r="W41" s="13">
        <v>51.700288184438044</v>
      </c>
      <c r="X41" s="13">
        <v>104.08069164265129</v>
      </c>
      <c r="Y41" s="13">
        <v>116.09221902017291</v>
      </c>
      <c r="Z41" s="13">
        <v>92.348703170028813</v>
      </c>
      <c r="AA41" s="13">
        <v>17.688760806916424</v>
      </c>
      <c r="AB41" s="13">
        <v>8.7301090088961271</v>
      </c>
      <c r="AC41" s="13">
        <v>105.64521293627922</v>
      </c>
      <c r="AD41" s="13">
        <v>45.649077478551789</v>
      </c>
      <c r="AE41" s="13">
        <v>93.802451151154315</v>
      </c>
      <c r="AF41" s="13">
        <v>3.8508645533141204</v>
      </c>
      <c r="AG41" s="3">
        <v>3.3919308357348701</v>
      </c>
      <c r="AH41" s="13">
        <v>140.42267050912582</v>
      </c>
      <c r="AI41" s="13">
        <v>11.221902017291066</v>
      </c>
      <c r="AJ41" s="13">
        <v>26.34870317002882</v>
      </c>
      <c r="AK41" s="13">
        <v>3.9423631123919312</v>
      </c>
      <c r="AL41" s="13">
        <v>18.495708221003373</v>
      </c>
      <c r="AM41" s="13">
        <v>5.3515850144092214</v>
      </c>
      <c r="AN41" s="3">
        <v>1.9337175792507204</v>
      </c>
      <c r="AO41" s="13">
        <v>6.3989241114313158</v>
      </c>
      <c r="AP41" s="3">
        <v>1.2074927953890489</v>
      </c>
      <c r="AQ41" s="13">
        <v>7.5360230547550433</v>
      </c>
      <c r="AR41" s="3">
        <v>1.6175513619038764</v>
      </c>
      <c r="AS41" s="13">
        <v>4.3845203787566902</v>
      </c>
      <c r="AT41" s="3">
        <v>0.67454159673179848</v>
      </c>
      <c r="AU41" s="13">
        <v>4.001152737752161</v>
      </c>
      <c r="AV41" s="3">
        <v>0.59274299187843849</v>
      </c>
      <c r="AW41" s="13">
        <v>2.7199430107178704</v>
      </c>
      <c r="AX41" s="3">
        <v>0.23054755043227665</v>
      </c>
      <c r="AY41" s="13">
        <v>4.6224783861671472</v>
      </c>
      <c r="AZ41" s="3">
        <v>1.3852501964893893</v>
      </c>
      <c r="BA41" s="3">
        <v>0.40345821325648418</v>
      </c>
      <c r="BC41" s="12">
        <f t="shared" si="77"/>
        <v>47.349797541312519</v>
      </c>
      <c r="BD41" s="12">
        <f t="shared" si="77"/>
        <v>42.983202561221567</v>
      </c>
      <c r="BE41" s="12">
        <f t="shared" si="77"/>
        <v>42.482361124913055</v>
      </c>
      <c r="BF41" s="12">
        <f t="shared" si="77"/>
        <v>40.472009236331232</v>
      </c>
      <c r="BG41" s="12"/>
      <c r="BH41" s="12">
        <f t="shared" si="78"/>
        <v>36.159358205467711</v>
      </c>
      <c r="BI41" s="12">
        <f t="shared" si="78"/>
        <v>34.346671034648672</v>
      </c>
      <c r="BJ41" s="12">
        <f t="shared" si="78"/>
        <v>32.155397544880984</v>
      </c>
      <c r="BK41" s="12">
        <f t="shared" si="78"/>
        <v>33.448553888893322</v>
      </c>
      <c r="BL41" s="12">
        <f t="shared" si="78"/>
        <v>30.634240059979852</v>
      </c>
      <c r="BM41" s="12">
        <f t="shared" si="78"/>
        <v>29.625482818752314</v>
      </c>
      <c r="BN41" s="12">
        <f t="shared" si="78"/>
        <v>27.403252367229314</v>
      </c>
      <c r="BO41" s="12">
        <f t="shared" si="78"/>
        <v>27.309376385902773</v>
      </c>
      <c r="BP41" s="12">
        <f t="shared" si="78"/>
        <v>24.851880358709074</v>
      </c>
      <c r="BQ41" s="12">
        <f t="shared" si="78"/>
        <v>24.095243572294248</v>
      </c>
      <c r="BS41" s="12">
        <f t="shared" si="79"/>
        <v>14.550181681493546</v>
      </c>
      <c r="BT41" s="12">
        <f t="shared" si="80"/>
        <v>21.276162198352399</v>
      </c>
      <c r="BU41" s="12">
        <f t="shared" si="81"/>
        <v>17.424530773451437</v>
      </c>
      <c r="BV41" s="12">
        <f t="shared" si="81"/>
        <v>19.874788830368679</v>
      </c>
      <c r="BW41" s="14">
        <f t="shared" si="82"/>
        <v>5.8523777405989668</v>
      </c>
      <c r="BX41" s="12">
        <f t="shared" si="83"/>
        <v>6.2310148765480182</v>
      </c>
      <c r="BY41" s="12">
        <f t="shared" si="84"/>
        <v>11.760473739553934</v>
      </c>
      <c r="BZ41" s="12">
        <f t="shared" si="85"/>
        <v>17.317750026683743</v>
      </c>
      <c r="CA41" s="12">
        <f t="shared" si="85"/>
        <v>15.730569056733623</v>
      </c>
      <c r="CB41" s="12">
        <f t="shared" si="86"/>
        <v>30.816522574447649</v>
      </c>
      <c r="CC41" s="12">
        <f t="shared" si="87"/>
        <v>15.521114615716264</v>
      </c>
      <c r="CD41" s="12">
        <f t="shared" si="88"/>
        <v>5.3088046701647853</v>
      </c>
      <c r="CE41" s="12">
        <f t="shared" si="89"/>
        <v>14.796566576802698</v>
      </c>
      <c r="CF41" s="12">
        <f t="shared" si="90"/>
        <v>13.092432573972244</v>
      </c>
      <c r="CG41" s="12">
        <f t="shared" si="91"/>
        <v>13.181243877855223</v>
      </c>
      <c r="CH41" s="14">
        <f t="shared" si="92"/>
        <v>8.9335667763004114</v>
      </c>
      <c r="CI41" s="12">
        <f t="shared" si="93"/>
        <v>9.6111060449394721</v>
      </c>
      <c r="CJ41" s="12">
        <f t="shared" si="94"/>
        <v>12.556607657472211</v>
      </c>
      <c r="CK41" s="12">
        <f t="shared" si="95"/>
        <v>7.7609604288030143</v>
      </c>
      <c r="CL41" s="12">
        <f t="shared" si="96"/>
        <v>11.762728146013448</v>
      </c>
      <c r="CM41" s="12">
        <f t="shared" si="96"/>
        <v>12.196896923121706</v>
      </c>
      <c r="CN41" s="12">
        <f t="shared" si="96"/>
        <v>11.181043107945168</v>
      </c>
      <c r="CO41" s="12">
        <f t="shared" si="97"/>
        <v>10.616064529895766</v>
      </c>
      <c r="CP41" s="12">
        <f t="shared" si="98"/>
        <v>9.0729087023858526</v>
      </c>
    </row>
    <row r="42" spans="1:101" ht="10.9" customHeight="1" x14ac:dyDescent="0.2">
      <c r="A42" s="17" t="s">
        <v>130</v>
      </c>
      <c r="B42" s="19">
        <v>2557.2719181672987</v>
      </c>
      <c r="C42" s="29" t="s">
        <v>105</v>
      </c>
      <c r="D42" s="24" t="s">
        <v>81</v>
      </c>
      <c r="E42" s="2">
        <v>40</v>
      </c>
      <c r="F42" s="2">
        <v>1.68</v>
      </c>
      <c r="G42" s="2">
        <v>13.34</v>
      </c>
      <c r="H42" s="2">
        <v>7.02</v>
      </c>
      <c r="I42" s="2">
        <v>8.42</v>
      </c>
      <c r="J42" s="2">
        <v>0.39</v>
      </c>
      <c r="K42" s="2">
        <v>7.41</v>
      </c>
      <c r="L42" s="2">
        <v>3.25</v>
      </c>
      <c r="M42" s="2">
        <v>3.29</v>
      </c>
      <c r="N42" s="3">
        <v>0.54</v>
      </c>
      <c r="O42" s="3">
        <v>0.17</v>
      </c>
      <c r="P42" s="2">
        <v>12.83</v>
      </c>
      <c r="Q42" s="2">
        <v>98.34</v>
      </c>
      <c r="S42" s="33" t="s">
        <v>81</v>
      </c>
      <c r="T42" s="13">
        <v>54.077956989247319</v>
      </c>
      <c r="U42" s="13">
        <v>354.49359582542701</v>
      </c>
      <c r="V42" s="13">
        <v>129.46676863181312</v>
      </c>
      <c r="W42" s="13">
        <v>50.576612903225808</v>
      </c>
      <c r="X42" s="13">
        <v>110.51310483870968</v>
      </c>
      <c r="Y42" s="13">
        <v>119.54737903225806</v>
      </c>
      <c r="Z42" s="13">
        <v>114.85786290322581</v>
      </c>
      <c r="AA42" s="13">
        <v>20.358870967741936</v>
      </c>
      <c r="AB42" s="13">
        <v>17.901910939691447</v>
      </c>
      <c r="AC42" s="13">
        <v>107.8304211469534</v>
      </c>
      <c r="AD42" s="13">
        <v>39.330737856878017</v>
      </c>
      <c r="AE42" s="13">
        <v>108.19633995037222</v>
      </c>
      <c r="AF42" s="13">
        <v>4.900453629032258</v>
      </c>
      <c r="AG42" s="3">
        <v>1.6814516129032258</v>
      </c>
      <c r="AH42" s="13">
        <v>432.23502304147468</v>
      </c>
      <c r="AI42" s="13">
        <v>10.723790322580646</v>
      </c>
      <c r="AJ42" s="13">
        <v>25.527217741935484</v>
      </c>
      <c r="AK42" s="13">
        <v>3.598790322580645</v>
      </c>
      <c r="AL42" s="13">
        <v>16.446670135275753</v>
      </c>
      <c r="AM42" s="13">
        <v>4.5987903225806459</v>
      </c>
      <c r="AN42" s="3">
        <v>1.561491935483871</v>
      </c>
      <c r="AO42" s="13">
        <v>5.6537410394265235</v>
      </c>
      <c r="AP42" s="3">
        <v>1.0211693548387095</v>
      </c>
      <c r="AQ42" s="13">
        <v>6.491935483870968</v>
      </c>
      <c r="AR42" s="3">
        <v>1.4123742629205687</v>
      </c>
      <c r="AS42" s="13">
        <v>3.9057356813693223</v>
      </c>
      <c r="AT42" s="3">
        <v>0.59929989365473235</v>
      </c>
      <c r="AU42" s="13">
        <v>3.7689516129032263</v>
      </c>
      <c r="AV42" s="3">
        <v>0.60712976539589447</v>
      </c>
      <c r="AW42" s="13">
        <v>3.013999637549837</v>
      </c>
      <c r="AX42" s="3">
        <v>0.2651209677419355</v>
      </c>
      <c r="AY42" s="13">
        <v>5.9586693548387091</v>
      </c>
      <c r="AZ42" s="3">
        <v>2.0012371700879767</v>
      </c>
      <c r="BA42" s="3">
        <v>0.53830645161290325</v>
      </c>
      <c r="BC42" s="12">
        <f t="shared" si="77"/>
        <v>45.248060432829732</v>
      </c>
      <c r="BD42" s="12">
        <f t="shared" si="77"/>
        <v>41.643095826974687</v>
      </c>
      <c r="BE42" s="12">
        <f t="shared" si="77"/>
        <v>38.780068131256954</v>
      </c>
      <c r="BF42" s="12">
        <f t="shared" si="77"/>
        <v>35.988337276314553</v>
      </c>
      <c r="BG42" s="12"/>
      <c r="BH42" s="12">
        <f t="shared" si="78"/>
        <v>31.072907585004366</v>
      </c>
      <c r="BI42" s="12">
        <f t="shared" si="78"/>
        <v>27.735203116942646</v>
      </c>
      <c r="BJ42" s="12">
        <f t="shared" si="78"/>
        <v>28.410758992093083</v>
      </c>
      <c r="BK42" s="12">
        <f t="shared" si="78"/>
        <v>28.287239746224639</v>
      </c>
      <c r="BL42" s="12">
        <f t="shared" si="78"/>
        <v>26.389981641751902</v>
      </c>
      <c r="BM42" s="12">
        <f t="shared" si="78"/>
        <v>25.867660493050707</v>
      </c>
      <c r="BN42" s="12">
        <f t="shared" si="78"/>
        <v>24.410848008558265</v>
      </c>
      <c r="BO42" s="12">
        <f t="shared" si="78"/>
        <v>24.263153589260419</v>
      </c>
      <c r="BP42" s="12">
        <f t="shared" si="78"/>
        <v>23.409637347225008</v>
      </c>
      <c r="BQ42" s="12">
        <f t="shared" si="78"/>
        <v>24.680071764060752</v>
      </c>
      <c r="BS42" s="12">
        <f t="shared" si="79"/>
        <v>29.836518232819081</v>
      </c>
      <c r="BT42" s="12">
        <f t="shared" si="80"/>
        <v>65.490155006284041</v>
      </c>
      <c r="BU42" s="12">
        <f t="shared" si="81"/>
        <v>25.172794592301592</v>
      </c>
      <c r="BV42" s="12">
        <f t="shared" si="81"/>
        <v>26.517559192753858</v>
      </c>
      <c r="BW42" s="14">
        <f t="shared" si="82"/>
        <v>7.4474979164623978</v>
      </c>
      <c r="BX42" s="12">
        <f t="shared" si="83"/>
        <v>7.165431560592852</v>
      </c>
      <c r="BY42" s="12">
        <f t="shared" si="84"/>
        <v>18.678399468703308</v>
      </c>
      <c r="BZ42" s="12">
        <f t="shared" si="85"/>
        <v>16.549059139784948</v>
      </c>
      <c r="CA42" s="12">
        <f t="shared" si="85"/>
        <v>15.240129995185363</v>
      </c>
      <c r="CB42" s="12">
        <f t="shared" si="86"/>
        <v>39.724462365591393</v>
      </c>
      <c r="CC42" s="12">
        <f t="shared" si="87"/>
        <v>14.168465836931674</v>
      </c>
      <c r="CD42" s="12">
        <f t="shared" si="88"/>
        <v>5.4186141279876088</v>
      </c>
      <c r="CE42" s="12">
        <f t="shared" si="89"/>
        <v>13.157336108220601</v>
      </c>
      <c r="CF42" s="12">
        <f t="shared" si="90"/>
        <v>8.2433834725010442</v>
      </c>
      <c r="CG42" s="12">
        <f t="shared" si="91"/>
        <v>11.327069760050851</v>
      </c>
      <c r="CH42" s="14">
        <f t="shared" si="92"/>
        <v>10.304413328606879</v>
      </c>
      <c r="CI42" s="12">
        <f t="shared" si="93"/>
        <v>10.650175397702606</v>
      </c>
      <c r="CJ42" s="12">
        <f t="shared" si="94"/>
        <v>10.139558022622539</v>
      </c>
      <c r="CK42" s="12">
        <f t="shared" si="95"/>
        <v>8.3579573848647843</v>
      </c>
      <c r="CL42" s="12">
        <f t="shared" si="96"/>
        <v>10.392906322475227</v>
      </c>
      <c r="CM42" s="12">
        <f t="shared" si="96"/>
        <v>10.314841968067773</v>
      </c>
      <c r="CN42" s="12">
        <f t="shared" si="96"/>
        <v>9.6319517564851154</v>
      </c>
      <c r="CO42" s="12">
        <f t="shared" si="97"/>
        <v>9.1466832225297718</v>
      </c>
      <c r="CP42" s="12">
        <f t="shared" si="98"/>
        <v>8.5463755394630976</v>
      </c>
    </row>
    <row r="43" spans="1:101" ht="10.9" customHeight="1" x14ac:dyDescent="0.2">
      <c r="A43" s="17" t="s">
        <v>131</v>
      </c>
      <c r="B43" s="19">
        <v>2575.5599175820826</v>
      </c>
      <c r="C43" s="29" t="s">
        <v>105</v>
      </c>
      <c r="D43" s="24" t="s">
        <v>81</v>
      </c>
      <c r="E43" s="2">
        <v>46.24</v>
      </c>
      <c r="F43" s="2">
        <v>1.41</v>
      </c>
      <c r="G43" s="2">
        <v>15.46</v>
      </c>
      <c r="H43" s="2">
        <v>4.21</v>
      </c>
      <c r="I43" s="2">
        <v>7.3</v>
      </c>
      <c r="J43" s="2">
        <v>0.3</v>
      </c>
      <c r="K43" s="2">
        <v>6.23</v>
      </c>
      <c r="L43" s="2">
        <v>10.31</v>
      </c>
      <c r="M43" s="12">
        <v>3</v>
      </c>
      <c r="N43" s="3">
        <v>0.14000000000000001</v>
      </c>
      <c r="O43" s="3">
        <v>0.15</v>
      </c>
      <c r="P43" s="2">
        <v>3.88</v>
      </c>
      <c r="Q43" s="2">
        <v>98.63</v>
      </c>
      <c r="S43" s="33" t="s">
        <v>81</v>
      </c>
      <c r="T43" s="13">
        <v>52.854320987654319</v>
      </c>
      <c r="U43" s="13">
        <v>346.1452432824982</v>
      </c>
      <c r="V43" s="13">
        <v>132.35277423016888</v>
      </c>
      <c r="W43" s="13">
        <v>51.117283950617285</v>
      </c>
      <c r="X43" s="13">
        <v>134.91234567901233</v>
      </c>
      <c r="Y43" s="13">
        <v>114.22098765432099</v>
      </c>
      <c r="Z43" s="13">
        <v>100.88024691358024</v>
      </c>
      <c r="AA43" s="13">
        <v>18.593827160493827</v>
      </c>
      <c r="AB43" s="13">
        <v>2.1148684916800859</v>
      </c>
      <c r="AC43" s="13">
        <v>193.40329218106999</v>
      </c>
      <c r="AD43" s="13">
        <v>34.762310202923224</v>
      </c>
      <c r="AE43" s="13">
        <v>81.305114638447975</v>
      </c>
      <c r="AF43" s="13">
        <v>2.8719135802469133</v>
      </c>
      <c r="AG43" s="3">
        <v>0.24938271604938272</v>
      </c>
      <c r="AH43" s="13">
        <v>86.744268077601404</v>
      </c>
      <c r="AI43" s="13">
        <v>5.4543209876543211</v>
      </c>
      <c r="AJ43" s="13">
        <v>13.508641975308642</v>
      </c>
      <c r="AK43" s="13">
        <v>2.0543209876543207</v>
      </c>
      <c r="AL43" s="13">
        <v>10.461515996283021</v>
      </c>
      <c r="AM43" s="13">
        <v>3.354320987654321</v>
      </c>
      <c r="AN43" s="3">
        <v>1.3061728395061729</v>
      </c>
      <c r="AO43" s="13">
        <v>4.3668477366255143</v>
      </c>
      <c r="AP43" s="3">
        <v>0.84938271604938265</v>
      </c>
      <c r="AQ43" s="13">
        <v>5.5641975308641971</v>
      </c>
      <c r="AR43" s="3">
        <v>1.2531527943714322</v>
      </c>
      <c r="AS43" s="13">
        <v>3.4945830183925422</v>
      </c>
      <c r="AT43" s="3">
        <v>0.52910052910052907</v>
      </c>
      <c r="AU43" s="13">
        <v>3.3357037037037038</v>
      </c>
      <c r="AV43" s="3">
        <v>0.50925925925925919</v>
      </c>
      <c r="AW43" s="13">
        <v>2.224996532112637</v>
      </c>
      <c r="AX43" s="3">
        <v>0.13950617283950617</v>
      </c>
      <c r="AY43" s="13">
        <v>2.1061728395061725</v>
      </c>
      <c r="AZ43" s="3">
        <v>0.36756453423120089</v>
      </c>
      <c r="BA43" s="3">
        <v>0.11358024691358024</v>
      </c>
      <c r="BC43" s="12">
        <f t="shared" si="77"/>
        <v>23.014012606136376</v>
      </c>
      <c r="BD43" s="12">
        <f t="shared" si="77"/>
        <v>22.036936338187019</v>
      </c>
      <c r="BE43" s="12">
        <f t="shared" si="77"/>
        <v>22.137079608343974</v>
      </c>
      <c r="BF43" s="12">
        <f t="shared" si="77"/>
        <v>22.891719904339212</v>
      </c>
      <c r="BG43" s="12"/>
      <c r="BH43" s="12">
        <f t="shared" si="78"/>
        <v>22.664330997664333</v>
      </c>
      <c r="BI43" s="12">
        <f t="shared" si="78"/>
        <v>23.200228055171809</v>
      </c>
      <c r="BJ43" s="12">
        <f t="shared" si="78"/>
        <v>21.943958475505095</v>
      </c>
      <c r="BK43" s="12">
        <f t="shared" si="78"/>
        <v>23.528607092780682</v>
      </c>
      <c r="BL43" s="12">
        <f t="shared" si="78"/>
        <v>22.618689149854461</v>
      </c>
      <c r="BM43" s="12">
        <f t="shared" si="78"/>
        <v>22.951516380429162</v>
      </c>
      <c r="BN43" s="12">
        <f t="shared" si="78"/>
        <v>21.841143864953388</v>
      </c>
      <c r="BO43" s="12">
        <f t="shared" si="78"/>
        <v>21.421074052652997</v>
      </c>
      <c r="BP43" s="12">
        <f t="shared" si="78"/>
        <v>20.718656544743503</v>
      </c>
      <c r="BQ43" s="12">
        <f t="shared" si="78"/>
        <v>20.701595904847935</v>
      </c>
      <c r="BS43" s="12">
        <f t="shared" si="79"/>
        <v>3.5247808194668102</v>
      </c>
      <c r="BT43" s="12">
        <f t="shared" si="80"/>
        <v>13.143070920848698</v>
      </c>
      <c r="BU43" s="12">
        <f t="shared" si="81"/>
        <v>4.6234532607698222</v>
      </c>
      <c r="BV43" s="12">
        <f t="shared" si="81"/>
        <v>5.5950860548561696</v>
      </c>
      <c r="BW43" s="14">
        <f t="shared" si="82"/>
        <v>4.3646103043266162</v>
      </c>
      <c r="BX43" s="12">
        <f t="shared" si="83"/>
        <v>3.7704371037704374</v>
      </c>
      <c r="BY43" s="12">
        <f t="shared" si="84"/>
        <v>4.8425480104045615</v>
      </c>
      <c r="BZ43" s="12">
        <f t="shared" si="85"/>
        <v>8.4171620179850635</v>
      </c>
      <c r="CA43" s="12">
        <f t="shared" si="85"/>
        <v>8.0648608807812785</v>
      </c>
      <c r="CB43" s="12">
        <f t="shared" si="86"/>
        <v>14.041152263374483</v>
      </c>
      <c r="CC43" s="12">
        <f t="shared" si="87"/>
        <v>8.0878779041508686</v>
      </c>
      <c r="CD43" s="12">
        <f t="shared" si="88"/>
        <v>9.7187584010587944</v>
      </c>
      <c r="CE43" s="12">
        <f t="shared" si="89"/>
        <v>8.3692127970264174</v>
      </c>
      <c r="CF43" s="12">
        <f t="shared" si="90"/>
        <v>7.2735736522068022</v>
      </c>
      <c r="CG43" s="12">
        <f t="shared" si="91"/>
        <v>8.261874353828377</v>
      </c>
      <c r="CH43" s="14">
        <f t="shared" si="92"/>
        <v>7.7433442512807593</v>
      </c>
      <c r="CI43" s="12">
        <f t="shared" si="93"/>
        <v>7.8621785587018982</v>
      </c>
      <c r="CJ43" s="12">
        <f t="shared" si="94"/>
        <v>8.4816418149751485</v>
      </c>
      <c r="CK43" s="12">
        <f t="shared" si="95"/>
        <v>7.0147142337258019</v>
      </c>
      <c r="CL43" s="12">
        <f t="shared" si="96"/>
        <v>8.0272936335027829</v>
      </c>
      <c r="CM43" s="12">
        <f t="shared" si="96"/>
        <v>8.5796233944382081</v>
      </c>
      <c r="CN43" s="12">
        <f t="shared" si="96"/>
        <v>8.2554859508370875</v>
      </c>
      <c r="CO43" s="12">
        <f t="shared" si="97"/>
        <v>8.0842581867263323</v>
      </c>
      <c r="CP43" s="12">
        <f t="shared" si="98"/>
        <v>7.5639539766523898</v>
      </c>
    </row>
    <row r="44" spans="1:101" ht="10.9" customHeight="1" x14ac:dyDescent="0.2">
      <c r="A44" s="17" t="s">
        <v>132</v>
      </c>
      <c r="B44" s="19">
        <v>2689.25031394399</v>
      </c>
      <c r="C44" s="29" t="s">
        <v>106</v>
      </c>
      <c r="D44" s="24" t="s">
        <v>81</v>
      </c>
      <c r="E44" s="2">
        <v>47.06</v>
      </c>
      <c r="F44" s="2">
        <v>0.99</v>
      </c>
      <c r="G44" s="2">
        <v>16.05</v>
      </c>
      <c r="H44" s="2">
        <v>2.14</v>
      </c>
      <c r="I44" s="2">
        <v>7.98</v>
      </c>
      <c r="J44" s="2">
        <v>0.2</v>
      </c>
      <c r="K44" s="2">
        <v>8.94</v>
      </c>
      <c r="L44" s="2">
        <v>10.86</v>
      </c>
      <c r="M44" s="2">
        <v>2.46</v>
      </c>
      <c r="N44" s="3">
        <v>0.09</v>
      </c>
      <c r="O44" s="3">
        <v>0.08</v>
      </c>
      <c r="P44" s="2">
        <v>1.79</v>
      </c>
      <c r="Q44" s="2">
        <v>98.64</v>
      </c>
      <c r="S44" s="33" t="s">
        <v>81</v>
      </c>
      <c r="T44" s="13">
        <v>47.943887775551104</v>
      </c>
      <c r="U44" s="13">
        <v>270.50689614523162</v>
      </c>
      <c r="V44" s="13">
        <v>184.04740515513785</v>
      </c>
      <c r="W44" s="13">
        <v>54.688376753507015</v>
      </c>
      <c r="X44" s="13">
        <v>173.28056112224448</v>
      </c>
      <c r="Y44" s="13">
        <v>102.32164328657315</v>
      </c>
      <c r="Z44" s="13">
        <v>74.138276553106209</v>
      </c>
      <c r="AA44" s="13">
        <v>16.608216432865731</v>
      </c>
      <c r="AB44" s="13">
        <v>1.5204321686851963</v>
      </c>
      <c r="AC44" s="13">
        <v>158.38788688488088</v>
      </c>
      <c r="AD44" s="13">
        <v>26.730472439131137</v>
      </c>
      <c r="AE44" s="13">
        <v>48.68197934330199</v>
      </c>
      <c r="AF44" s="13">
        <v>1.6420340681362724</v>
      </c>
      <c r="AG44" s="3">
        <v>0.10120240480961924</v>
      </c>
      <c r="AH44" s="13">
        <v>51.312148105735275</v>
      </c>
      <c r="AI44" s="13">
        <v>2.0020040080160322</v>
      </c>
      <c r="AJ44" s="13">
        <v>5.6462925851703405</v>
      </c>
      <c r="AK44" s="13">
        <v>0.9769539078156313</v>
      </c>
      <c r="AL44" s="13">
        <v>5.5696500527937598</v>
      </c>
      <c r="AM44" s="13">
        <v>2.1422845691382766</v>
      </c>
      <c r="AN44" s="3">
        <v>0.90681362725450909</v>
      </c>
      <c r="AO44" s="13">
        <f>BB44*1.08</f>
        <v>0</v>
      </c>
      <c r="AP44" s="3">
        <v>0.61322645290581157</v>
      </c>
      <c r="AQ44" s="13">
        <v>4.1192384769539077</v>
      </c>
      <c r="AR44" s="3">
        <v>0.91365526752429582</v>
      </c>
      <c r="AS44" s="13">
        <v>2.7289272422395814</v>
      </c>
      <c r="AT44" s="3">
        <v>0.42502587592767954</v>
      </c>
      <c r="AU44" s="13">
        <v>2.6687775551102204</v>
      </c>
      <c r="AV44" s="3">
        <v>0.42812898524321369</v>
      </c>
      <c r="AW44" s="13">
        <v>1.4590979712233456</v>
      </c>
      <c r="AX44" s="3">
        <v>0.15631262525050099</v>
      </c>
      <c r="AY44" s="13">
        <v>0.43186372745490981</v>
      </c>
      <c r="AZ44" s="3">
        <v>0.14916196028420475</v>
      </c>
      <c r="BA44" s="3">
        <v>2.9058116232464931E-2</v>
      </c>
      <c r="BB44" s="13"/>
      <c r="BC44" s="12">
        <f t="shared" si="77"/>
        <v>8.4472742954262969</v>
      </c>
      <c r="BD44" s="12">
        <f t="shared" si="77"/>
        <v>9.2109177572109964</v>
      </c>
      <c r="BE44" s="12">
        <f t="shared" si="77"/>
        <v>10.527520558358097</v>
      </c>
      <c r="BF44" s="12">
        <f t="shared" si="77"/>
        <v>12.187418058629671</v>
      </c>
      <c r="BG44" s="12"/>
      <c r="BH44" s="12">
        <f t="shared" si="78"/>
        <v>14.474895737420788</v>
      </c>
      <c r="BI44" s="12">
        <f t="shared" si="78"/>
        <v>16.106813983206198</v>
      </c>
      <c r="BJ44" s="12">
        <f t="shared" si="78"/>
        <v>0</v>
      </c>
      <c r="BK44" s="12">
        <f t="shared" si="78"/>
        <v>16.98688235196154</v>
      </c>
      <c r="BL44" s="12">
        <f t="shared" si="78"/>
        <v>16.744871857536211</v>
      </c>
      <c r="BM44" s="12">
        <f t="shared" si="78"/>
        <v>16.733612958320435</v>
      </c>
      <c r="BN44" s="12">
        <f t="shared" si="78"/>
        <v>17.055795263997382</v>
      </c>
      <c r="BO44" s="12">
        <f t="shared" si="78"/>
        <v>17.207525341201602</v>
      </c>
      <c r="BP44" s="12">
        <f t="shared" si="78"/>
        <v>16.576258106274661</v>
      </c>
      <c r="BQ44" s="12">
        <f t="shared" si="78"/>
        <v>17.403617286309498</v>
      </c>
      <c r="BS44" s="12">
        <f t="shared" si="79"/>
        <v>2.5340536144753272</v>
      </c>
      <c r="BT44" s="12">
        <f t="shared" si="80"/>
        <v>7.7745678948083752</v>
      </c>
      <c r="BU44" s="12">
        <f t="shared" si="81"/>
        <v>1.8762510727572925</v>
      </c>
      <c r="BV44" s="12">
        <f t="shared" si="81"/>
        <v>1.4314342971657603</v>
      </c>
      <c r="BW44" s="14">
        <f t="shared" si="82"/>
        <v>2.4954925047663714</v>
      </c>
      <c r="BX44" s="12">
        <f t="shared" si="83"/>
        <v>4.2246655473108374</v>
      </c>
      <c r="BY44" s="12">
        <f t="shared" si="84"/>
        <v>3.1130665781172175</v>
      </c>
      <c r="BZ44" s="12">
        <f t="shared" si="85"/>
        <v>3.0895123580494324</v>
      </c>
      <c r="CA44" s="12">
        <f t="shared" si="85"/>
        <v>3.3709209463703527</v>
      </c>
      <c r="CB44" s="12">
        <f t="shared" si="86"/>
        <v>2.8790915163660653</v>
      </c>
      <c r="CC44" s="12">
        <f t="shared" si="87"/>
        <v>3.8462752276205956</v>
      </c>
      <c r="CD44" s="12">
        <f t="shared" si="88"/>
        <v>7.9591902957226583</v>
      </c>
      <c r="CE44" s="12">
        <f t="shared" si="89"/>
        <v>4.4557200422350078</v>
      </c>
      <c r="CF44" s="12">
        <f t="shared" si="90"/>
        <v>3.8792392811769618</v>
      </c>
      <c r="CG44" s="12">
        <f t="shared" si="91"/>
        <v>5.2765629781730947</v>
      </c>
      <c r="CH44" s="14">
        <f t="shared" si="92"/>
        <v>4.6363789850763801</v>
      </c>
      <c r="CI44" s="12">
        <f t="shared" si="93"/>
        <v>5.1558232198704799</v>
      </c>
      <c r="CJ44" s="12">
        <f t="shared" si="94"/>
        <v>5.8884001769773322</v>
      </c>
      <c r="CK44" s="12">
        <f t="shared" si="95"/>
        <v>4.9252248875096054</v>
      </c>
      <c r="CL44" s="12">
        <f t="shared" si="96"/>
        <v>0</v>
      </c>
      <c r="CM44" s="12">
        <f t="shared" si="96"/>
        <v>6.1942065950081977</v>
      </c>
      <c r="CN44" s="12">
        <f t="shared" si="96"/>
        <v>6.1116297877654411</v>
      </c>
      <c r="CO44" s="12">
        <f t="shared" si="97"/>
        <v>6.2163889393328233</v>
      </c>
      <c r="CP44" s="12">
        <f t="shared" si="98"/>
        <v>6.051649784830432</v>
      </c>
      <c r="CR44" s="42">
        <v>0.70363830000000005</v>
      </c>
      <c r="CS44" s="42">
        <v>0.7036146267043909</v>
      </c>
      <c r="CT44" s="12">
        <v>-13.282519002941751</v>
      </c>
      <c r="CU44" s="42">
        <v>0.51298469999999996</v>
      </c>
      <c r="CV44" s="42">
        <v>0.51289792424698044</v>
      </c>
      <c r="CW44" s="12">
        <v>6.5772582066858654</v>
      </c>
    </row>
    <row r="45" spans="1:101" ht="10.9" customHeight="1" x14ac:dyDescent="0.2">
      <c r="A45" s="17" t="s">
        <v>133</v>
      </c>
      <c r="B45" s="19">
        <v>2693.8223137976861</v>
      </c>
      <c r="C45" s="29" t="s">
        <v>106</v>
      </c>
      <c r="D45" s="24" t="s">
        <v>81</v>
      </c>
      <c r="E45" s="2">
        <v>47.29</v>
      </c>
      <c r="F45" s="2">
        <v>1.08</v>
      </c>
      <c r="G45" s="2">
        <v>15.65</v>
      </c>
      <c r="H45" s="2">
        <v>2.71</v>
      </c>
      <c r="I45" s="2">
        <v>8.1199999999999992</v>
      </c>
      <c r="J45" s="2">
        <v>0.22</v>
      </c>
      <c r="K45" s="2">
        <v>8.67</v>
      </c>
      <c r="L45" s="2">
        <v>10.84</v>
      </c>
      <c r="M45" s="2">
        <v>2.46</v>
      </c>
      <c r="N45" s="3">
        <v>0.13</v>
      </c>
      <c r="O45" s="3">
        <v>0.08</v>
      </c>
      <c r="P45" s="2">
        <v>1.76</v>
      </c>
      <c r="Q45" s="2">
        <v>99.01</v>
      </c>
      <c r="S45" s="33" t="s">
        <v>81</v>
      </c>
      <c r="T45" s="13">
        <v>51.334643091028163</v>
      </c>
      <c r="U45" s="13">
        <v>292.46735236334217</v>
      </c>
      <c r="V45" s="13">
        <v>186.60095296163311</v>
      </c>
      <c r="W45" s="13">
        <v>53.651277013752456</v>
      </c>
      <c r="X45" s="13">
        <v>138.23477406679766</v>
      </c>
      <c r="Y45" s="13">
        <v>117.91944990176817</v>
      </c>
      <c r="Z45" s="13">
        <v>81.486247544204318</v>
      </c>
      <c r="AA45" s="13">
        <v>17.431237721021613</v>
      </c>
      <c r="AB45" s="13">
        <v>2.2561288118219864</v>
      </c>
      <c r="AC45" s="13">
        <v>142.09561231172231</v>
      </c>
      <c r="AD45" s="13">
        <v>28.649820472867688</v>
      </c>
      <c r="AE45" s="13">
        <v>50.309808070122408</v>
      </c>
      <c r="AF45" s="13">
        <v>1.7325638506876229</v>
      </c>
      <c r="AG45" s="3">
        <v>0.13555992141453832</v>
      </c>
      <c r="AH45" s="13">
        <v>45.571147909065395</v>
      </c>
      <c r="AI45" s="13">
        <v>2.1669941060903732</v>
      </c>
      <c r="AJ45" s="13">
        <v>6.0166994106090375</v>
      </c>
      <c r="AK45" s="13">
        <v>1.0442043222003929</v>
      </c>
      <c r="AL45" s="13">
        <v>5.930292371717683</v>
      </c>
      <c r="AM45" s="13">
        <v>2.2878192534381139</v>
      </c>
      <c r="AN45" s="3">
        <v>0.97347740667976423</v>
      </c>
      <c r="AO45" s="13">
        <f>BB45*1.08</f>
        <v>0</v>
      </c>
      <c r="AP45" s="3">
        <v>0.64636542239685657</v>
      </c>
      <c r="AQ45" s="13">
        <v>4.461689587426326</v>
      </c>
      <c r="AR45" s="3">
        <v>1.0118934448739885</v>
      </c>
      <c r="AS45" s="13">
        <v>2.8407040615853414</v>
      </c>
      <c r="AT45" s="3">
        <v>0.43610613355210609</v>
      </c>
      <c r="AU45" s="13">
        <v>2.8278192534381135</v>
      </c>
      <c r="AV45" s="3">
        <v>0.43088051437756741</v>
      </c>
      <c r="AW45" s="13">
        <v>1.5076929869097813</v>
      </c>
      <c r="AX45" s="3">
        <v>0.16502946954813361</v>
      </c>
      <c r="AY45" s="13">
        <v>0.6227897838899803</v>
      </c>
      <c r="AZ45" s="3">
        <v>0.14511519914270404</v>
      </c>
      <c r="BA45" s="3">
        <v>3.3398821218074658E-2</v>
      </c>
      <c r="BB45" s="13"/>
      <c r="BC45" s="12">
        <f t="shared" si="77"/>
        <v>9.1434350467948242</v>
      </c>
      <c r="BD45" s="12">
        <f t="shared" si="77"/>
        <v>9.8151703272578104</v>
      </c>
      <c r="BE45" s="12">
        <f t="shared" si="77"/>
        <v>11.252201747849062</v>
      </c>
      <c r="BF45" s="12">
        <f t="shared" si="77"/>
        <v>12.976569741176549</v>
      </c>
      <c r="BG45" s="12"/>
      <c r="BH45" s="12">
        <f t="shared" si="78"/>
        <v>15.458238198906175</v>
      </c>
      <c r="BI45" s="12">
        <f t="shared" si="78"/>
        <v>17.290895322908778</v>
      </c>
      <c r="BJ45" s="12">
        <f t="shared" si="78"/>
        <v>0</v>
      </c>
      <c r="BK45" s="12">
        <f t="shared" si="78"/>
        <v>17.904859346173311</v>
      </c>
      <c r="BL45" s="12">
        <f t="shared" si="78"/>
        <v>18.136949542383441</v>
      </c>
      <c r="BM45" s="12">
        <f t="shared" si="78"/>
        <v>18.532846975714072</v>
      </c>
      <c r="BN45" s="12">
        <f t="shared" si="78"/>
        <v>17.754400384908383</v>
      </c>
      <c r="BO45" s="12">
        <f t="shared" si="78"/>
        <v>17.656118767291744</v>
      </c>
      <c r="BP45" s="12">
        <f t="shared" si="78"/>
        <v>17.564094741851637</v>
      </c>
      <c r="BQ45" s="12">
        <f t="shared" si="78"/>
        <v>17.515468064128758</v>
      </c>
      <c r="BS45" s="12">
        <f t="shared" si="79"/>
        <v>3.7602146863699777</v>
      </c>
      <c r="BT45" s="12">
        <f t="shared" si="80"/>
        <v>6.9047193801614242</v>
      </c>
      <c r="BU45" s="12">
        <f t="shared" si="81"/>
        <v>1.825348416889359</v>
      </c>
      <c r="BV45" s="12">
        <f t="shared" si="81"/>
        <v>1.6452621289691951</v>
      </c>
      <c r="BW45" s="14">
        <f t="shared" si="82"/>
        <v>2.6330757609234388</v>
      </c>
      <c r="BX45" s="12">
        <f t="shared" si="83"/>
        <v>4.4602559337333405</v>
      </c>
      <c r="BY45" s="12">
        <f t="shared" si="84"/>
        <v>4.4966517239470924</v>
      </c>
      <c r="BZ45" s="12">
        <f t="shared" si="85"/>
        <v>3.3441267069295884</v>
      </c>
      <c r="CA45" s="12">
        <f t="shared" si="85"/>
        <v>3.5920593496173359</v>
      </c>
      <c r="CB45" s="12">
        <f t="shared" si="86"/>
        <v>4.1519318925998689</v>
      </c>
      <c r="CC45" s="12">
        <f t="shared" si="87"/>
        <v>4.1110406385842237</v>
      </c>
      <c r="CD45" s="12">
        <f t="shared" si="88"/>
        <v>7.1404830307398148</v>
      </c>
      <c r="CE45" s="12">
        <f t="shared" si="89"/>
        <v>4.744233897374146</v>
      </c>
      <c r="CF45" s="12">
        <f t="shared" si="90"/>
        <v>3.8792392811769618</v>
      </c>
      <c r="CG45" s="12">
        <f t="shared" si="91"/>
        <v>5.6350227917194919</v>
      </c>
      <c r="CH45" s="14">
        <f t="shared" si="92"/>
        <v>4.7914102923926105</v>
      </c>
      <c r="CI45" s="12">
        <f t="shared" si="93"/>
        <v>5.3275370562183086</v>
      </c>
      <c r="CJ45" s="12">
        <f t="shared" si="94"/>
        <v>6.3212818615569111</v>
      </c>
      <c r="CK45" s="12">
        <f t="shared" si="95"/>
        <v>5.3729726045559323</v>
      </c>
      <c r="CL45" s="12">
        <f t="shared" si="96"/>
        <v>0</v>
      </c>
      <c r="CM45" s="12">
        <f t="shared" si="96"/>
        <v>6.5289436605743081</v>
      </c>
      <c r="CN45" s="12">
        <f t="shared" si="96"/>
        <v>6.6197174887630945</v>
      </c>
      <c r="CO45" s="12">
        <f t="shared" si="97"/>
        <v>6.6627489471785326</v>
      </c>
      <c r="CP45" s="12">
        <f t="shared" si="98"/>
        <v>6.4122885565490098</v>
      </c>
    </row>
    <row r="46" spans="1:101" ht="10.9" customHeight="1" x14ac:dyDescent="0.2">
      <c r="AL46" s="13"/>
      <c r="CR46" s="16"/>
      <c r="CS46" s="16"/>
      <c r="CT46" s="16"/>
      <c r="CU46" s="16"/>
      <c r="CV46" s="16"/>
      <c r="CW46" s="16"/>
    </row>
    <row r="47" spans="1:101" ht="10.9" customHeight="1" x14ac:dyDescent="0.2">
      <c r="A47" s="8" t="s">
        <v>55</v>
      </c>
      <c r="Q47" s="12"/>
      <c r="R47" s="12"/>
      <c r="CR47" s="16"/>
      <c r="CS47" s="16"/>
      <c r="CT47" s="16"/>
      <c r="CU47" s="16"/>
      <c r="CV47" s="16"/>
      <c r="CW47" s="16"/>
    </row>
    <row r="48" spans="1:101" ht="10.9" customHeight="1" x14ac:dyDescent="0.2">
      <c r="A48" s="37" t="s">
        <v>82</v>
      </c>
      <c r="B48" s="16">
        <v>2760</v>
      </c>
      <c r="C48" s="29" t="s">
        <v>105</v>
      </c>
      <c r="D48" s="24" t="s">
        <v>83</v>
      </c>
      <c r="E48" s="14">
        <v>46.895042879999998</v>
      </c>
      <c r="F48" s="21">
        <v>1.1766686399999999</v>
      </c>
      <c r="G48" s="14">
        <v>15.614847360000001</v>
      </c>
      <c r="H48" s="14">
        <v>10.59506784</v>
      </c>
      <c r="I48" s="14"/>
      <c r="J48" s="21">
        <v>0.16463260800000001</v>
      </c>
      <c r="K48" s="14">
        <v>7.1408131200000007</v>
      </c>
      <c r="L48" s="14">
        <v>10.211261759999999</v>
      </c>
      <c r="M48" s="14">
        <v>3.3027523200000002</v>
      </c>
      <c r="N48" s="21">
        <v>0.25856409600000002</v>
      </c>
      <c r="O48" s="21">
        <v>0.126252</v>
      </c>
      <c r="P48" s="16">
        <v>4.26</v>
      </c>
      <c r="Q48" s="14">
        <v>99.74590262400001</v>
      </c>
      <c r="S48" s="24" t="s">
        <v>81</v>
      </c>
      <c r="T48" s="28">
        <v>33.126149923172214</v>
      </c>
      <c r="U48" s="28">
        <v>240.50277626698491</v>
      </c>
      <c r="V48" s="28">
        <v>290.21298349035538</v>
      </c>
      <c r="W48" s="28">
        <v>43.78941767717064</v>
      </c>
      <c r="X48" s="28">
        <v>157.11187497577626</v>
      </c>
      <c r="Y48" s="28">
        <v>69.066636084121953</v>
      </c>
      <c r="Z48" s="28">
        <v>75.593574975693883</v>
      </c>
      <c r="AA48" s="28">
        <v>16.478714147449583</v>
      </c>
      <c r="AB48" s="28">
        <v>4.2796024270774256</v>
      </c>
      <c r="AC48" s="28">
        <v>176.50302507534275</v>
      </c>
      <c r="AD48" s="28">
        <v>25.378342993578979</v>
      </c>
      <c r="AE48" s="28">
        <v>68.194026424289774</v>
      </c>
      <c r="AF48" s="28">
        <v>3.6836334701376328</v>
      </c>
      <c r="AG48" s="21">
        <v>0.64256201163525062</v>
      </c>
      <c r="AH48" s="28">
        <v>102.64153243708361</v>
      </c>
      <c r="AI48" s="28">
        <v>5.5594163062577362</v>
      </c>
      <c r="AJ48" s="28">
        <v>13.009022024938593</v>
      </c>
      <c r="AK48" s="28">
        <v>1.8576665998147681</v>
      </c>
      <c r="AL48" s="28">
        <v>8.9618804396306526</v>
      </c>
      <c r="AM48" s="28">
        <v>2.8545453757709724</v>
      </c>
      <c r="AN48" s="21">
        <v>1.1013478985995633</v>
      </c>
      <c r="AO48" s="28">
        <v>3.814045654261724</v>
      </c>
      <c r="AP48" s="21">
        <v>0.6594884776465938</v>
      </c>
      <c r="AQ48" s="28">
        <v>4.3833449575265444</v>
      </c>
      <c r="AR48" s="21">
        <v>0.93225179397695657</v>
      </c>
      <c r="AS48" s="28">
        <v>2.589876561807603</v>
      </c>
      <c r="AT48" s="21">
        <v>0.39554587947380848</v>
      </c>
      <c r="AU48" s="28">
        <v>2.4838213103172637</v>
      </c>
      <c r="AV48" s="21">
        <v>0.36365497450127637</v>
      </c>
      <c r="AW48" s="28">
        <v>1.9087399347111191</v>
      </c>
      <c r="AX48" s="21">
        <v>0.32415940281754368</v>
      </c>
      <c r="AY48" s="28">
        <v>5.0201303878490169</v>
      </c>
      <c r="AZ48" s="21">
        <v>0.6551483386337128</v>
      </c>
      <c r="BA48" s="21">
        <v>0.1529576456297487</v>
      </c>
      <c r="BC48" s="14">
        <f t="shared" ref="BC48:BC57" si="99">AI48/BC$14</f>
        <v>23.457452769019984</v>
      </c>
      <c r="BD48" s="14">
        <f t="shared" ref="BD48:BD57" si="100">AJ48/BD$14</f>
        <v>21.22189563611516</v>
      </c>
      <c r="BE48" s="14">
        <f t="shared" ref="BE48:BE57" si="101">AK48/BE$14</f>
        <v>20.017959049728105</v>
      </c>
      <c r="BF48" s="14">
        <f t="shared" ref="BF48:BF57" si="102">AL48/BF$14</f>
        <v>19.610241662211493</v>
      </c>
      <c r="BH48" s="14">
        <f t="shared" ref="BH48:BH57" si="103">AM48/BH$14</f>
        <v>19.287468755209275</v>
      </c>
      <c r="BI48" s="14">
        <f t="shared" ref="BI48:BI57" si="104">AN48/BI$14</f>
        <v>19.562129637647658</v>
      </c>
      <c r="BJ48" s="14">
        <f t="shared" ref="BJ48:BJ57" si="105">AO48/BJ$14</f>
        <v>19.166058564129266</v>
      </c>
      <c r="BK48" s="14">
        <f t="shared" ref="BK48:BK57" si="106">AP48/BK$14</f>
        <v>18.268378882177114</v>
      </c>
      <c r="BL48" s="14">
        <f t="shared" ref="BL48:BL57" si="107">AQ48/BL$14</f>
        <v>17.818475437099774</v>
      </c>
      <c r="BM48" s="14">
        <f t="shared" ref="BM48:BM57" si="108">AR48/BM$14</f>
        <v>17.074208680896639</v>
      </c>
      <c r="BN48" s="14">
        <f t="shared" ref="BN48:BN57" si="109">AS48/BN$14</f>
        <v>16.186728511297517</v>
      </c>
      <c r="BO48" s="14">
        <f t="shared" ref="BO48:BO57" si="110">AT48/BO$14</f>
        <v>16.014003217563097</v>
      </c>
      <c r="BP48" s="14">
        <f t="shared" ref="BP48:BP57" si="111">AU48/BP$14</f>
        <v>15.427461554765612</v>
      </c>
      <c r="BQ48" s="14">
        <f t="shared" ref="BQ48:BQ57" si="112">AV48/BQ$14</f>
        <v>14.782722540702292</v>
      </c>
      <c r="BS48" s="14">
        <f t="shared" ref="BS48:BS57" si="113">AB48/BS$14</f>
        <v>7.1326707117957096</v>
      </c>
      <c r="BT48" s="14">
        <f t="shared" ref="BT48:BT57" si="114">AH48/BT$14</f>
        <v>15.551747338952064</v>
      </c>
      <c r="BU48" s="14">
        <f t="shared" ref="BU48:BU57" si="115">AZ48/BU$14</f>
        <v>8.2408596054555066</v>
      </c>
      <c r="BV48" s="14">
        <f t="shared" ref="BV48:BV57" si="116">BA48/BV$14</f>
        <v>7.5348593906280152</v>
      </c>
      <c r="BW48" s="14">
        <f t="shared" ref="BW48:BW57" si="117">AF48/BW$14</f>
        <v>5.598227158263879</v>
      </c>
      <c r="BX48" s="14">
        <f t="shared" ref="BX48:BX57" si="118">AX48/BX$14</f>
        <v>8.7610649410146948</v>
      </c>
      <c r="BY48" s="14">
        <f t="shared" ref="BY48:BY57" si="119">N48*10000/1.2046/BY$14</f>
        <v>8.9436360617632431</v>
      </c>
      <c r="BZ48" s="14">
        <f t="shared" ref="BZ48:BZ57" si="120">AI48/BZ$14</f>
        <v>8.5793461516323095</v>
      </c>
      <c r="CA48" s="14">
        <f t="shared" ref="CA48:CA57" si="121">AJ48/CA$14</f>
        <v>7.7665803133961751</v>
      </c>
      <c r="CB48" s="14">
        <f t="shared" ref="CB48:CB57" si="122">AY48/CB$14</f>
        <v>33.467535918993448</v>
      </c>
      <c r="CC48" s="14">
        <f t="shared" ref="CC48:CC57" si="123">AK48/CC$14</f>
        <v>7.3136480307668039</v>
      </c>
      <c r="CD48" s="14">
        <f t="shared" ref="CD48:CD57" si="124">AC48/CD$14</f>
        <v>8.8694987475046609</v>
      </c>
      <c r="CE48" s="14">
        <f t="shared" ref="CE48:CE57" si="125">AL48/CE$14</f>
        <v>7.1695043517045223</v>
      </c>
      <c r="CF48" s="14">
        <f t="shared" ref="CF48:CF57" si="126">O48*10000/2.2914/CF$14</f>
        <v>6.1220214715894219</v>
      </c>
      <c r="CG48" s="14">
        <f t="shared" ref="CG48:CG57" si="127">AM48/CG$14</f>
        <v>7.030899940322592</v>
      </c>
      <c r="CH48" s="14">
        <f t="shared" ref="CH48:CH57" si="128">AE48/CH$14</f>
        <v>6.4946691832656924</v>
      </c>
      <c r="CI48" s="14">
        <f t="shared" ref="CI48:CI57" si="129">AW48/CI$14</f>
        <v>6.7446640802513054</v>
      </c>
      <c r="CJ48" s="14">
        <f t="shared" ref="CJ48:CJ57" si="130">AN48/CJ$14</f>
        <v>7.1516097311659959</v>
      </c>
      <c r="CK48" s="14">
        <f t="shared" ref="CK48:CK57" si="131">F48*10000/1.6681/CK$14</f>
        <v>5.8538966364445244</v>
      </c>
      <c r="CL48" s="14">
        <f t="shared" ref="CL48:CL57" si="132">AO48/CL$14</f>
        <v>7.0111133350399335</v>
      </c>
      <c r="CM48" s="14">
        <f t="shared" ref="CM48:CM57" si="133">AP48/CM$14</f>
        <v>6.6614997742080178</v>
      </c>
      <c r="CN48" s="14">
        <f t="shared" ref="CN48:CN57" si="134">AQ48/CN$14</f>
        <v>6.50347916546965</v>
      </c>
      <c r="CO48" s="14">
        <f t="shared" ref="CO48:CO57" si="135">AD48/CO$14</f>
        <v>5.901940231064879</v>
      </c>
      <c r="CP48" s="14">
        <f t="shared" ref="CP48:CP57" si="136">AU48/CP$14</f>
        <v>5.6322478692001443</v>
      </c>
    </row>
    <row r="49" spans="1:121" ht="10.9" customHeight="1" x14ac:dyDescent="0.2">
      <c r="A49" s="17" t="s">
        <v>80</v>
      </c>
      <c r="B49" s="35" t="s">
        <v>108</v>
      </c>
      <c r="C49" s="33" t="s">
        <v>106</v>
      </c>
      <c r="D49" s="24" t="s">
        <v>77</v>
      </c>
      <c r="E49" s="14">
        <v>45.72</v>
      </c>
      <c r="F49" s="14">
        <v>0.9</v>
      </c>
      <c r="G49" s="14">
        <v>16.11</v>
      </c>
      <c r="H49" s="12">
        <v>10.88</v>
      </c>
      <c r="I49" s="12"/>
      <c r="J49" s="14">
        <v>0.17</v>
      </c>
      <c r="K49" s="14">
        <v>8.6</v>
      </c>
      <c r="L49" s="14">
        <v>11.57</v>
      </c>
      <c r="M49" s="14">
        <v>2</v>
      </c>
      <c r="N49" s="14">
        <v>0.12</v>
      </c>
      <c r="O49" s="14">
        <v>7.0000000000000007E-2</v>
      </c>
      <c r="P49" s="12">
        <v>3.93</v>
      </c>
      <c r="Q49" s="12">
        <v>100.07</v>
      </c>
      <c r="R49" s="25"/>
      <c r="S49" s="34" t="s">
        <v>81</v>
      </c>
      <c r="T49" s="13">
        <v>45.349574537718873</v>
      </c>
      <c r="U49" s="13">
        <v>266.66474032978891</v>
      </c>
      <c r="V49" s="13">
        <v>458.86618393061696</v>
      </c>
      <c r="W49" s="13">
        <v>98.33179226383109</v>
      </c>
      <c r="X49" s="13">
        <v>158.00665383998717</v>
      </c>
      <c r="Y49" s="13">
        <v>92.383928571428569</v>
      </c>
      <c r="Z49" s="13">
        <v>66.368055555555557</v>
      </c>
      <c r="AA49" s="13">
        <v>16.711208292840947</v>
      </c>
      <c r="AB49" s="13">
        <v>3.8455244640811648</v>
      </c>
      <c r="AC49" s="13">
        <v>115.36395703062369</v>
      </c>
      <c r="AD49" s="13">
        <v>27.488328664799251</v>
      </c>
      <c r="AE49" s="13">
        <v>64.33071510391099</v>
      </c>
      <c r="AF49" s="13">
        <v>2.1168154761904758</v>
      </c>
      <c r="AG49" s="3">
        <v>2.0833333333333336E-2</v>
      </c>
      <c r="AH49" s="13">
        <v>257.97723475355053</v>
      </c>
      <c r="AI49" s="13">
        <v>2.7203425229741018</v>
      </c>
      <c r="AJ49" s="13">
        <v>7.6478174603174596</v>
      </c>
      <c r="AK49" s="13">
        <v>1.2009189640768587</v>
      </c>
      <c r="AL49" s="13">
        <v>6.7084377610693409</v>
      </c>
      <c r="AM49" s="13">
        <v>2.4550960735171263</v>
      </c>
      <c r="AN49" s="3">
        <v>0.92695932539682546</v>
      </c>
      <c r="AO49" s="26">
        <v>3.4694584348294528</v>
      </c>
      <c r="AP49" s="3">
        <v>0.63864087301587313</v>
      </c>
      <c r="AQ49" s="26">
        <v>4.0877065111758997</v>
      </c>
      <c r="AR49" s="3">
        <v>0.94773725092874039</v>
      </c>
      <c r="AS49" s="26">
        <v>2.5570942662779399</v>
      </c>
      <c r="AT49" s="3">
        <v>0.4055468341182627</v>
      </c>
      <c r="AU49" s="26">
        <v>2.5281954887218041</v>
      </c>
      <c r="AV49" s="3">
        <v>0.38310536980749749</v>
      </c>
      <c r="AW49" s="26">
        <v>1.7192556634304206</v>
      </c>
      <c r="AX49" s="3">
        <v>1.3077200577200576</v>
      </c>
      <c r="AY49" s="26">
        <v>0.86706349206349209</v>
      </c>
      <c r="AZ49" s="3">
        <v>0.49821210535496246</v>
      </c>
      <c r="BA49" s="3">
        <v>6.8452380952380959E-2</v>
      </c>
      <c r="BB49" s="26"/>
      <c r="BC49" s="14">
        <f t="shared" si="99"/>
        <v>11.478238493561612</v>
      </c>
      <c r="BD49" s="14">
        <f t="shared" si="100"/>
        <v>12.476048059245448</v>
      </c>
      <c r="BE49" s="14">
        <f t="shared" si="101"/>
        <v>12.940937112897185</v>
      </c>
      <c r="BF49" s="14">
        <f t="shared" si="102"/>
        <v>14.679294881989804</v>
      </c>
      <c r="BG49" s="14"/>
      <c r="BH49" s="14">
        <f t="shared" si="103"/>
        <v>16.588486983223827</v>
      </c>
      <c r="BI49" s="14">
        <f t="shared" si="104"/>
        <v>16.464641658913418</v>
      </c>
      <c r="BJ49" s="14">
        <f t="shared" si="105"/>
        <v>17.434464496630415</v>
      </c>
      <c r="BK49" s="14">
        <f t="shared" si="106"/>
        <v>17.690882909026957</v>
      </c>
      <c r="BL49" s="14">
        <f t="shared" si="107"/>
        <v>16.616693134861382</v>
      </c>
      <c r="BM49" s="14">
        <f t="shared" si="108"/>
        <v>17.357825108584986</v>
      </c>
      <c r="BN49" s="14">
        <f t="shared" si="109"/>
        <v>15.981839164237124</v>
      </c>
      <c r="BO49" s="14">
        <f t="shared" si="110"/>
        <v>16.418900166731284</v>
      </c>
      <c r="BP49" s="14">
        <f t="shared" si="111"/>
        <v>15.703077569700646</v>
      </c>
      <c r="BQ49" s="14">
        <f t="shared" si="112"/>
        <v>15.573389016564938</v>
      </c>
      <c r="BS49" s="14">
        <f t="shared" si="113"/>
        <v>6.4092074401352752</v>
      </c>
      <c r="BT49" s="14">
        <f t="shared" si="114"/>
        <v>39.087459811144022</v>
      </c>
      <c r="BU49" s="14">
        <f t="shared" si="115"/>
        <v>6.2668189352825463</v>
      </c>
      <c r="BV49" s="14">
        <f t="shared" si="116"/>
        <v>3.3720384705606388</v>
      </c>
      <c r="BW49" s="14">
        <f t="shared" si="117"/>
        <v>3.2170447966420603</v>
      </c>
      <c r="BX49" s="14">
        <f t="shared" si="118"/>
        <v>35.343785343785342</v>
      </c>
      <c r="BY49" s="14">
        <f t="shared" si="119"/>
        <v>4.1507554374896234</v>
      </c>
      <c r="BZ49" s="14">
        <f t="shared" si="120"/>
        <v>4.1980594490341074</v>
      </c>
      <c r="CA49" s="14">
        <f t="shared" si="121"/>
        <v>4.5658611703387821</v>
      </c>
      <c r="CB49" s="14">
        <f t="shared" si="122"/>
        <v>5.7804232804232809</v>
      </c>
      <c r="CC49" s="14">
        <f t="shared" si="123"/>
        <v>4.7280274176254276</v>
      </c>
      <c r="CD49" s="14">
        <f t="shared" si="124"/>
        <v>5.7971837703831008</v>
      </c>
      <c r="CE49" s="14">
        <f t="shared" si="125"/>
        <v>5.366750208855473</v>
      </c>
      <c r="CF49" s="14">
        <f t="shared" si="126"/>
        <v>3.3943343710298417</v>
      </c>
      <c r="CG49" s="14">
        <f t="shared" si="127"/>
        <v>6.0470346638352863</v>
      </c>
      <c r="CH49" s="14">
        <f t="shared" si="128"/>
        <v>6.126734771801047</v>
      </c>
      <c r="CI49" s="14">
        <f t="shared" si="129"/>
        <v>6.0751083513442428</v>
      </c>
      <c r="CJ49" s="14">
        <f t="shared" si="130"/>
        <v>6.019216398680685</v>
      </c>
      <c r="CK49" s="14">
        <f t="shared" si="131"/>
        <v>4.4774771704632776</v>
      </c>
      <c r="CL49" s="14">
        <f t="shared" si="132"/>
        <v>6.3776809463776702</v>
      </c>
      <c r="CM49" s="14">
        <f t="shared" si="133"/>
        <v>6.4509179092512436</v>
      </c>
      <c r="CN49" s="14">
        <f t="shared" si="134"/>
        <v>6.064846455750593</v>
      </c>
      <c r="CO49" s="14">
        <f t="shared" si="135"/>
        <v>6.3926345732091283</v>
      </c>
      <c r="CP49" s="14">
        <f t="shared" si="136"/>
        <v>5.732869588938331</v>
      </c>
      <c r="DN49" s="3"/>
      <c r="DO49" s="3"/>
      <c r="DP49" s="3"/>
      <c r="DQ49" s="3"/>
    </row>
    <row r="50" spans="1:121" ht="11.25" x14ac:dyDescent="0.2">
      <c r="A50" s="30" t="s">
        <v>78</v>
      </c>
      <c r="B50" s="18" t="s">
        <v>109</v>
      </c>
      <c r="C50" s="33" t="s">
        <v>106</v>
      </c>
      <c r="D50" s="24" t="s">
        <v>77</v>
      </c>
      <c r="E50" s="12">
        <v>44.4</v>
      </c>
      <c r="F50" s="12">
        <v>1.62</v>
      </c>
      <c r="G50" s="12">
        <v>15.1</v>
      </c>
      <c r="H50" s="12">
        <v>10.5</v>
      </c>
      <c r="I50" s="12"/>
      <c r="J50" s="12">
        <v>0.22</v>
      </c>
      <c r="K50" s="12">
        <v>8.3800000000000008</v>
      </c>
      <c r="L50" s="12">
        <v>10.119999999999999</v>
      </c>
      <c r="M50" s="12">
        <v>2.4</v>
      </c>
      <c r="N50" s="3">
        <v>0.09</v>
      </c>
      <c r="O50" s="3">
        <v>0.19</v>
      </c>
      <c r="P50" s="27">
        <v>5.7</v>
      </c>
      <c r="Q50" s="12">
        <v>98.72</v>
      </c>
      <c r="R50" s="12"/>
      <c r="S50" s="24" t="s">
        <v>77</v>
      </c>
      <c r="T50" s="19">
        <v>40</v>
      </c>
      <c r="U50" s="19">
        <v>263</v>
      </c>
      <c r="V50" s="19">
        <v>559</v>
      </c>
      <c r="W50" s="19">
        <v>58</v>
      </c>
      <c r="X50" s="19">
        <v>256</v>
      </c>
      <c r="Y50" s="19">
        <v>87</v>
      </c>
      <c r="Z50" s="19">
        <v>88</v>
      </c>
      <c r="AA50" s="19">
        <v>18</v>
      </c>
      <c r="AB50" s="12">
        <v>0.84</v>
      </c>
      <c r="AC50" s="19">
        <v>186</v>
      </c>
      <c r="AD50" s="19">
        <v>35</v>
      </c>
      <c r="AE50" s="19">
        <v>114</v>
      </c>
      <c r="AF50" s="27">
        <v>3.1</v>
      </c>
      <c r="AG50" s="12">
        <v>0.04</v>
      </c>
      <c r="AH50" s="19">
        <v>50</v>
      </c>
      <c r="AI50" s="27">
        <v>4.0999999999999996</v>
      </c>
      <c r="AJ50" s="19">
        <v>12</v>
      </c>
      <c r="AK50" s="27">
        <v>2.2000000000000002</v>
      </c>
      <c r="AL50" s="19">
        <v>12</v>
      </c>
      <c r="AM50" s="27">
        <v>3.8</v>
      </c>
      <c r="AN50" s="12">
        <v>1.5</v>
      </c>
      <c r="AO50" s="27">
        <v>5.2</v>
      </c>
      <c r="AP50" s="12">
        <v>0.9</v>
      </c>
      <c r="AQ50" s="27">
        <v>5.9</v>
      </c>
      <c r="AR50" s="12">
        <v>1.3</v>
      </c>
      <c r="AS50" s="27">
        <v>3.4</v>
      </c>
      <c r="AT50" s="12">
        <v>0.52</v>
      </c>
      <c r="AU50" s="27">
        <v>3.4</v>
      </c>
      <c r="AV50" s="12">
        <v>0.5</v>
      </c>
      <c r="AW50" s="27">
        <v>3</v>
      </c>
      <c r="AX50" s="12">
        <v>0.18</v>
      </c>
      <c r="AY50" s="19">
        <v>3</v>
      </c>
      <c r="AZ50" s="12">
        <v>0.24</v>
      </c>
      <c r="BA50" s="12">
        <v>0.05</v>
      </c>
      <c r="BC50" s="14">
        <f t="shared" si="99"/>
        <v>17.299578059071731</v>
      </c>
      <c r="BD50" s="14">
        <f t="shared" si="100"/>
        <v>19.575856443719413</v>
      </c>
      <c r="BE50" s="14">
        <f t="shared" si="101"/>
        <v>23.706896551724142</v>
      </c>
      <c r="BF50" s="14">
        <f t="shared" si="102"/>
        <v>26.258205689277897</v>
      </c>
      <c r="BG50" s="14"/>
      <c r="BH50" s="14">
        <f t="shared" si="103"/>
        <v>25.675675675675677</v>
      </c>
      <c r="BI50" s="14">
        <f t="shared" si="104"/>
        <v>26.642984014209588</v>
      </c>
      <c r="BJ50" s="14">
        <f t="shared" si="105"/>
        <v>26.13065326633166</v>
      </c>
      <c r="BK50" s="14">
        <f t="shared" si="106"/>
        <v>24.930747922437675</v>
      </c>
      <c r="BL50" s="14">
        <f t="shared" si="107"/>
        <v>23.983739837398375</v>
      </c>
      <c r="BM50" s="14">
        <f t="shared" si="108"/>
        <v>23.80952380952381</v>
      </c>
      <c r="BN50" s="14">
        <f t="shared" si="109"/>
        <v>21.25</v>
      </c>
      <c r="BO50" s="14">
        <f t="shared" si="110"/>
        <v>21.05263157894737</v>
      </c>
      <c r="BP50" s="14">
        <f t="shared" si="111"/>
        <v>21.118012422360248</v>
      </c>
      <c r="BQ50" s="14">
        <f t="shared" si="112"/>
        <v>20.325203252032519</v>
      </c>
      <c r="BS50" s="14">
        <f t="shared" si="113"/>
        <v>1.4</v>
      </c>
      <c r="BT50" s="14">
        <f t="shared" si="114"/>
        <v>7.5757575757575761</v>
      </c>
      <c r="BU50" s="14">
        <f t="shared" si="115"/>
        <v>3.0188679245283017</v>
      </c>
      <c r="BV50" s="14">
        <f t="shared" si="116"/>
        <v>2.4630541871921183</v>
      </c>
      <c r="BW50" s="14">
        <f t="shared" si="117"/>
        <v>4.7112462006079028</v>
      </c>
      <c r="BX50" s="14">
        <f t="shared" si="118"/>
        <v>4.8648648648648649</v>
      </c>
      <c r="BY50" s="14">
        <f t="shared" si="119"/>
        <v>3.1130665781172175</v>
      </c>
      <c r="BZ50" s="14">
        <f t="shared" si="120"/>
        <v>6.3271604938271597</v>
      </c>
      <c r="CA50" s="14">
        <f t="shared" si="121"/>
        <v>7.1641791044776122</v>
      </c>
      <c r="CB50" s="14">
        <f t="shared" si="122"/>
        <v>20</v>
      </c>
      <c r="CC50" s="14">
        <f t="shared" si="123"/>
        <v>8.6614173228346463</v>
      </c>
      <c r="CD50" s="14">
        <f t="shared" si="124"/>
        <v>9.3467336683417095</v>
      </c>
      <c r="CE50" s="14">
        <f t="shared" si="125"/>
        <v>9.6</v>
      </c>
      <c r="CF50" s="14">
        <f t="shared" si="126"/>
        <v>9.2131932927952835</v>
      </c>
      <c r="CG50" s="14">
        <f t="shared" si="127"/>
        <v>9.359605911330048</v>
      </c>
      <c r="CH50" s="14">
        <f t="shared" si="128"/>
        <v>10.857142857142858</v>
      </c>
      <c r="CI50" s="14">
        <f t="shared" si="129"/>
        <v>10.600706713780919</v>
      </c>
      <c r="CJ50" s="14">
        <f t="shared" si="130"/>
        <v>9.7402597402597397</v>
      </c>
      <c r="CK50" s="14">
        <f t="shared" si="131"/>
        <v>8.0594589068339015</v>
      </c>
      <c r="CL50" s="14">
        <f t="shared" si="132"/>
        <v>9.5588235294117645</v>
      </c>
      <c r="CM50" s="14">
        <f t="shared" si="133"/>
        <v>9.0909090909090899</v>
      </c>
      <c r="CN50" s="14">
        <f t="shared" si="134"/>
        <v>8.7537091988130555</v>
      </c>
      <c r="CO50" s="14">
        <f t="shared" si="135"/>
        <v>8.1395348837209305</v>
      </c>
      <c r="CP50" s="14">
        <f t="shared" si="136"/>
        <v>7.7097505668934234</v>
      </c>
    </row>
    <row r="51" spans="1:121" ht="11.25" x14ac:dyDescent="0.2">
      <c r="A51" s="30" t="s">
        <v>79</v>
      </c>
      <c r="B51" s="18">
        <v>2920.5</v>
      </c>
      <c r="C51" s="33" t="s">
        <v>106</v>
      </c>
      <c r="D51" s="24" t="s">
        <v>77</v>
      </c>
      <c r="E51" s="12">
        <v>45.4</v>
      </c>
      <c r="F51" s="12">
        <v>0.96</v>
      </c>
      <c r="G51" s="12">
        <v>15.4</v>
      </c>
      <c r="H51" s="12">
        <v>10.4</v>
      </c>
      <c r="I51" s="12"/>
      <c r="J51" s="12">
        <v>0.17</v>
      </c>
      <c r="K51" s="12">
        <v>10.06</v>
      </c>
      <c r="L51" s="12">
        <v>11.16</v>
      </c>
      <c r="M51" s="12">
        <v>1.9</v>
      </c>
      <c r="N51" s="3">
        <v>0.1</v>
      </c>
      <c r="O51" s="3">
        <v>7.0000000000000007E-2</v>
      </c>
      <c r="P51" s="27">
        <v>4</v>
      </c>
      <c r="Q51" s="12">
        <v>99.62</v>
      </c>
      <c r="R51" s="12"/>
      <c r="S51" s="24" t="s">
        <v>77</v>
      </c>
      <c r="T51" s="19">
        <v>39</v>
      </c>
      <c r="U51" s="19">
        <v>255</v>
      </c>
      <c r="V51" s="19">
        <v>609</v>
      </c>
      <c r="W51" s="19">
        <v>55</v>
      </c>
      <c r="X51" s="19">
        <v>247</v>
      </c>
      <c r="Y51" s="19">
        <v>246</v>
      </c>
      <c r="Z51" s="19">
        <v>77</v>
      </c>
      <c r="AA51" s="19">
        <v>14</v>
      </c>
      <c r="AB51" s="27">
        <v>2.2000000000000002</v>
      </c>
      <c r="AC51" s="19">
        <v>109</v>
      </c>
      <c r="AD51" s="19">
        <v>24</v>
      </c>
      <c r="AE51" s="19">
        <v>58</v>
      </c>
      <c r="AF51" s="27">
        <v>1.7</v>
      </c>
      <c r="AG51" s="12">
        <v>0.03</v>
      </c>
      <c r="AH51" s="19">
        <v>46</v>
      </c>
      <c r="AI51" s="27">
        <v>2.1</v>
      </c>
      <c r="AJ51" s="19">
        <v>6</v>
      </c>
      <c r="AK51" s="27">
        <v>1</v>
      </c>
      <c r="AL51" s="19">
        <v>6</v>
      </c>
      <c r="AM51" s="27">
        <v>2.2999999999999998</v>
      </c>
      <c r="AN51" s="12">
        <v>0.89</v>
      </c>
      <c r="AO51" s="27">
        <v>3.3</v>
      </c>
      <c r="AP51" s="12">
        <v>0.6</v>
      </c>
      <c r="AQ51" s="27">
        <v>4</v>
      </c>
      <c r="AR51" s="12">
        <v>0.87</v>
      </c>
      <c r="AS51" s="27">
        <v>2.4</v>
      </c>
      <c r="AT51" s="12">
        <v>0.37</v>
      </c>
      <c r="AU51" s="27">
        <v>2.2999999999999998</v>
      </c>
      <c r="AV51" s="12">
        <v>0.36</v>
      </c>
      <c r="AW51" s="27">
        <v>1.6</v>
      </c>
      <c r="AX51" s="12">
        <v>0.1</v>
      </c>
      <c r="AY51" s="19">
        <v>1</v>
      </c>
      <c r="AZ51" s="12">
        <v>0.34</v>
      </c>
      <c r="BA51" s="12">
        <v>7.0000000000000007E-2</v>
      </c>
      <c r="BB51" s="8"/>
      <c r="BC51" s="14">
        <f t="shared" si="99"/>
        <v>8.8607594936708871</v>
      </c>
      <c r="BD51" s="14">
        <f t="shared" si="100"/>
        <v>9.7879282218597066</v>
      </c>
      <c r="BE51" s="14">
        <f t="shared" si="101"/>
        <v>10.775862068965518</v>
      </c>
      <c r="BF51" s="14">
        <f t="shared" si="102"/>
        <v>13.129102844638949</v>
      </c>
      <c r="BG51" s="14"/>
      <c r="BH51" s="14">
        <f t="shared" si="103"/>
        <v>15.54054054054054</v>
      </c>
      <c r="BI51" s="14">
        <f t="shared" si="104"/>
        <v>15.808170515097691</v>
      </c>
      <c r="BJ51" s="14">
        <f t="shared" si="105"/>
        <v>16.582914572864318</v>
      </c>
      <c r="BK51" s="14">
        <f t="shared" si="106"/>
        <v>16.620498614958446</v>
      </c>
      <c r="BL51" s="14">
        <f t="shared" si="107"/>
        <v>16.260162601626018</v>
      </c>
      <c r="BM51" s="14">
        <f t="shared" si="108"/>
        <v>15.934065934065933</v>
      </c>
      <c r="BN51" s="14">
        <f t="shared" si="109"/>
        <v>15</v>
      </c>
      <c r="BO51" s="14">
        <f t="shared" si="110"/>
        <v>14.979757085020243</v>
      </c>
      <c r="BP51" s="14">
        <f t="shared" si="111"/>
        <v>14.285714285714285</v>
      </c>
      <c r="BQ51" s="14">
        <f t="shared" si="112"/>
        <v>14.634146341463413</v>
      </c>
      <c r="BS51" s="14">
        <f t="shared" si="113"/>
        <v>3.666666666666667</v>
      </c>
      <c r="BT51" s="14">
        <f t="shared" si="114"/>
        <v>6.9696969696969697</v>
      </c>
      <c r="BU51" s="14">
        <f t="shared" si="115"/>
        <v>4.2767295597484276</v>
      </c>
      <c r="BV51" s="14">
        <f t="shared" si="116"/>
        <v>3.4482758620689662</v>
      </c>
      <c r="BW51" s="14">
        <f t="shared" si="117"/>
        <v>2.5835866261398173</v>
      </c>
      <c r="BX51" s="14">
        <f t="shared" si="118"/>
        <v>2.7027027027027031</v>
      </c>
      <c r="BY51" s="14">
        <f t="shared" si="119"/>
        <v>3.4589628645746862</v>
      </c>
      <c r="BZ51" s="14">
        <f t="shared" si="120"/>
        <v>3.2407407407407409</v>
      </c>
      <c r="CA51" s="14">
        <f t="shared" si="121"/>
        <v>3.5820895522388061</v>
      </c>
      <c r="CB51" s="14">
        <f t="shared" si="122"/>
        <v>6.666666666666667</v>
      </c>
      <c r="CC51" s="14">
        <f t="shared" si="123"/>
        <v>3.9370078740157481</v>
      </c>
      <c r="CD51" s="14">
        <f t="shared" si="124"/>
        <v>5.4773869346733672</v>
      </c>
      <c r="CE51" s="14">
        <f t="shared" si="125"/>
        <v>4.8</v>
      </c>
      <c r="CF51" s="14">
        <f t="shared" si="126"/>
        <v>3.3943343710298417</v>
      </c>
      <c r="CG51" s="14">
        <f t="shared" si="127"/>
        <v>5.665024630541871</v>
      </c>
      <c r="CH51" s="14">
        <f t="shared" si="128"/>
        <v>5.5238095238095237</v>
      </c>
      <c r="CI51" s="14">
        <f t="shared" si="129"/>
        <v>5.6537102473498244</v>
      </c>
      <c r="CJ51" s="14">
        <f t="shared" si="130"/>
        <v>5.779220779220779</v>
      </c>
      <c r="CK51" s="14">
        <f t="shared" si="131"/>
        <v>4.7759756484941622</v>
      </c>
      <c r="CL51" s="14">
        <f t="shared" si="132"/>
        <v>6.0661764705882346</v>
      </c>
      <c r="CM51" s="14">
        <f t="shared" si="133"/>
        <v>6.0606060606060597</v>
      </c>
      <c r="CN51" s="14">
        <f t="shared" si="134"/>
        <v>5.9347181008902075</v>
      </c>
      <c r="CO51" s="14">
        <f t="shared" si="135"/>
        <v>5.5813953488372094</v>
      </c>
      <c r="CP51" s="14">
        <f t="shared" si="136"/>
        <v>5.2154195011337867</v>
      </c>
    </row>
    <row r="52" spans="1:121" ht="10.9" customHeight="1" x14ac:dyDescent="0.2">
      <c r="A52" s="37" t="s">
        <v>84</v>
      </c>
      <c r="B52" s="16">
        <v>3040</v>
      </c>
      <c r="C52" s="29" t="s">
        <v>105</v>
      </c>
      <c r="D52" s="24" t="s">
        <v>83</v>
      </c>
      <c r="E52" s="14">
        <v>46.360636200000002</v>
      </c>
      <c r="F52" s="21">
        <v>1.1790033</v>
      </c>
      <c r="G52" s="14">
        <v>16.607248200000001</v>
      </c>
      <c r="H52" s="14">
        <v>11.041138200000001</v>
      </c>
      <c r="I52" s="14"/>
      <c r="J52" s="21">
        <v>0.18013956</v>
      </c>
      <c r="K52" s="14">
        <v>8.2176024000000005</v>
      </c>
      <c r="L52" s="14">
        <v>10.1606808</v>
      </c>
      <c r="M52" s="14">
        <v>2.4592086000000002</v>
      </c>
      <c r="N52" s="21">
        <v>0.15180299999999999</v>
      </c>
      <c r="O52" s="21">
        <v>0.17204340000000001</v>
      </c>
      <c r="P52" s="16">
        <v>3.04</v>
      </c>
      <c r="Q52" s="14">
        <v>99.569503660000024</v>
      </c>
      <c r="S52" s="24" t="s">
        <v>81</v>
      </c>
      <c r="T52" s="28">
        <v>38.124374819417504</v>
      </c>
      <c r="U52" s="28">
        <v>270.29973714049112</v>
      </c>
      <c r="V52" s="28">
        <v>349.56956225919703</v>
      </c>
      <c r="W52" s="28">
        <v>50.460304109483246</v>
      </c>
      <c r="X52" s="28">
        <v>187.83591092598849</v>
      </c>
      <c r="Y52" s="28">
        <v>120.301039809259</v>
      </c>
      <c r="Z52" s="28">
        <v>67.158743078405479</v>
      </c>
      <c r="AA52" s="28">
        <v>17.207143214058604</v>
      </c>
      <c r="AB52" s="28">
        <v>3.0722522016311444</v>
      </c>
      <c r="AC52" s="28">
        <v>173.95469771762254</v>
      </c>
      <c r="AD52" s="28">
        <v>28.120785705325041</v>
      </c>
      <c r="AE52" s="28">
        <v>102.26827266532963</v>
      </c>
      <c r="AF52" s="28">
        <v>2.3556142368347728</v>
      </c>
      <c r="AG52" s="21">
        <v>5.41992867756836E-2</v>
      </c>
      <c r="AH52" s="28">
        <v>82.524062495403641</v>
      </c>
      <c r="AI52" s="28">
        <v>3.6575533678261318</v>
      </c>
      <c r="AJ52" s="28">
        <v>10.740557250579952</v>
      </c>
      <c r="AK52" s="28">
        <v>1.8330665895210017</v>
      </c>
      <c r="AL52" s="28">
        <v>9.8643115538734616</v>
      </c>
      <c r="AM52" s="28">
        <v>3.2793642711184754</v>
      </c>
      <c r="AN52" s="21">
        <v>1.1449423963444632</v>
      </c>
      <c r="AO52" s="28">
        <v>4.2446795449860817</v>
      </c>
      <c r="AP52" s="21">
        <v>0.74406844638115111</v>
      </c>
      <c r="AQ52" s="28">
        <v>4.9558015750576336</v>
      </c>
      <c r="AR52" s="21">
        <v>1.0519033166410503</v>
      </c>
      <c r="AS52" s="28">
        <v>2.9865012834334581</v>
      </c>
      <c r="AT52" s="21">
        <v>0.45642607812924157</v>
      </c>
      <c r="AU52" s="28">
        <v>2.8596002002713528</v>
      </c>
      <c r="AV52" s="21">
        <v>0.4368351333833303</v>
      </c>
      <c r="AW52" s="28">
        <v>2.6740974489752887</v>
      </c>
      <c r="AX52" s="21">
        <v>0.17997331525323873</v>
      </c>
      <c r="AY52" s="28">
        <v>1.0034535202735251</v>
      </c>
      <c r="AZ52" s="21">
        <v>0.20028169907474805</v>
      </c>
      <c r="BA52" s="21">
        <v>8.6900635592930917E-2</v>
      </c>
      <c r="BC52" s="14">
        <f t="shared" si="99"/>
        <v>15.432714632177772</v>
      </c>
      <c r="BD52" s="14">
        <f t="shared" si="100"/>
        <v>17.521300571908569</v>
      </c>
      <c r="BE52" s="14">
        <f t="shared" si="101"/>
        <v>19.752872731907345</v>
      </c>
      <c r="BF52" s="14">
        <f t="shared" si="102"/>
        <v>21.584926813727485</v>
      </c>
      <c r="BH52" s="14">
        <f t="shared" si="103"/>
        <v>22.157866696746456</v>
      </c>
      <c r="BI52" s="14">
        <f t="shared" si="104"/>
        <v>20.33645464199757</v>
      </c>
      <c r="BJ52" s="14">
        <f t="shared" si="105"/>
        <v>21.330047964754179</v>
      </c>
      <c r="BK52" s="14">
        <f t="shared" si="106"/>
        <v>20.611314304187012</v>
      </c>
      <c r="BL52" s="14">
        <f t="shared" si="107"/>
        <v>20.145534857957859</v>
      </c>
      <c r="BM52" s="14">
        <f t="shared" si="108"/>
        <v>19.265628509909345</v>
      </c>
      <c r="BN52" s="14">
        <f t="shared" si="109"/>
        <v>18.665633021459112</v>
      </c>
      <c r="BO52" s="14">
        <f t="shared" si="110"/>
        <v>18.478788588228404</v>
      </c>
      <c r="BP52" s="14">
        <f t="shared" si="111"/>
        <v>17.761491927151258</v>
      </c>
      <c r="BQ52" s="14">
        <f t="shared" si="112"/>
        <v>17.757525747289851</v>
      </c>
      <c r="BS52" s="14">
        <f t="shared" si="113"/>
        <v>5.1204203360519074</v>
      </c>
      <c r="BT52" s="14">
        <f t="shared" si="114"/>
        <v>12.503645832636916</v>
      </c>
      <c r="BU52" s="14">
        <f t="shared" si="115"/>
        <v>2.5192666550282774</v>
      </c>
      <c r="BV52" s="14">
        <f t="shared" si="116"/>
        <v>4.2808194873364984</v>
      </c>
      <c r="BW52" s="14">
        <f t="shared" si="117"/>
        <v>3.5799608462534538</v>
      </c>
      <c r="BX52" s="14">
        <f t="shared" si="118"/>
        <v>4.8641436554929385</v>
      </c>
      <c r="BY52" s="14">
        <f t="shared" si="119"/>
        <v>5.2508093973103103</v>
      </c>
      <c r="BZ52" s="14">
        <f t="shared" si="120"/>
        <v>5.6443724812131659</v>
      </c>
      <c r="CA52" s="14">
        <f t="shared" si="121"/>
        <v>6.4122729854208664</v>
      </c>
      <c r="CB52" s="14">
        <f t="shared" si="122"/>
        <v>6.6896901351568339</v>
      </c>
      <c r="CC52" s="14">
        <f t="shared" si="123"/>
        <v>7.2167975965393767</v>
      </c>
      <c r="CD52" s="14">
        <f t="shared" si="124"/>
        <v>8.7414420963629418</v>
      </c>
      <c r="CE52" s="14">
        <f t="shared" si="125"/>
        <v>7.8914492430987693</v>
      </c>
      <c r="CF52" s="14">
        <f t="shared" si="126"/>
        <v>8.3424689418405062</v>
      </c>
      <c r="CG52" s="14">
        <f t="shared" si="127"/>
        <v>8.0772518993065887</v>
      </c>
      <c r="CH52" s="14">
        <f t="shared" si="128"/>
        <v>9.7398354919361552</v>
      </c>
      <c r="CI52" s="14">
        <f t="shared" si="129"/>
        <v>9.4491075935522577</v>
      </c>
      <c r="CJ52" s="14">
        <f t="shared" si="130"/>
        <v>7.4346908853536569</v>
      </c>
      <c r="CK52" s="14">
        <f t="shared" si="131"/>
        <v>5.8655115107231843</v>
      </c>
      <c r="CL52" s="14">
        <f t="shared" si="132"/>
        <v>7.8027197518126492</v>
      </c>
      <c r="CM52" s="14">
        <f t="shared" si="133"/>
        <v>7.5158428927388998</v>
      </c>
      <c r="CN52" s="14">
        <f t="shared" si="134"/>
        <v>7.3528213279786847</v>
      </c>
      <c r="CO52" s="14">
        <f t="shared" si="135"/>
        <v>6.5397176058895443</v>
      </c>
      <c r="CP52" s="14">
        <f t="shared" si="136"/>
        <v>6.4843541956266506</v>
      </c>
    </row>
    <row r="53" spans="1:121" ht="10.9" customHeight="1" x14ac:dyDescent="0.2">
      <c r="A53" s="37" t="s">
        <v>85</v>
      </c>
      <c r="B53" s="16">
        <v>3400</v>
      </c>
      <c r="C53" s="29" t="s">
        <v>105</v>
      </c>
      <c r="D53" s="24" t="s">
        <v>83</v>
      </c>
      <c r="E53" s="14">
        <v>51.661499999999997</v>
      </c>
      <c r="F53" s="21">
        <v>1.8523400000000001</v>
      </c>
      <c r="G53" s="14">
        <v>14.544</v>
      </c>
      <c r="H53" s="14">
        <v>11.665500000000002</v>
      </c>
      <c r="I53" s="14"/>
      <c r="J53" s="21">
        <v>0.18887000000000001</v>
      </c>
      <c r="K53" s="14">
        <v>4.6661999999999999</v>
      </c>
      <c r="L53" s="14">
        <v>6.4943</v>
      </c>
      <c r="M53" s="14">
        <v>4.4338999999999995</v>
      </c>
      <c r="N53" s="21">
        <v>0.59387999999999996</v>
      </c>
      <c r="O53" s="21">
        <v>0.2626</v>
      </c>
      <c r="P53" s="16">
        <v>3.36</v>
      </c>
      <c r="Q53" s="14">
        <v>99.723089999999999</v>
      </c>
      <c r="S53" s="24" t="s">
        <v>81</v>
      </c>
      <c r="T53" s="28">
        <v>35.460323852645736</v>
      </c>
      <c r="U53" s="28">
        <v>324.10319862113784</v>
      </c>
      <c r="V53" s="28">
        <v>101.30759435426083</v>
      </c>
      <c r="W53" s="28">
        <v>34.168099676735494</v>
      </c>
      <c r="X53" s="28">
        <v>66.829662472796656</v>
      </c>
      <c r="Y53" s="28">
        <v>77.6240961624855</v>
      </c>
      <c r="Z53" s="28">
        <v>125.67650716536393</v>
      </c>
      <c r="AA53" s="28">
        <v>20.09774885485114</v>
      </c>
      <c r="AB53" s="28">
        <v>8.7735841696298742</v>
      </c>
      <c r="AC53" s="28">
        <v>132.33858004891815</v>
      </c>
      <c r="AD53" s="28">
        <v>50.392101693070245</v>
      </c>
      <c r="AE53" s="28">
        <v>187.49407500344219</v>
      </c>
      <c r="AF53" s="28">
        <v>6.7988412010259331</v>
      </c>
      <c r="AG53" s="21">
        <v>1.6080465874091541</v>
      </c>
      <c r="AH53" s="28">
        <v>477.16776843565617</v>
      </c>
      <c r="AI53" s="28">
        <v>17.882144841678091</v>
      </c>
      <c r="AJ53" s="28">
        <v>40.188835835030119</v>
      </c>
      <c r="AK53" s="28">
        <v>5.5436662216600903</v>
      </c>
      <c r="AL53" s="28">
        <v>24.85975835415854</v>
      </c>
      <c r="AM53" s="28">
        <v>6.6182056859937513</v>
      </c>
      <c r="AN53" s="21">
        <v>2.0450222906956075</v>
      </c>
      <c r="AO53" s="28">
        <v>7.8948268723298778</v>
      </c>
      <c r="AP53" s="21">
        <v>1.3523058844749167</v>
      </c>
      <c r="AQ53" s="28">
        <v>8.6781090321823378</v>
      </c>
      <c r="AR53" s="21">
        <v>1.8659928072078045</v>
      </c>
      <c r="AS53" s="28">
        <v>5.2497698548286253</v>
      </c>
      <c r="AT53" s="21">
        <v>0.80323985143843002</v>
      </c>
      <c r="AU53" s="28">
        <v>5.045001814550556</v>
      </c>
      <c r="AV53" s="21">
        <v>0.76595290715557196</v>
      </c>
      <c r="AW53" s="28">
        <v>4.9695090773192101</v>
      </c>
      <c r="AX53" s="21">
        <v>0.33124261208981248</v>
      </c>
      <c r="AY53" s="28">
        <v>24.408458273179193</v>
      </c>
      <c r="AZ53" s="21">
        <v>1.6301261151949313</v>
      </c>
      <c r="BA53" s="21">
        <v>0.30372913246515687</v>
      </c>
      <c r="BC53" s="14">
        <f t="shared" si="99"/>
        <v>75.452087939570006</v>
      </c>
      <c r="BD53" s="14">
        <f t="shared" si="100"/>
        <v>65.560906745563003</v>
      </c>
      <c r="BE53" s="14">
        <f t="shared" si="101"/>
        <v>59.737782560992358</v>
      </c>
      <c r="BF53" s="14">
        <f t="shared" si="102"/>
        <v>54.397720687436632</v>
      </c>
      <c r="BH53" s="14">
        <f t="shared" si="103"/>
        <v>44.717605986444269</v>
      </c>
      <c r="BI53" s="14">
        <f t="shared" si="104"/>
        <v>36.323664133136901</v>
      </c>
      <c r="BJ53" s="14">
        <f t="shared" si="105"/>
        <v>39.672496845878783</v>
      </c>
      <c r="BK53" s="14">
        <f t="shared" si="106"/>
        <v>37.459996799859191</v>
      </c>
      <c r="BL53" s="14">
        <f t="shared" si="107"/>
        <v>35.276865984481049</v>
      </c>
      <c r="BM53" s="14">
        <f t="shared" si="108"/>
        <v>34.175692439703376</v>
      </c>
      <c r="BN53" s="14">
        <f t="shared" si="109"/>
        <v>32.811061592678911</v>
      </c>
      <c r="BO53" s="14">
        <f t="shared" si="110"/>
        <v>32.519832042041699</v>
      </c>
      <c r="BP53" s="14">
        <f t="shared" si="111"/>
        <v>31.335414997208421</v>
      </c>
      <c r="BQ53" s="14">
        <f t="shared" si="112"/>
        <v>31.13629703884439</v>
      </c>
      <c r="BS53" s="14">
        <f t="shared" si="113"/>
        <v>14.622640282716457</v>
      </c>
      <c r="BT53" s="14">
        <f t="shared" si="114"/>
        <v>72.298146732675178</v>
      </c>
      <c r="BU53" s="14">
        <f t="shared" si="115"/>
        <v>20.504731008741274</v>
      </c>
      <c r="BV53" s="14">
        <f t="shared" si="116"/>
        <v>14.962026229810684</v>
      </c>
      <c r="BW53" s="14">
        <f t="shared" si="117"/>
        <v>10.332585411893515</v>
      </c>
      <c r="BX53" s="14">
        <f t="shared" si="118"/>
        <v>8.952503029454391</v>
      </c>
      <c r="BY53" s="14">
        <f t="shared" si="119"/>
        <v>20.542088660136145</v>
      </c>
      <c r="BZ53" s="14">
        <f t="shared" si="120"/>
        <v>27.595902533453842</v>
      </c>
      <c r="CA53" s="14">
        <f t="shared" si="121"/>
        <v>23.993334826883654</v>
      </c>
      <c r="CB53" s="14">
        <f t="shared" si="122"/>
        <v>162.72305515452797</v>
      </c>
      <c r="CC53" s="14">
        <f t="shared" si="123"/>
        <v>21.825457565590906</v>
      </c>
      <c r="CD53" s="14">
        <f t="shared" si="124"/>
        <v>6.6501799019556866</v>
      </c>
      <c r="CE53" s="14">
        <f t="shared" si="125"/>
        <v>19.887806683326833</v>
      </c>
      <c r="CF53" s="14">
        <f t="shared" si="126"/>
        <v>12.733602940463376</v>
      </c>
      <c r="CG53" s="14">
        <f t="shared" si="127"/>
        <v>16.300999226585592</v>
      </c>
      <c r="CH53" s="14">
        <f t="shared" si="128"/>
        <v>17.856578571756398</v>
      </c>
      <c r="CI53" s="14">
        <f t="shared" si="129"/>
        <v>17.560102746710992</v>
      </c>
      <c r="CJ53" s="14">
        <f t="shared" si="130"/>
        <v>13.279365523997452</v>
      </c>
      <c r="CK53" s="14">
        <f t="shared" si="131"/>
        <v>9.2153445132621634</v>
      </c>
      <c r="CL53" s="14">
        <f t="shared" si="132"/>
        <v>14.512549397665216</v>
      </c>
      <c r="CM53" s="14">
        <f t="shared" si="133"/>
        <v>13.659655398736533</v>
      </c>
      <c r="CN53" s="14">
        <f t="shared" si="134"/>
        <v>12.875532688697829</v>
      </c>
      <c r="CO53" s="14">
        <f t="shared" si="135"/>
        <v>11.719093416993081</v>
      </c>
      <c r="CP53" s="14">
        <f t="shared" si="136"/>
        <v>11.439913411679266</v>
      </c>
    </row>
    <row r="54" spans="1:121" ht="10.9" customHeight="1" x14ac:dyDescent="0.2">
      <c r="A54" s="37" t="s">
        <v>86</v>
      </c>
      <c r="B54" s="16">
        <v>3630</v>
      </c>
      <c r="C54" s="29" t="s">
        <v>105</v>
      </c>
      <c r="D54" s="24" t="s">
        <v>83</v>
      </c>
      <c r="E54" s="14">
        <v>49.383179999999996</v>
      </c>
      <c r="F54" s="21">
        <v>1.10453</v>
      </c>
      <c r="G54" s="14">
        <v>13.743</v>
      </c>
      <c r="H54" s="14">
        <v>11.055479999999999</v>
      </c>
      <c r="I54" s="14"/>
      <c r="J54" s="21">
        <v>0.2545</v>
      </c>
      <c r="K54" s="14">
        <v>9.8440600000000007</v>
      </c>
      <c r="L54" s="14">
        <v>8.1949000000000005</v>
      </c>
      <c r="M54" s="14">
        <v>2.84022</v>
      </c>
      <c r="N54" s="21">
        <v>0.33695800000000004</v>
      </c>
      <c r="O54" s="21">
        <v>9.7728000000000009E-2</v>
      </c>
      <c r="P54" s="16">
        <v>2.62</v>
      </c>
      <c r="Q54" s="14">
        <v>99.474555999999993</v>
      </c>
      <c r="S54" s="24" t="s">
        <v>81</v>
      </c>
      <c r="T54" s="28">
        <v>36.142618804789173</v>
      </c>
      <c r="U54" s="28">
        <v>262.63534278188979</v>
      </c>
      <c r="V54" s="28">
        <v>398.00801989618554</v>
      </c>
      <c r="W54" s="28">
        <v>44.875247831740019</v>
      </c>
      <c r="X54" s="28">
        <v>216.3069254483483</v>
      </c>
      <c r="Y54" s="28">
        <v>107.02945437168744</v>
      </c>
      <c r="Z54" s="28">
        <v>166.83517638441123</v>
      </c>
      <c r="AA54" s="28">
        <v>15.270324214490367</v>
      </c>
      <c r="AB54" s="28">
        <v>7.5951055057601025</v>
      </c>
      <c r="AC54" s="28">
        <v>133.2676904622891</v>
      </c>
      <c r="AD54" s="28">
        <v>25.084797558436914</v>
      </c>
      <c r="AE54" s="28">
        <v>81.793289739436801</v>
      </c>
      <c r="AF54" s="28">
        <v>2.624628147603556</v>
      </c>
      <c r="AG54" s="21">
        <v>0.16176989235595124</v>
      </c>
      <c r="AH54" s="28">
        <v>138.05348213872514</v>
      </c>
      <c r="AI54" s="28">
        <v>5.8047667647164785</v>
      </c>
      <c r="AJ54" s="28">
        <v>13.959361251128284</v>
      </c>
      <c r="AK54" s="28">
        <v>2.056684191094087</v>
      </c>
      <c r="AL54" s="28">
        <v>9.8500186980508069</v>
      </c>
      <c r="AM54" s="28">
        <v>3.0314391697475642</v>
      </c>
      <c r="AN54" s="21">
        <v>0.99062247009375692</v>
      </c>
      <c r="AO54" s="28">
        <v>3.829765479621734</v>
      </c>
      <c r="AP54" s="21">
        <v>0.67083293486918671</v>
      </c>
      <c r="AQ54" s="28">
        <v>4.3617219508257365</v>
      </c>
      <c r="AR54" s="21">
        <v>0.93948030435688079</v>
      </c>
      <c r="AS54" s="28">
        <v>2.6287960657471463</v>
      </c>
      <c r="AT54" s="21">
        <v>0.40948802048832161</v>
      </c>
      <c r="AU54" s="28">
        <v>2.5007213729547968</v>
      </c>
      <c r="AV54" s="21">
        <v>0.38389607449785229</v>
      </c>
      <c r="AW54" s="28">
        <v>2.340327562048965</v>
      </c>
      <c r="AX54" s="21">
        <v>0.21048100013832502</v>
      </c>
      <c r="AY54" s="28">
        <v>27.393380052842204</v>
      </c>
      <c r="AZ54" s="21">
        <v>1.0916188471198069</v>
      </c>
      <c r="BA54" s="21">
        <v>0.25864008400608157</v>
      </c>
      <c r="BC54" s="14">
        <f t="shared" si="99"/>
        <v>24.492686770955608</v>
      </c>
      <c r="BD54" s="14">
        <f t="shared" si="100"/>
        <v>22.772204324842225</v>
      </c>
      <c r="BE54" s="14">
        <f t="shared" si="101"/>
        <v>22.162545162651799</v>
      </c>
      <c r="BF54" s="14">
        <f t="shared" si="102"/>
        <v>21.55365141805428</v>
      </c>
      <c r="BH54" s="14">
        <f t="shared" si="103"/>
        <v>20.482697092888948</v>
      </c>
      <c r="BI54" s="14">
        <f t="shared" si="104"/>
        <v>17.595425756549854</v>
      </c>
      <c r="BJ54" s="14">
        <f t="shared" si="105"/>
        <v>19.245052661415748</v>
      </c>
      <c r="BK54" s="14">
        <f t="shared" si="106"/>
        <v>18.582629774769714</v>
      </c>
      <c r="BL54" s="14">
        <f t="shared" si="107"/>
        <v>17.73057703587698</v>
      </c>
      <c r="BM54" s="14">
        <f t="shared" si="108"/>
        <v>17.206598980895251</v>
      </c>
      <c r="BN54" s="14">
        <f t="shared" si="109"/>
        <v>16.429975410919663</v>
      </c>
      <c r="BO54" s="14">
        <f t="shared" si="110"/>
        <v>16.578462367948244</v>
      </c>
      <c r="BP54" s="14">
        <f t="shared" si="111"/>
        <v>15.532430887917991</v>
      </c>
      <c r="BQ54" s="14">
        <f t="shared" si="112"/>
        <v>15.605531483652532</v>
      </c>
      <c r="BS54" s="14">
        <f t="shared" si="113"/>
        <v>12.658509176266838</v>
      </c>
      <c r="BT54" s="14">
        <f t="shared" si="114"/>
        <v>20.917194263443204</v>
      </c>
      <c r="BU54" s="14">
        <f t="shared" si="115"/>
        <v>13.731054680752289</v>
      </c>
      <c r="BV54" s="14">
        <f t="shared" si="116"/>
        <v>12.740890837738009</v>
      </c>
      <c r="BW54" s="14">
        <f t="shared" si="117"/>
        <v>3.9887965769050999</v>
      </c>
      <c r="BX54" s="14">
        <f t="shared" si="118"/>
        <v>5.6886756794141897</v>
      </c>
      <c r="BY54" s="14">
        <f t="shared" si="119"/>
        <v>11.655252089213572</v>
      </c>
      <c r="BZ54" s="14">
        <f t="shared" si="120"/>
        <v>8.9579734023402438</v>
      </c>
      <c r="CA54" s="14">
        <f t="shared" si="121"/>
        <v>8.3339470155989748</v>
      </c>
      <c r="CB54" s="14">
        <f t="shared" si="122"/>
        <v>182.62253368561471</v>
      </c>
      <c r="CC54" s="14">
        <f t="shared" si="123"/>
        <v>8.0971818547011303</v>
      </c>
      <c r="CD54" s="14">
        <f t="shared" si="124"/>
        <v>6.6968688674517143</v>
      </c>
      <c r="CE54" s="14">
        <f t="shared" si="125"/>
        <v>7.8800149584406451</v>
      </c>
      <c r="CF54" s="14">
        <f t="shared" si="126"/>
        <v>4.7388787058857762</v>
      </c>
      <c r="CG54" s="14">
        <f t="shared" si="127"/>
        <v>7.4665989402649364</v>
      </c>
      <c r="CH54" s="14">
        <f t="shared" si="128"/>
        <v>7.7898371180416</v>
      </c>
      <c r="CI54" s="14">
        <f t="shared" si="129"/>
        <v>8.2697086998196649</v>
      </c>
      <c r="CJ54" s="14">
        <f t="shared" si="130"/>
        <v>6.4326134421672529</v>
      </c>
      <c r="CK54" s="14">
        <f t="shared" si="131"/>
        <v>5.4950087323242256</v>
      </c>
      <c r="CL54" s="14">
        <f t="shared" si="132"/>
        <v>7.0400100728340691</v>
      </c>
      <c r="CM54" s="14">
        <f t="shared" si="133"/>
        <v>6.7760902512039056</v>
      </c>
      <c r="CN54" s="14">
        <f t="shared" si="134"/>
        <v>6.4713975531539116</v>
      </c>
      <c r="CO54" s="14">
        <f t="shared" si="135"/>
        <v>5.8336738507992827</v>
      </c>
      <c r="CP54" s="14">
        <f t="shared" si="136"/>
        <v>5.6705700067002196</v>
      </c>
    </row>
    <row r="55" spans="1:121" ht="10.9" customHeight="1" x14ac:dyDescent="0.2">
      <c r="A55" s="37" t="s">
        <v>87</v>
      </c>
      <c r="B55" s="16">
        <v>3680</v>
      </c>
      <c r="C55" s="29" t="s">
        <v>105</v>
      </c>
      <c r="D55" s="24" t="s">
        <v>83</v>
      </c>
      <c r="E55" s="14">
        <v>50.570700000000002</v>
      </c>
      <c r="F55" s="21">
        <v>0.98777999999999999</v>
      </c>
      <c r="G55" s="14">
        <v>15.9277</v>
      </c>
      <c r="H55" s="14">
        <v>8.9789000000000012</v>
      </c>
      <c r="I55" s="14"/>
      <c r="J55" s="21">
        <v>0.14645</v>
      </c>
      <c r="K55" s="14">
        <v>8.7768999999999995</v>
      </c>
      <c r="L55" s="14">
        <v>10.271699999999999</v>
      </c>
      <c r="M55" s="14">
        <v>2.4239999999999999</v>
      </c>
      <c r="N55" s="21">
        <v>0.40602000000000005</v>
      </c>
      <c r="O55" s="21">
        <v>8.786999999999999E-2</v>
      </c>
      <c r="P55" s="16">
        <v>1.07</v>
      </c>
      <c r="Q55" s="14">
        <v>99.648019999999988</v>
      </c>
      <c r="S55" s="24" t="s">
        <v>81</v>
      </c>
      <c r="T55" s="28">
        <v>37.680759708865615</v>
      </c>
      <c r="U55" s="28">
        <v>257.51536334991044</v>
      </c>
      <c r="V55" s="28">
        <v>480.86088319521082</v>
      </c>
      <c r="W55" s="28">
        <v>43.315907173729201</v>
      </c>
      <c r="X55" s="28">
        <v>180.23971380976496</v>
      </c>
      <c r="Y55" s="28">
        <v>106.40307157774687</v>
      </c>
      <c r="Z55" s="28">
        <v>95.701684975392723</v>
      </c>
      <c r="AA55" s="28">
        <v>16.072672212900439</v>
      </c>
      <c r="AB55" s="28">
        <v>11.421404140841235</v>
      </c>
      <c r="AC55" s="28">
        <v>140.83827917618018</v>
      </c>
      <c r="AD55" s="28">
        <v>25.568511219926787</v>
      </c>
      <c r="AE55" s="28">
        <v>81.702349722750412</v>
      </c>
      <c r="AF55" s="28">
        <v>2.6201593982606171</v>
      </c>
      <c r="AG55" s="21">
        <v>0.29548923255678405</v>
      </c>
      <c r="AH55" s="28">
        <v>135.30725848606735</v>
      </c>
      <c r="AI55" s="28">
        <v>6.5560136195559329</v>
      </c>
      <c r="AJ55" s="28">
        <v>15.170418089482064</v>
      </c>
      <c r="AK55" s="28">
        <v>2.1268800260531986</v>
      </c>
      <c r="AL55" s="28">
        <v>9.8337772343087462</v>
      </c>
      <c r="AM55" s="28">
        <v>2.964172475441806</v>
      </c>
      <c r="AN55" s="21">
        <v>1.0405478182565693</v>
      </c>
      <c r="AO55" s="28">
        <v>3.7329671513023737</v>
      </c>
      <c r="AP55" s="21">
        <v>0.65981746196033708</v>
      </c>
      <c r="AQ55" s="28">
        <v>4.3033404813287417</v>
      </c>
      <c r="AR55" s="21">
        <v>0.93221817928184847</v>
      </c>
      <c r="AS55" s="28">
        <v>2.5900168867884705</v>
      </c>
      <c r="AT55" s="21">
        <v>0.41236924644007966</v>
      </c>
      <c r="AU55" s="28">
        <v>2.518218353367351</v>
      </c>
      <c r="AV55" s="21">
        <v>0.37737482750764983</v>
      </c>
      <c r="AW55" s="28">
        <v>2.3499050747888921</v>
      </c>
      <c r="AX55" s="21">
        <v>0.19756295387736589</v>
      </c>
      <c r="AY55" s="28">
        <v>13.597809253333958</v>
      </c>
      <c r="AZ55" s="21">
        <v>1.3832839179535485</v>
      </c>
      <c r="BA55" s="21">
        <v>0.32783006861256891</v>
      </c>
      <c r="BC55" s="14">
        <f t="shared" si="99"/>
        <v>27.662504723864696</v>
      </c>
      <c r="BD55" s="14">
        <f t="shared" si="100"/>
        <v>24.74782722590875</v>
      </c>
      <c r="BE55" s="14">
        <f t="shared" si="101"/>
        <v>22.918965797987056</v>
      </c>
      <c r="BF55" s="14">
        <f t="shared" si="102"/>
        <v>21.518112110084783</v>
      </c>
      <c r="BH55" s="14">
        <f t="shared" si="103"/>
        <v>20.028192401633824</v>
      </c>
      <c r="BI55" s="14">
        <f t="shared" si="104"/>
        <v>18.482199258553628</v>
      </c>
      <c r="BJ55" s="14">
        <f t="shared" si="105"/>
        <v>18.758628901016952</v>
      </c>
      <c r="BK55" s="14">
        <f t="shared" si="106"/>
        <v>18.27749202106197</v>
      </c>
      <c r="BL55" s="14">
        <f t="shared" si="107"/>
        <v>17.493253989141227</v>
      </c>
      <c r="BM55" s="14">
        <f t="shared" si="108"/>
        <v>17.073593027140081</v>
      </c>
      <c r="BN55" s="14">
        <f t="shared" si="109"/>
        <v>16.187605542427942</v>
      </c>
      <c r="BO55" s="14">
        <f t="shared" si="110"/>
        <v>16.695111191906058</v>
      </c>
      <c r="BP55" s="14">
        <f t="shared" si="111"/>
        <v>15.641107784890378</v>
      </c>
      <c r="BQ55" s="14">
        <f t="shared" si="112"/>
        <v>15.340440142587392</v>
      </c>
      <c r="BS55" s="14">
        <f t="shared" si="113"/>
        <v>19.035673568068724</v>
      </c>
      <c r="BT55" s="14">
        <f t="shared" si="114"/>
        <v>20.501099770616268</v>
      </c>
      <c r="BU55" s="14">
        <f t="shared" si="115"/>
        <v>17.399797710107528</v>
      </c>
      <c r="BV55" s="14">
        <f t="shared" si="116"/>
        <v>16.149264463673347</v>
      </c>
      <c r="BW55" s="14">
        <f t="shared" si="117"/>
        <v>3.9820051645298129</v>
      </c>
      <c r="BX55" s="14">
        <f t="shared" si="118"/>
        <v>5.3395392939828623</v>
      </c>
      <c r="BY55" s="14">
        <f t="shared" si="119"/>
        <v>14.044081022746143</v>
      </c>
      <c r="BZ55" s="14">
        <f t="shared" si="120"/>
        <v>10.117304968450513</v>
      </c>
      <c r="CA55" s="14">
        <f t="shared" si="121"/>
        <v>9.0569660235713805</v>
      </c>
      <c r="CB55" s="14">
        <f t="shared" si="122"/>
        <v>90.652061688893056</v>
      </c>
      <c r="CC55" s="14">
        <f t="shared" si="123"/>
        <v>8.3735434096582626</v>
      </c>
      <c r="CD55" s="14">
        <f t="shared" si="124"/>
        <v>7.0773004611145822</v>
      </c>
      <c r="CE55" s="14">
        <f t="shared" si="125"/>
        <v>7.8670217874469968</v>
      </c>
      <c r="CF55" s="14">
        <f t="shared" si="126"/>
        <v>4.260859445462744</v>
      </c>
      <c r="CG55" s="14">
        <f t="shared" si="127"/>
        <v>7.3009174271965662</v>
      </c>
      <c r="CH55" s="14">
        <f t="shared" si="128"/>
        <v>7.7811761640714678</v>
      </c>
      <c r="CI55" s="14">
        <f t="shared" si="129"/>
        <v>8.3035515010208201</v>
      </c>
      <c r="CJ55" s="14">
        <f t="shared" si="130"/>
        <v>6.7568040146530475</v>
      </c>
      <c r="CK55" s="14">
        <f t="shared" si="131"/>
        <v>4.9141804438224623</v>
      </c>
      <c r="CL55" s="14">
        <f t="shared" si="132"/>
        <v>6.8620719693058332</v>
      </c>
      <c r="CM55" s="14">
        <f t="shared" si="133"/>
        <v>6.6648228480842127</v>
      </c>
      <c r="CN55" s="14">
        <f t="shared" si="134"/>
        <v>6.3847781622088151</v>
      </c>
      <c r="CO55" s="14">
        <f t="shared" si="135"/>
        <v>5.9461653999829736</v>
      </c>
      <c r="CP55" s="14">
        <f t="shared" si="136"/>
        <v>5.7102456992456938</v>
      </c>
    </row>
    <row r="56" spans="1:121" ht="10.9" customHeight="1" x14ac:dyDescent="0.2">
      <c r="A56" s="37" t="s">
        <v>88</v>
      </c>
      <c r="B56" s="16">
        <v>3720</v>
      </c>
      <c r="C56" s="29" t="s">
        <v>105</v>
      </c>
      <c r="D56" s="24" t="s">
        <v>83</v>
      </c>
      <c r="E56" s="14">
        <v>51.430049999999994</v>
      </c>
      <c r="F56" s="21">
        <v>1.1773999999999998</v>
      </c>
      <c r="G56" s="14">
        <v>14.900199999999998</v>
      </c>
      <c r="H56" s="14">
        <v>9.6830999999999978</v>
      </c>
      <c r="I56" s="14"/>
      <c r="J56" s="21">
        <v>0.16544499999999998</v>
      </c>
      <c r="K56" s="14">
        <v>8.3838999999999988</v>
      </c>
      <c r="L56" s="14">
        <v>9.053799999999999</v>
      </c>
      <c r="M56" s="14">
        <v>2.8216999999999994</v>
      </c>
      <c r="N56" s="21">
        <v>0.37656499999999998</v>
      </c>
      <c r="O56" s="21">
        <v>0.11367999999999999</v>
      </c>
      <c r="P56" s="16">
        <v>1.55</v>
      </c>
      <c r="Q56" s="14">
        <v>99.655839999999984</v>
      </c>
      <c r="S56" s="24" t="s">
        <v>81</v>
      </c>
      <c r="T56" s="28">
        <v>36.638421992226704</v>
      </c>
      <c r="U56" s="28">
        <v>270.3654210128978</v>
      </c>
      <c r="V56" s="28">
        <v>409.54519160450212</v>
      </c>
      <c r="W56" s="28">
        <v>44.430608934200414</v>
      </c>
      <c r="X56" s="28">
        <v>188.90230191546655</v>
      </c>
      <c r="Y56" s="28">
        <v>112.44433802861596</v>
      </c>
      <c r="Z56" s="28">
        <v>66.970801307298728</v>
      </c>
      <c r="AA56" s="28">
        <v>16.15006858625728</v>
      </c>
      <c r="AB56" s="28">
        <v>9.2760724781320789</v>
      </c>
      <c r="AC56" s="28">
        <v>137.14404032789562</v>
      </c>
      <c r="AD56" s="28">
        <v>30.072896642641531</v>
      </c>
      <c r="AE56" s="28">
        <v>95.011504639435643</v>
      </c>
      <c r="AF56" s="28">
        <v>3.0086914741182293</v>
      </c>
      <c r="AG56" s="21">
        <v>0.21342328725931162</v>
      </c>
      <c r="AH56" s="28">
        <v>143.52984869594297</v>
      </c>
      <c r="AI56" s="28">
        <v>6.7658816590850908</v>
      </c>
      <c r="AJ56" s="28">
        <v>16.002681009872198</v>
      </c>
      <c r="AK56" s="28">
        <v>2.2825194253639438</v>
      </c>
      <c r="AL56" s="28">
        <v>11.032070497972645</v>
      </c>
      <c r="AM56" s="28">
        <v>3.3623893898765207</v>
      </c>
      <c r="AN56" s="21">
        <v>1.1460841544521665</v>
      </c>
      <c r="AO56" s="28">
        <v>4.3594221049100224</v>
      </c>
      <c r="AP56" s="21">
        <v>0.77891942067987641</v>
      </c>
      <c r="AQ56" s="28">
        <v>5.1112548152826855</v>
      </c>
      <c r="AR56" s="21">
        <v>1.1062521373350609</v>
      </c>
      <c r="AS56" s="28">
        <v>3.1202759613745985</v>
      </c>
      <c r="AT56" s="21">
        <v>0.47188115336625297</v>
      </c>
      <c r="AU56" s="28">
        <v>3.0006405173976076</v>
      </c>
      <c r="AV56" s="21">
        <v>0.45419142146024449</v>
      </c>
      <c r="AW56" s="28">
        <v>2.709014941162029</v>
      </c>
      <c r="AX56" s="21">
        <v>0.21936187480087635</v>
      </c>
      <c r="AY56" s="28">
        <v>3.7024939666606009</v>
      </c>
      <c r="AZ56" s="21">
        <v>1.3165037712353078</v>
      </c>
      <c r="BA56" s="21">
        <v>0.31594856059567911</v>
      </c>
      <c r="BC56" s="14">
        <f t="shared" si="99"/>
        <v>28.548023877996165</v>
      </c>
      <c r="BD56" s="14">
        <f t="shared" si="100"/>
        <v>26.105515513657746</v>
      </c>
      <c r="BE56" s="14">
        <f t="shared" si="101"/>
        <v>24.596114497456291</v>
      </c>
      <c r="BF56" s="14">
        <f t="shared" si="102"/>
        <v>24.140198026198348</v>
      </c>
      <c r="BH56" s="14">
        <f t="shared" si="103"/>
        <v>22.71884722889541</v>
      </c>
      <c r="BI56" s="14">
        <f t="shared" si="104"/>
        <v>20.356734537338657</v>
      </c>
      <c r="BJ56" s="14">
        <f t="shared" si="105"/>
        <v>21.906643743266443</v>
      </c>
      <c r="BK56" s="14">
        <f t="shared" si="106"/>
        <v>21.576715254290207</v>
      </c>
      <c r="BL56" s="14">
        <f t="shared" si="107"/>
        <v>20.777458598710105</v>
      </c>
      <c r="BM56" s="14">
        <f t="shared" si="108"/>
        <v>20.261028156319796</v>
      </c>
      <c r="BN56" s="14">
        <f t="shared" si="109"/>
        <v>19.501724758591241</v>
      </c>
      <c r="BO56" s="14">
        <f t="shared" si="110"/>
        <v>19.104500136285544</v>
      </c>
      <c r="BP56" s="14">
        <f t="shared" si="111"/>
        <v>18.637518741600047</v>
      </c>
      <c r="BQ56" s="14">
        <f t="shared" si="112"/>
        <v>18.46306591301807</v>
      </c>
      <c r="BS56" s="14">
        <f t="shared" si="113"/>
        <v>15.460120796886798</v>
      </c>
      <c r="BT56" s="14">
        <f t="shared" si="114"/>
        <v>21.746946772112572</v>
      </c>
      <c r="BU56" s="14">
        <f t="shared" si="115"/>
        <v>16.559795864595067</v>
      </c>
      <c r="BV56" s="14">
        <f t="shared" si="116"/>
        <v>15.563968502250203</v>
      </c>
      <c r="BW56" s="14">
        <f t="shared" si="117"/>
        <v>4.5724794439486764</v>
      </c>
      <c r="BX56" s="14">
        <f t="shared" si="118"/>
        <v>5.9286993189426047</v>
      </c>
      <c r="BY56" s="14">
        <f t="shared" si="119"/>
        <v>13.025243510985666</v>
      </c>
      <c r="BZ56" s="14">
        <f t="shared" si="120"/>
        <v>10.44117539982267</v>
      </c>
      <c r="CA56" s="14">
        <f t="shared" si="121"/>
        <v>9.5538394088789236</v>
      </c>
      <c r="CB56" s="14">
        <f t="shared" si="122"/>
        <v>24.683293111070675</v>
      </c>
      <c r="CC56" s="14">
        <f t="shared" si="123"/>
        <v>8.9862969502517469</v>
      </c>
      <c r="CD56" s="14">
        <f t="shared" si="124"/>
        <v>6.8916603179847051</v>
      </c>
      <c r="CE56" s="14">
        <f t="shared" si="125"/>
        <v>8.8256563983781167</v>
      </c>
      <c r="CF56" s="14">
        <f t="shared" si="126"/>
        <v>5.5123990185524621</v>
      </c>
      <c r="CG56" s="14">
        <f t="shared" si="127"/>
        <v>8.2817472657057163</v>
      </c>
      <c r="CH56" s="14">
        <f t="shared" si="128"/>
        <v>9.048714727565299</v>
      </c>
      <c r="CI56" s="14">
        <f t="shared" si="129"/>
        <v>9.5724909581697144</v>
      </c>
      <c r="CJ56" s="14">
        <f t="shared" si="130"/>
        <v>7.442104899040042</v>
      </c>
      <c r="CK56" s="14">
        <f t="shared" si="131"/>
        <v>5.8575351338927355</v>
      </c>
      <c r="CL56" s="14">
        <f t="shared" si="132"/>
        <v>8.0136435752022468</v>
      </c>
      <c r="CM56" s="14">
        <f t="shared" si="133"/>
        <v>7.8678729361603672</v>
      </c>
      <c r="CN56" s="14">
        <f t="shared" si="134"/>
        <v>7.583464117630097</v>
      </c>
      <c r="CO56" s="14">
        <f t="shared" si="135"/>
        <v>6.9936968936375656</v>
      </c>
      <c r="CP56" s="14">
        <f t="shared" si="136"/>
        <v>6.8041735088381126</v>
      </c>
    </row>
    <row r="57" spans="1:121" ht="10.9" customHeight="1" x14ac:dyDescent="0.2">
      <c r="A57" s="37" t="s">
        <v>89</v>
      </c>
      <c r="B57" s="16">
        <v>3760</v>
      </c>
      <c r="C57" s="29" t="s">
        <v>105</v>
      </c>
      <c r="D57" s="24" t="s">
        <v>83</v>
      </c>
      <c r="E57" s="14">
        <v>50.08568249999999</v>
      </c>
      <c r="F57" s="21">
        <v>1.3322179499999998</v>
      </c>
      <c r="G57" s="14">
        <v>15.790760999999998</v>
      </c>
      <c r="H57" s="14">
        <v>10.353761249999998</v>
      </c>
      <c r="I57" s="14"/>
      <c r="J57" s="21">
        <v>0.16933244999999997</v>
      </c>
      <c r="K57" s="14">
        <v>7.4465474999999985</v>
      </c>
      <c r="L57" s="14">
        <v>9.4560952499999971</v>
      </c>
      <c r="M57" s="14">
        <v>3.0500242499999999</v>
      </c>
      <c r="N57" s="21">
        <v>0.36722699999999991</v>
      </c>
      <c r="O57" s="21">
        <v>0.12036884999999997</v>
      </c>
      <c r="P57" s="16">
        <v>1.64</v>
      </c>
      <c r="Q57" s="14">
        <v>99.812017999999981</v>
      </c>
      <c r="S57" s="24" t="s">
        <v>81</v>
      </c>
      <c r="T57" s="28">
        <v>40.900008654356036</v>
      </c>
      <c r="U57" s="28">
        <v>309.20117706773232</v>
      </c>
      <c r="V57" s="28">
        <v>321.30654858360083</v>
      </c>
      <c r="W57" s="28">
        <v>41.826718064334187</v>
      </c>
      <c r="X57" s="28">
        <v>136.49752475318056</v>
      </c>
      <c r="Y57" s="28">
        <v>128.34566892753736</v>
      </c>
      <c r="Z57" s="28">
        <v>83.925399290064703</v>
      </c>
      <c r="AA57" s="28">
        <v>17.026373256829803</v>
      </c>
      <c r="AB57" s="28">
        <v>9.4707872333530823</v>
      </c>
      <c r="AC57" s="28">
        <v>174.0749518030469</v>
      </c>
      <c r="AD57" s="28">
        <v>33.44489313830541</v>
      </c>
      <c r="AE57" s="28">
        <v>95.961228204998861</v>
      </c>
      <c r="AF57" s="28">
        <v>2.8635126699769193</v>
      </c>
      <c r="AG57" s="21">
        <v>0.21122145696275174</v>
      </c>
      <c r="AH57" s="28">
        <v>194.76545147134522</v>
      </c>
      <c r="AI57" s="28">
        <v>6.5973863836580753</v>
      </c>
      <c r="AJ57" s="28">
        <v>15.770947770586224</v>
      </c>
      <c r="AK57" s="28">
        <v>2.3139478219974072</v>
      </c>
      <c r="AL57" s="28">
        <v>11.270263446294916</v>
      </c>
      <c r="AM57" s="28">
        <v>3.5492693012877496</v>
      </c>
      <c r="AN57" s="21">
        <v>1.2727540387856238</v>
      </c>
      <c r="AO57" s="28">
        <v>4.7336388432071432</v>
      </c>
      <c r="AP57" s="21">
        <v>0.84047011968866125</v>
      </c>
      <c r="AQ57" s="28">
        <v>5.7404269750423458</v>
      </c>
      <c r="AR57" s="21">
        <v>1.222659314932091</v>
      </c>
      <c r="AS57" s="28">
        <v>3.4820618598381281</v>
      </c>
      <c r="AT57" s="21">
        <v>0.53407970787355885</v>
      </c>
      <c r="AU57" s="28">
        <v>3.4188869160241926</v>
      </c>
      <c r="AV57" s="21">
        <v>0.51380380463338693</v>
      </c>
      <c r="AW57" s="28">
        <v>2.7798999212380169</v>
      </c>
      <c r="AX57" s="21">
        <v>0.19097886347080964</v>
      </c>
      <c r="AY57" s="28">
        <v>3.8713037080826402</v>
      </c>
      <c r="AZ57" s="21">
        <v>1.0859038776441627</v>
      </c>
      <c r="BA57" s="21">
        <v>0.25418202242866761</v>
      </c>
      <c r="BC57" s="14">
        <f t="shared" si="99"/>
        <v>27.83707334876825</v>
      </c>
      <c r="BD57" s="14">
        <f t="shared" si="100"/>
        <v>25.727484128199386</v>
      </c>
      <c r="BE57" s="14">
        <f t="shared" si="101"/>
        <v>24.934782564627234</v>
      </c>
      <c r="BF57" s="14">
        <f t="shared" si="102"/>
        <v>24.661407978763492</v>
      </c>
      <c r="BH57" s="14">
        <f t="shared" si="103"/>
        <v>23.981549333025338</v>
      </c>
      <c r="BI57" s="14">
        <f t="shared" si="104"/>
        <v>22.606643672924044</v>
      </c>
      <c r="BJ57" s="14">
        <f t="shared" si="105"/>
        <v>23.787129865362527</v>
      </c>
      <c r="BK57" s="14">
        <f t="shared" si="106"/>
        <v>23.281720766998927</v>
      </c>
      <c r="BL57" s="14">
        <f t="shared" si="107"/>
        <v>23.335069004237177</v>
      </c>
      <c r="BM57" s="14">
        <f t="shared" si="108"/>
        <v>22.393027746008993</v>
      </c>
      <c r="BN57" s="14">
        <f t="shared" si="109"/>
        <v>21.762886623988301</v>
      </c>
      <c r="BO57" s="14">
        <f t="shared" si="110"/>
        <v>21.622660237795905</v>
      </c>
      <c r="BP57" s="14">
        <f t="shared" si="111"/>
        <v>21.235322459777592</v>
      </c>
      <c r="BQ57" s="14">
        <f t="shared" si="112"/>
        <v>20.886333521682396</v>
      </c>
      <c r="BS57" s="14">
        <f t="shared" si="113"/>
        <v>15.784645388921804</v>
      </c>
      <c r="BT57" s="14">
        <f t="shared" si="114"/>
        <v>29.509916889597761</v>
      </c>
      <c r="BU57" s="14">
        <f t="shared" si="115"/>
        <v>13.65916827225362</v>
      </c>
      <c r="BV57" s="14">
        <f t="shared" si="116"/>
        <v>12.521281893037814</v>
      </c>
      <c r="BW57" s="14">
        <f t="shared" si="117"/>
        <v>4.3518429634907587</v>
      </c>
      <c r="BX57" s="14">
        <f t="shared" si="118"/>
        <v>5.1615909046164772</v>
      </c>
      <c r="BY57" s="14">
        <f t="shared" si="119"/>
        <v>12.702245558691681</v>
      </c>
      <c r="BZ57" s="14">
        <f t="shared" si="120"/>
        <v>10.181151826632831</v>
      </c>
      <c r="CA57" s="14">
        <f t="shared" si="121"/>
        <v>9.4154912063201337</v>
      </c>
      <c r="CB57" s="14">
        <f t="shared" si="122"/>
        <v>25.808691387217603</v>
      </c>
      <c r="CC57" s="14">
        <f t="shared" si="123"/>
        <v>9.1100307952653825</v>
      </c>
      <c r="CD57" s="14">
        <f t="shared" si="124"/>
        <v>8.747485015228488</v>
      </c>
      <c r="CE57" s="14">
        <f t="shared" si="125"/>
        <v>9.0162107570359318</v>
      </c>
      <c r="CF57" s="14">
        <f t="shared" si="126"/>
        <v>5.8367446393762181</v>
      </c>
      <c r="CG57" s="14">
        <f t="shared" si="127"/>
        <v>8.7420426140092342</v>
      </c>
      <c r="CH57" s="14">
        <f t="shared" si="128"/>
        <v>9.139164590952273</v>
      </c>
      <c r="CI57" s="14">
        <f t="shared" si="129"/>
        <v>9.8229679195689652</v>
      </c>
      <c r="CJ57" s="14">
        <f t="shared" si="130"/>
        <v>8.2646366154910638</v>
      </c>
      <c r="CK57" s="14">
        <f t="shared" si="131"/>
        <v>6.6277505080070966</v>
      </c>
      <c r="CL57" s="14">
        <f t="shared" si="132"/>
        <v>8.7015419911896004</v>
      </c>
      <c r="CM57" s="14">
        <f t="shared" si="133"/>
        <v>8.4895971685723364</v>
      </c>
      <c r="CN57" s="14">
        <f t="shared" si="134"/>
        <v>8.5169539689055576</v>
      </c>
      <c r="CO57" s="14">
        <f t="shared" si="135"/>
        <v>7.7778821251873049</v>
      </c>
      <c r="CP57" s="14">
        <f t="shared" si="136"/>
        <v>7.7525780408711853</v>
      </c>
    </row>
    <row r="59" spans="1:121" ht="10.9" customHeight="1" x14ac:dyDescent="0.2">
      <c r="A59" s="8" t="s">
        <v>54</v>
      </c>
      <c r="BC59" s="14"/>
      <c r="BD59" s="14"/>
      <c r="BE59" s="14"/>
      <c r="BF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</row>
    <row r="60" spans="1:121" ht="10.9" customHeight="1" x14ac:dyDescent="0.2">
      <c r="A60" s="37" t="s">
        <v>95</v>
      </c>
      <c r="B60" s="16">
        <v>3840</v>
      </c>
      <c r="C60" s="29" t="s">
        <v>105</v>
      </c>
      <c r="D60" s="24" t="s">
        <v>83</v>
      </c>
      <c r="E60" s="14">
        <v>49.2197745</v>
      </c>
      <c r="F60" s="21">
        <v>1.2129847499999999</v>
      </c>
      <c r="G60" s="14">
        <v>14.017840499999998</v>
      </c>
      <c r="H60" s="14">
        <v>13.104295499999997</v>
      </c>
      <c r="I60" s="14"/>
      <c r="J60" s="21">
        <v>0.16951335000000001</v>
      </c>
      <c r="K60" s="14">
        <v>7.6433264999999997</v>
      </c>
      <c r="L60" s="14">
        <v>8.719279499999999</v>
      </c>
      <c r="M60" s="14">
        <v>2.3650664999999997</v>
      </c>
      <c r="N60" s="21">
        <v>0.17864879999999997</v>
      </c>
      <c r="O60" s="21">
        <v>0.14515214999999998</v>
      </c>
      <c r="P60" s="16">
        <v>2.89</v>
      </c>
      <c r="Q60" s="14">
        <v>99.665882050000008</v>
      </c>
      <c r="S60" s="24" t="s">
        <v>81</v>
      </c>
      <c r="T60" s="28">
        <v>53.369241424775495</v>
      </c>
      <c r="U60" s="28">
        <v>385.33380866083223</v>
      </c>
      <c r="V60" s="28">
        <v>150.09161512161904</v>
      </c>
      <c r="W60" s="28">
        <v>45.995424035307863</v>
      </c>
      <c r="X60" s="28">
        <v>73.86913772056954</v>
      </c>
      <c r="Y60" s="28">
        <v>175.62101320277159</v>
      </c>
      <c r="Z60" s="28">
        <v>97.441654951654172</v>
      </c>
      <c r="AA60" s="28">
        <v>16.184824554514623</v>
      </c>
      <c r="AB60" s="28">
        <v>2.6768402239366664</v>
      </c>
      <c r="AC60" s="28">
        <v>76.699595277165173</v>
      </c>
      <c r="AD60" s="28">
        <v>35.964379260839749</v>
      </c>
      <c r="AE60" s="28">
        <v>71.794543270983638</v>
      </c>
      <c r="AF60" s="28">
        <v>2.2630369508427974</v>
      </c>
      <c r="AG60" s="21">
        <v>8.6993487646239112E-2</v>
      </c>
      <c r="AH60" s="28">
        <v>73.17555327421293</v>
      </c>
      <c r="AI60" s="28">
        <v>5.6785357047461726</v>
      </c>
      <c r="AJ60" s="28">
        <v>13.13111600743636</v>
      </c>
      <c r="AK60" s="28">
        <v>1.9256723779806275</v>
      </c>
      <c r="AL60" s="28">
        <v>9.4975958636000897</v>
      </c>
      <c r="AM60" s="28">
        <v>2.9800704021815068</v>
      </c>
      <c r="AN60" s="21">
        <v>1.0546000340527593</v>
      </c>
      <c r="AO60" s="28">
        <v>4.2785751983979958</v>
      </c>
      <c r="AP60" s="21">
        <v>0.80917444917528369</v>
      </c>
      <c r="AQ60" s="28">
        <v>5.7124133673916022</v>
      </c>
      <c r="AR60" s="21">
        <v>1.2967460795631602</v>
      </c>
      <c r="AS60" s="28">
        <v>3.7937692756893369</v>
      </c>
      <c r="AT60" s="21">
        <v>0.59631071508014466</v>
      </c>
      <c r="AU60" s="28">
        <v>3.7886612257921235</v>
      </c>
      <c r="AV60" s="21">
        <v>0.56797415236419224</v>
      </c>
      <c r="AW60" s="28">
        <v>2.139907659390984</v>
      </c>
      <c r="AX60" s="21">
        <v>0.13258526803609041</v>
      </c>
      <c r="AY60" s="28">
        <v>9.3786232400855294</v>
      </c>
      <c r="AZ60" s="21">
        <v>0.50933408818096215</v>
      </c>
      <c r="BA60" s="21">
        <v>0.20098965064776828</v>
      </c>
      <c r="BC60" s="14">
        <f t="shared" ref="BC60:BC67" si="137">AI60/BC$14</f>
        <v>23.960066264751784</v>
      </c>
      <c r="BD60" s="14">
        <f t="shared" ref="BD60:BD67" si="138">AJ60/BD$14</f>
        <v>21.421070158950016</v>
      </c>
      <c r="BE60" s="14">
        <f t="shared" ref="BE60:BE67" si="139">AK60/BE$14</f>
        <v>20.750779935136073</v>
      </c>
      <c r="BF60" s="14">
        <f t="shared" ref="BF60:BF67" si="140">AL60/BF$14</f>
        <v>20.782485478337176</v>
      </c>
      <c r="BH60" s="14">
        <f t="shared" ref="BH60:BH67" si="141">AM60/BH$14</f>
        <v>20.135610825550721</v>
      </c>
      <c r="BI60" s="14">
        <f t="shared" ref="BI60:BI67" si="142">AN60/BI$14</f>
        <v>18.731794565768368</v>
      </c>
      <c r="BJ60" s="14">
        <f t="shared" ref="BJ60:BJ67" si="143">AO60/BJ$14</f>
        <v>21.500377881396965</v>
      </c>
      <c r="BK60" s="14">
        <f t="shared" ref="BK60:BK67" si="144">AP60/BK$14</f>
        <v>22.414804686295948</v>
      </c>
      <c r="BL60" s="14">
        <f t="shared" ref="BL60:BL67" si="145">AQ60/BL$14</f>
        <v>23.221192550372368</v>
      </c>
      <c r="BM60" s="14">
        <f t="shared" ref="BM60:BM67" si="146">AR60/BM$14</f>
        <v>23.749928197127474</v>
      </c>
      <c r="BN60" s="14">
        <f t="shared" ref="BN60:BN67" si="147">AS60/BN$14</f>
        <v>23.711057973058356</v>
      </c>
      <c r="BO60" s="14">
        <f t="shared" ref="BO60:BO67" si="148">AT60/BO$14</f>
        <v>24.14213421377104</v>
      </c>
      <c r="BP60" s="14">
        <f t="shared" ref="BP60:BP67" si="149">AU60/BP$14</f>
        <v>23.532057303056668</v>
      </c>
      <c r="BQ60" s="14">
        <f t="shared" ref="BQ60:BQ67" si="150">AV60/BQ$14</f>
        <v>23.08838017740619</v>
      </c>
      <c r="BS60" s="14">
        <f t="shared" ref="BS60:BS67" si="151">AB60/BS$14</f>
        <v>4.4614003732277778</v>
      </c>
      <c r="BT60" s="14">
        <f t="shared" ref="BT60:BT67" si="152">AH60/BT$14</f>
        <v>11.087205041547413</v>
      </c>
      <c r="BU60" s="14">
        <f t="shared" ref="BU60:BU67" si="153">AZ60/BU$14</f>
        <v>6.4067180903265681</v>
      </c>
      <c r="BV60" s="14">
        <f t="shared" ref="BV60:BV67" si="154">BA60/BV$14</f>
        <v>9.9009680122053343</v>
      </c>
      <c r="BW60" s="14">
        <f t="shared" ref="BW60:BW67" si="155">AF60/BW$14</f>
        <v>3.4392658827398135</v>
      </c>
      <c r="BX60" s="14">
        <f t="shared" ref="BX60:BX67" si="156">AX60/BX$14</f>
        <v>3.5833856225970382</v>
      </c>
      <c r="BY60" s="14">
        <f t="shared" ref="BY60:BY67" si="157">N60*10000/1.2046/BY$14</f>
        <v>6.1793956500083009</v>
      </c>
      <c r="BZ60" s="14">
        <f t="shared" ref="BZ60:BZ67" si="158">AI60/BZ$14</f>
        <v>8.7631723838675502</v>
      </c>
      <c r="CA60" s="14">
        <f t="shared" ref="CA60:CA67" si="159">AJ60/CA$14</f>
        <v>7.8394722432455879</v>
      </c>
      <c r="CB60" s="14">
        <f t="shared" ref="CB60:CB67" si="160">AY60/CB$14</f>
        <v>62.524154933903532</v>
      </c>
      <c r="CC60" s="14">
        <f t="shared" ref="CC60:CC67" si="161">AK60/CC$14</f>
        <v>7.5813873148843598</v>
      </c>
      <c r="CD60" s="14">
        <f t="shared" ref="CD60:CD67" si="162">AC60/CD$14</f>
        <v>3.8542510189530241</v>
      </c>
      <c r="CE60" s="14">
        <f t="shared" ref="CE60:CE67" si="163">AL60/CE$14</f>
        <v>7.5980766908800721</v>
      </c>
      <c r="CF60" s="14">
        <f t="shared" ref="CF60:CF67" si="164">O60*10000/2.2914/CF$14</f>
        <v>7.0384990253411299</v>
      </c>
      <c r="CG60" s="14">
        <f t="shared" ref="CG60:CG67" si="165">AM60/CG$14</f>
        <v>7.3400748822204598</v>
      </c>
      <c r="CH60" s="14">
        <f t="shared" ref="CH60:CH67" si="166">AE60/CH$14</f>
        <v>6.8375755496174895</v>
      </c>
      <c r="CI60" s="14">
        <f t="shared" ref="CI60:CI67" si="167">AW60/CI$14</f>
        <v>7.5615111639257391</v>
      </c>
      <c r="CJ60" s="14">
        <f t="shared" ref="CJ60:CJ67" si="168">AN60/CJ$14</f>
        <v>6.8480521691737612</v>
      </c>
      <c r="CK60" s="14">
        <f t="shared" ref="CK60:CK67" si="169">F60*10000/1.6681/CK$14</f>
        <v>6.0345683624945625</v>
      </c>
      <c r="CL60" s="14">
        <f t="shared" ref="CL60:CL67" si="170">AO60/CL$14</f>
        <v>7.8650279382316093</v>
      </c>
      <c r="CM60" s="14">
        <f t="shared" ref="CM60:CM67" si="171">AP60/CM$14</f>
        <v>8.1734792845988249</v>
      </c>
      <c r="CN60" s="14">
        <f t="shared" ref="CN60:CN67" si="172">AQ60/CN$14</f>
        <v>8.4753907528065309</v>
      </c>
      <c r="CO60" s="14">
        <f t="shared" ref="CO60:CO67" si="173">AD60/CO$14</f>
        <v>8.3638091304278497</v>
      </c>
      <c r="CP60" s="14">
        <f t="shared" ref="CP60:CP67" si="174">AU60/CP$14</f>
        <v>8.5910685392111645</v>
      </c>
    </row>
    <row r="61" spans="1:121" ht="10.9" customHeight="1" x14ac:dyDescent="0.2">
      <c r="A61" s="37" t="s">
        <v>96</v>
      </c>
      <c r="B61" s="16">
        <v>3960</v>
      </c>
      <c r="C61" s="29" t="s">
        <v>105</v>
      </c>
      <c r="D61" s="24" t="s">
        <v>83</v>
      </c>
      <c r="E61" s="14">
        <v>48.88239999999999</v>
      </c>
      <c r="F61" s="21">
        <v>1.2058199999999999</v>
      </c>
      <c r="G61" s="14">
        <v>13.905499999999998</v>
      </c>
      <c r="H61" s="14">
        <v>13.093499999999999</v>
      </c>
      <c r="I61" s="14"/>
      <c r="J61" s="21">
        <v>0.16544499999999998</v>
      </c>
      <c r="K61" s="14">
        <v>7.9880499999999994</v>
      </c>
      <c r="L61" s="14">
        <v>8.7898999999999994</v>
      </c>
      <c r="M61" s="14">
        <v>2.2634499999999997</v>
      </c>
      <c r="N61" s="21">
        <v>0.29739499999999996</v>
      </c>
      <c r="O61" s="21">
        <v>0.12586</v>
      </c>
      <c r="P61" s="16">
        <v>3.27</v>
      </c>
      <c r="Q61" s="14">
        <v>99.987319999999997</v>
      </c>
      <c r="S61" s="24" t="s">
        <v>81</v>
      </c>
      <c r="T61" s="28">
        <v>53.495112188631843</v>
      </c>
      <c r="U61" s="28">
        <v>387.04865729962023</v>
      </c>
      <c r="V61" s="28">
        <v>150.82836798227956</v>
      </c>
      <c r="W61" s="28">
        <v>46.33091062381402</v>
      </c>
      <c r="X61" s="28">
        <v>74.703129439305684</v>
      </c>
      <c r="Y61" s="28">
        <v>174.71044574987187</v>
      </c>
      <c r="Z61" s="28">
        <v>178.88733746480406</v>
      </c>
      <c r="AA61" s="28">
        <v>16.380138843583985</v>
      </c>
      <c r="AB61" s="28">
        <v>4.9980387795159888</v>
      </c>
      <c r="AC61" s="28">
        <v>78.523308153109127</v>
      </c>
      <c r="AD61" s="28">
        <v>36.504416307686547</v>
      </c>
      <c r="AE61" s="28">
        <v>71.562780209657419</v>
      </c>
      <c r="AF61" s="28">
        <v>2.3963064159878824</v>
      </c>
      <c r="AG61" s="21">
        <v>0.25802801686881921</v>
      </c>
      <c r="AH61" s="28">
        <v>312.7234300074702</v>
      </c>
      <c r="AI61" s="28">
        <v>6.3189641012905868</v>
      </c>
      <c r="AJ61" s="28">
        <v>14.461010103537335</v>
      </c>
      <c r="AK61" s="28">
        <v>2.0707710550146889</v>
      </c>
      <c r="AL61" s="28">
        <v>9.9006970783092765</v>
      </c>
      <c r="AM61" s="28">
        <v>3.2095959909569118</v>
      </c>
      <c r="AN61" s="21">
        <v>1.1028561883878241</v>
      </c>
      <c r="AO61" s="28">
        <v>4.5088590623150075</v>
      </c>
      <c r="AP61" s="21">
        <v>0.84990815226052363</v>
      </c>
      <c r="AQ61" s="28">
        <v>6.0318715244240799</v>
      </c>
      <c r="AR61" s="21">
        <v>1.3555628194007463</v>
      </c>
      <c r="AS61" s="28">
        <v>3.8999911888182193</v>
      </c>
      <c r="AT61" s="21">
        <v>0.61890830628991822</v>
      </c>
      <c r="AU61" s="28">
        <v>3.9375518109393615</v>
      </c>
      <c r="AV61" s="21">
        <v>0.59879729526395009</v>
      </c>
      <c r="AW61" s="28">
        <v>2.0947662847497592</v>
      </c>
      <c r="AX61" s="21">
        <v>0.14196974032671864</v>
      </c>
      <c r="AY61" s="28">
        <v>10.419669643014883</v>
      </c>
      <c r="AZ61" s="21">
        <v>0.66634250092473768</v>
      </c>
      <c r="BA61" s="21">
        <v>0.22605556391198103</v>
      </c>
      <c r="BC61" s="14">
        <f t="shared" si="137"/>
        <v>26.662295786036232</v>
      </c>
      <c r="BD61" s="14">
        <f t="shared" si="138"/>
        <v>23.590554818168574</v>
      </c>
      <c r="BE61" s="14">
        <f t="shared" si="139"/>
        <v>22.314343265244496</v>
      </c>
      <c r="BF61" s="14">
        <f t="shared" si="140"/>
        <v>21.664545029123143</v>
      </c>
      <c r="BH61" s="14">
        <f t="shared" si="141"/>
        <v>21.686459398357513</v>
      </c>
      <c r="BI61" s="14">
        <f t="shared" si="142"/>
        <v>19.588919864792611</v>
      </c>
      <c r="BJ61" s="14">
        <f t="shared" si="143"/>
        <v>22.657583227713605</v>
      </c>
      <c r="BK61" s="14">
        <f t="shared" si="144"/>
        <v>23.54316211247988</v>
      </c>
      <c r="BL61" s="14">
        <f t="shared" si="145"/>
        <v>24.519802944813332</v>
      </c>
      <c r="BM61" s="14">
        <f t="shared" si="146"/>
        <v>24.827157864482533</v>
      </c>
      <c r="BN61" s="14">
        <f t="shared" si="147"/>
        <v>24.37494493011387</v>
      </c>
      <c r="BO61" s="14">
        <f t="shared" si="148"/>
        <v>25.057016448984545</v>
      </c>
      <c r="BP61" s="14">
        <f t="shared" si="149"/>
        <v>24.456843546207214</v>
      </c>
      <c r="BQ61" s="14">
        <f t="shared" si="150"/>
        <v>24.34135346601423</v>
      </c>
      <c r="BS61" s="14">
        <f t="shared" si="151"/>
        <v>8.3300646325266481</v>
      </c>
      <c r="BT61" s="14">
        <f t="shared" si="152"/>
        <v>47.382337879919731</v>
      </c>
      <c r="BU61" s="14">
        <f t="shared" si="153"/>
        <v>8.3816666782985862</v>
      </c>
      <c r="BV61" s="14">
        <f t="shared" si="154"/>
        <v>11.135742064629609</v>
      </c>
      <c r="BW61" s="14">
        <f t="shared" si="155"/>
        <v>3.6418030638113712</v>
      </c>
      <c r="BX61" s="14">
        <f t="shared" si="156"/>
        <v>3.8370200088302338</v>
      </c>
      <c r="BY61" s="14">
        <f t="shared" si="157"/>
        <v>10.286782611101888</v>
      </c>
      <c r="BZ61" s="14">
        <f t="shared" si="158"/>
        <v>9.7514878106336216</v>
      </c>
      <c r="CA61" s="14">
        <f t="shared" si="159"/>
        <v>8.6334388677834841</v>
      </c>
      <c r="CB61" s="14">
        <f t="shared" si="160"/>
        <v>69.464464286765889</v>
      </c>
      <c r="CC61" s="14">
        <f t="shared" si="161"/>
        <v>8.1526419488767274</v>
      </c>
      <c r="CD61" s="14">
        <f t="shared" si="162"/>
        <v>3.9458948820657858</v>
      </c>
      <c r="CE61" s="14">
        <f t="shared" si="163"/>
        <v>7.920557662647421</v>
      </c>
      <c r="CF61" s="14">
        <f t="shared" si="164"/>
        <v>6.1030131991116541</v>
      </c>
      <c r="CG61" s="14">
        <f t="shared" si="165"/>
        <v>7.9054088447214568</v>
      </c>
      <c r="CH61" s="14">
        <f t="shared" si="166"/>
        <v>6.8155028771102302</v>
      </c>
      <c r="CI61" s="14">
        <f t="shared" si="167"/>
        <v>7.4020010061828954</v>
      </c>
      <c r="CJ61" s="14">
        <f t="shared" si="168"/>
        <v>7.1614038207001567</v>
      </c>
      <c r="CK61" s="14">
        <f t="shared" si="169"/>
        <v>5.9989239129866982</v>
      </c>
      <c r="CL61" s="14">
        <f t="shared" si="170"/>
        <v>8.2883438645496454</v>
      </c>
      <c r="CM61" s="14">
        <f t="shared" si="171"/>
        <v>8.584930830914379</v>
      </c>
      <c r="CN61" s="14">
        <f t="shared" si="172"/>
        <v>8.9493642795609496</v>
      </c>
      <c r="CO61" s="14">
        <f t="shared" si="173"/>
        <v>8.489399141322453</v>
      </c>
      <c r="CP61" s="14">
        <f t="shared" si="174"/>
        <v>8.9286889136946979</v>
      </c>
    </row>
    <row r="62" spans="1:121" ht="10.9" customHeight="1" x14ac:dyDescent="0.2">
      <c r="A62" s="37" t="s">
        <v>97</v>
      </c>
      <c r="B62" s="16">
        <v>4000</v>
      </c>
      <c r="C62" s="29" t="s">
        <v>105</v>
      </c>
      <c r="D62" s="24" t="s">
        <v>83</v>
      </c>
      <c r="E62" s="14">
        <v>49.210249999999995</v>
      </c>
      <c r="F62" s="21">
        <v>1.1889999999999998</v>
      </c>
      <c r="G62" s="14">
        <v>13.642749999999999</v>
      </c>
      <c r="H62" s="14">
        <v>13.816999999999998</v>
      </c>
      <c r="I62" s="14"/>
      <c r="J62" s="21">
        <v>0.15477499999999997</v>
      </c>
      <c r="K62" s="14">
        <v>7.9539999999999988</v>
      </c>
      <c r="L62" s="14">
        <v>8.0359999999999996</v>
      </c>
      <c r="M62" s="14">
        <v>2.3574999999999995</v>
      </c>
      <c r="N62" s="21">
        <v>0.17629999999999996</v>
      </c>
      <c r="O62" s="21">
        <v>0.12197499999999999</v>
      </c>
      <c r="P62" s="16">
        <v>3.05</v>
      </c>
      <c r="Q62" s="14">
        <v>99.709549999999979</v>
      </c>
      <c r="S62" s="24" t="s">
        <v>81</v>
      </c>
      <c r="T62" s="28">
        <v>51.869859372058336</v>
      </c>
      <c r="U62" s="28">
        <v>379.94128417010108</v>
      </c>
      <c r="V62" s="28">
        <v>123.8487609011582</v>
      </c>
      <c r="W62" s="28">
        <v>46.759231970504757</v>
      </c>
      <c r="X62" s="28">
        <v>70.793527298306714</v>
      </c>
      <c r="Y62" s="28">
        <v>179.70704983366309</v>
      </c>
      <c r="Z62" s="28">
        <v>101.9722976631233</v>
      </c>
      <c r="AA62" s="28">
        <v>16.193344350235204</v>
      </c>
      <c r="AB62" s="28">
        <v>2.6707723542523101</v>
      </c>
      <c r="AC62" s="28">
        <v>80.030449770832163</v>
      </c>
      <c r="AD62" s="28">
        <v>33.615173175878859</v>
      </c>
      <c r="AE62" s="28">
        <v>71.514607194718806</v>
      </c>
      <c r="AF62" s="28">
        <v>2.3038771975628642</v>
      </c>
      <c r="AG62" s="21">
        <v>0.12841715966999181</v>
      </c>
      <c r="AH62" s="28">
        <v>515.20979349505592</v>
      </c>
      <c r="AI62" s="28">
        <v>5.3949843358760301</v>
      </c>
      <c r="AJ62" s="28">
        <v>12.738794040216986</v>
      </c>
      <c r="AK62" s="28">
        <v>1.8815933047335458</v>
      </c>
      <c r="AL62" s="28">
        <v>9.0554628661363878</v>
      </c>
      <c r="AM62" s="28">
        <v>2.891793278574899</v>
      </c>
      <c r="AN62" s="21">
        <v>1.021650311225472</v>
      </c>
      <c r="AO62" s="28">
        <v>4.1256251736129048</v>
      </c>
      <c r="AP62" s="21">
        <v>0.78154140801033511</v>
      </c>
      <c r="AQ62" s="28">
        <v>5.5629318268544212</v>
      </c>
      <c r="AR62" s="21">
        <v>1.2463633184739082</v>
      </c>
      <c r="AS62" s="28">
        <v>3.6577399655845499</v>
      </c>
      <c r="AT62" s="21">
        <v>0.57406254058764561</v>
      </c>
      <c r="AU62" s="28">
        <v>3.7051867301850643</v>
      </c>
      <c r="AV62" s="21">
        <v>0.56742023329715374</v>
      </c>
      <c r="AW62" s="28">
        <v>2.1122891619039996</v>
      </c>
      <c r="AX62" s="21">
        <v>0.12787525653696258</v>
      </c>
      <c r="AY62" s="28">
        <v>5.3786554279724132</v>
      </c>
      <c r="AZ62" s="21">
        <v>0.55154194454502914</v>
      </c>
      <c r="BA62" s="21">
        <v>0.25277417535312419</v>
      </c>
      <c r="BC62" s="14">
        <f t="shared" si="137"/>
        <v>22.763646986818692</v>
      </c>
      <c r="BD62" s="14">
        <f t="shared" si="138"/>
        <v>20.781066949783011</v>
      </c>
      <c r="BE62" s="14">
        <f t="shared" si="139"/>
        <v>20.275789921697694</v>
      </c>
      <c r="BF62" s="14">
        <f t="shared" si="140"/>
        <v>19.81501721255227</v>
      </c>
      <c r="BH62" s="14">
        <f t="shared" si="141"/>
        <v>19.539143774154724</v>
      </c>
      <c r="BI62" s="14">
        <f t="shared" si="142"/>
        <v>18.14654194006167</v>
      </c>
      <c r="BJ62" s="14">
        <f t="shared" si="143"/>
        <v>20.731784792024648</v>
      </c>
      <c r="BK62" s="14">
        <f t="shared" si="144"/>
        <v>21.649346482280752</v>
      </c>
      <c r="BL62" s="14">
        <f t="shared" si="145"/>
        <v>22.613544011603338</v>
      </c>
      <c r="BM62" s="14">
        <f t="shared" si="146"/>
        <v>22.827167005016634</v>
      </c>
      <c r="BN62" s="14">
        <f t="shared" si="147"/>
        <v>22.860874784903437</v>
      </c>
      <c r="BO62" s="14">
        <f t="shared" si="148"/>
        <v>23.241398404358122</v>
      </c>
      <c r="BP62" s="14">
        <f t="shared" si="149"/>
        <v>23.01358217506251</v>
      </c>
      <c r="BQ62" s="14">
        <f t="shared" si="150"/>
        <v>23.065863142160723</v>
      </c>
      <c r="BS62" s="14">
        <f t="shared" si="151"/>
        <v>4.4512872570871833</v>
      </c>
      <c r="BT62" s="14">
        <f t="shared" si="152"/>
        <v>78.062089923493332</v>
      </c>
      <c r="BU62" s="14">
        <f t="shared" si="153"/>
        <v>6.9376345225789828</v>
      </c>
      <c r="BV62" s="14">
        <f t="shared" si="154"/>
        <v>12.451929820350946</v>
      </c>
      <c r="BW62" s="14">
        <f t="shared" si="155"/>
        <v>3.5013331269952341</v>
      </c>
      <c r="BX62" s="14">
        <f t="shared" si="156"/>
        <v>3.4560880145125021</v>
      </c>
      <c r="BY62" s="14">
        <f t="shared" si="157"/>
        <v>6.098151530245171</v>
      </c>
      <c r="BZ62" s="14">
        <f t="shared" si="158"/>
        <v>8.3255931109197991</v>
      </c>
      <c r="CA62" s="14">
        <f t="shared" si="159"/>
        <v>7.6052501732638715</v>
      </c>
      <c r="CB62" s="14">
        <f t="shared" si="160"/>
        <v>35.857702853149426</v>
      </c>
      <c r="CC62" s="14">
        <f t="shared" si="161"/>
        <v>7.407847656431283</v>
      </c>
      <c r="CD62" s="14">
        <f t="shared" si="162"/>
        <v>4.0216306417503604</v>
      </c>
      <c r="CE62" s="14">
        <f t="shared" si="163"/>
        <v>7.2443702929091103</v>
      </c>
      <c r="CF62" s="14">
        <f t="shared" si="164"/>
        <v>5.9146276415194974</v>
      </c>
      <c r="CG62" s="14">
        <f t="shared" si="165"/>
        <v>7.1226435432879285</v>
      </c>
      <c r="CH62" s="14">
        <f t="shared" si="166"/>
        <v>6.8109149709256007</v>
      </c>
      <c r="CI62" s="14">
        <f t="shared" si="167"/>
        <v>7.4639193000141333</v>
      </c>
      <c r="CJ62" s="14">
        <f t="shared" si="168"/>
        <v>6.6340929300355329</v>
      </c>
      <c r="CK62" s="14">
        <f t="shared" si="169"/>
        <v>5.9152448396453732</v>
      </c>
      <c r="CL62" s="14">
        <f t="shared" si="170"/>
        <v>7.5838698044354862</v>
      </c>
      <c r="CM62" s="14">
        <f t="shared" si="171"/>
        <v>7.8943576566700511</v>
      </c>
      <c r="CN62" s="14">
        <f t="shared" si="172"/>
        <v>8.2536080517127903</v>
      </c>
      <c r="CO62" s="14">
        <f t="shared" si="173"/>
        <v>7.8174821339253162</v>
      </c>
      <c r="CP62" s="14">
        <f t="shared" si="174"/>
        <v>8.4017839686736142</v>
      </c>
    </row>
    <row r="63" spans="1:121" ht="10.9" customHeight="1" x14ac:dyDescent="0.2">
      <c r="A63" s="37" t="s">
        <v>98</v>
      </c>
      <c r="B63" s="16">
        <v>4080</v>
      </c>
      <c r="C63" s="29" t="s">
        <v>105</v>
      </c>
      <c r="D63" s="24" t="s">
        <v>83</v>
      </c>
      <c r="E63" s="14">
        <v>48.584999999999994</v>
      </c>
      <c r="F63" s="21">
        <v>1.1521000000000001</v>
      </c>
      <c r="G63" s="14">
        <v>13.704249999999998</v>
      </c>
      <c r="H63" s="14">
        <v>13.683749999999998</v>
      </c>
      <c r="I63" s="14"/>
      <c r="J63" s="21">
        <v>0.17629999999999996</v>
      </c>
      <c r="K63" s="14">
        <v>8.0564999999999998</v>
      </c>
      <c r="L63" s="14">
        <v>8.9892499999999984</v>
      </c>
      <c r="M63" s="14">
        <v>2.1832499999999997</v>
      </c>
      <c r="N63" s="21">
        <v>0.15477499999999997</v>
      </c>
      <c r="O63" s="21">
        <v>0.1148</v>
      </c>
      <c r="P63" s="16">
        <v>3.26</v>
      </c>
      <c r="Q63" s="14">
        <v>100.05997500000001</v>
      </c>
      <c r="S63" s="24" t="s">
        <v>81</v>
      </c>
      <c r="T63" s="28">
        <v>51.508769654757117</v>
      </c>
      <c r="U63" s="28">
        <v>389.23244138193525</v>
      </c>
      <c r="V63" s="28">
        <v>158.82024961671723</v>
      </c>
      <c r="W63" s="28">
        <v>46.88560991926731</v>
      </c>
      <c r="X63" s="28">
        <v>78.407791432085119</v>
      </c>
      <c r="Y63" s="28">
        <v>187.67354197433272</v>
      </c>
      <c r="Z63" s="28">
        <v>102.50845558119578</v>
      </c>
      <c r="AA63" s="28">
        <v>16.04014286506721</v>
      </c>
      <c r="AB63" s="28">
        <v>2.4078665962747903</v>
      </c>
      <c r="AC63" s="28">
        <v>74.504308343866242</v>
      </c>
      <c r="AD63" s="28">
        <v>34.501826701551167</v>
      </c>
      <c r="AE63" s="28">
        <v>65.641863953046894</v>
      </c>
      <c r="AF63" s="28">
        <v>1.9565943246498319</v>
      </c>
      <c r="AG63" s="21">
        <v>0.1533970938225418</v>
      </c>
      <c r="AH63" s="28">
        <v>98.166489915873385</v>
      </c>
      <c r="AI63" s="28">
        <v>4.6085829122641027</v>
      </c>
      <c r="AJ63" s="28">
        <v>10.947324129618915</v>
      </c>
      <c r="AK63" s="28">
        <v>1.6342609859815302</v>
      </c>
      <c r="AL63" s="28">
        <v>7.9835196822446628</v>
      </c>
      <c r="AM63" s="28">
        <v>2.7203344065443598</v>
      </c>
      <c r="AN63" s="21">
        <v>0.96578077923552386</v>
      </c>
      <c r="AO63" s="28">
        <v>4.0245784549815822</v>
      </c>
      <c r="AP63" s="21">
        <v>0.7612210141801028</v>
      </c>
      <c r="AQ63" s="28">
        <v>5.5439635658276947</v>
      </c>
      <c r="AR63" s="21">
        <v>1.240714894309163</v>
      </c>
      <c r="AS63" s="28">
        <v>3.7143900600792761</v>
      </c>
      <c r="AT63" s="21">
        <v>0.58627169277794378</v>
      </c>
      <c r="AU63" s="28">
        <v>3.8075806895044222</v>
      </c>
      <c r="AV63" s="21">
        <v>0.57877298256904186</v>
      </c>
      <c r="AW63" s="28">
        <v>1.940343126070925</v>
      </c>
      <c r="AX63" s="21">
        <v>0.11933948362563988</v>
      </c>
      <c r="AY63" s="28">
        <v>6.3304597331522867</v>
      </c>
      <c r="AZ63" s="21">
        <v>0.49224896957063724</v>
      </c>
      <c r="BA63" s="21">
        <v>0.15809083722467815</v>
      </c>
      <c r="BC63" s="14">
        <f t="shared" si="137"/>
        <v>19.4454975201017</v>
      </c>
      <c r="BD63" s="14">
        <f t="shared" si="138"/>
        <v>17.85860380035712</v>
      </c>
      <c r="BE63" s="14">
        <f t="shared" si="139"/>
        <v>17.610570969628561</v>
      </c>
      <c r="BF63" s="14">
        <f t="shared" si="140"/>
        <v>17.469408495064908</v>
      </c>
      <c r="BH63" s="14">
        <f t="shared" si="141"/>
        <v>18.380637882056487</v>
      </c>
      <c r="BI63" s="14">
        <f t="shared" si="142"/>
        <v>17.154187908268629</v>
      </c>
      <c r="BJ63" s="14">
        <f t="shared" si="143"/>
        <v>20.224012336590864</v>
      </c>
      <c r="BK63" s="14">
        <f t="shared" si="144"/>
        <v>21.086454686429441</v>
      </c>
      <c r="BL63" s="14">
        <f t="shared" si="145"/>
        <v>22.536437259462172</v>
      </c>
      <c r="BM63" s="14">
        <f t="shared" si="146"/>
        <v>22.723716012988334</v>
      </c>
      <c r="BN63" s="14">
        <f t="shared" si="147"/>
        <v>23.214937875495476</v>
      </c>
      <c r="BO63" s="14">
        <f t="shared" si="148"/>
        <v>23.735696063884365</v>
      </c>
      <c r="BP63" s="14">
        <f t="shared" si="149"/>
        <v>23.649569500027468</v>
      </c>
      <c r="BQ63" s="14">
        <f t="shared" si="150"/>
        <v>23.527357015001702</v>
      </c>
      <c r="BS63" s="14">
        <f t="shared" si="151"/>
        <v>4.013110993791317</v>
      </c>
      <c r="BT63" s="14">
        <f t="shared" si="152"/>
        <v>14.873710593314151</v>
      </c>
      <c r="BU63" s="14">
        <f t="shared" si="153"/>
        <v>6.1918109379954371</v>
      </c>
      <c r="BV63" s="14">
        <f t="shared" si="154"/>
        <v>7.7877259716590226</v>
      </c>
      <c r="BW63" s="14">
        <f t="shared" si="155"/>
        <v>2.9735476058508081</v>
      </c>
      <c r="BX63" s="14">
        <f t="shared" si="156"/>
        <v>3.2253914493416187</v>
      </c>
      <c r="BY63" s="14">
        <f t="shared" si="157"/>
        <v>5.35360977364547</v>
      </c>
      <c r="BZ63" s="14">
        <f t="shared" si="158"/>
        <v>7.112010667074232</v>
      </c>
      <c r="CA63" s="14">
        <f t="shared" si="159"/>
        <v>6.5357158982799488</v>
      </c>
      <c r="CB63" s="14">
        <f t="shared" si="160"/>
        <v>42.203064887681911</v>
      </c>
      <c r="CC63" s="14">
        <f t="shared" si="161"/>
        <v>6.4340983700060246</v>
      </c>
      <c r="CD63" s="14">
        <f t="shared" si="162"/>
        <v>3.7439350926565953</v>
      </c>
      <c r="CE63" s="14">
        <f t="shared" si="163"/>
        <v>6.3868157457957304</v>
      </c>
      <c r="CF63" s="14">
        <f t="shared" si="164"/>
        <v>5.56670836848894</v>
      </c>
      <c r="CG63" s="14">
        <f t="shared" si="165"/>
        <v>6.7003310506018705</v>
      </c>
      <c r="CH63" s="14">
        <f t="shared" si="166"/>
        <v>6.2516060907663711</v>
      </c>
      <c r="CI63" s="14">
        <f t="shared" si="167"/>
        <v>6.856336134526237</v>
      </c>
      <c r="CJ63" s="14">
        <f t="shared" si="168"/>
        <v>6.2713037612696354</v>
      </c>
      <c r="CK63" s="14">
        <f t="shared" si="169"/>
        <v>5.7316682756563804</v>
      </c>
      <c r="CL63" s="14">
        <f t="shared" si="170"/>
        <v>7.3981221598926137</v>
      </c>
      <c r="CM63" s="14">
        <f t="shared" si="171"/>
        <v>7.6891011533343709</v>
      </c>
      <c r="CN63" s="14">
        <f t="shared" si="172"/>
        <v>8.2254652311983598</v>
      </c>
      <c r="CO63" s="14">
        <f t="shared" si="173"/>
        <v>8.023680628267714</v>
      </c>
      <c r="CP63" s="14">
        <f t="shared" si="174"/>
        <v>8.6339698174703443</v>
      </c>
    </row>
    <row r="64" spans="1:121" ht="10.9" customHeight="1" x14ac:dyDescent="0.2">
      <c r="A64" s="17" t="s">
        <v>93</v>
      </c>
      <c r="B64" s="35" t="s">
        <v>110</v>
      </c>
      <c r="C64" s="29" t="s">
        <v>105</v>
      </c>
      <c r="D64" s="24" t="s">
        <v>77</v>
      </c>
      <c r="E64" s="12">
        <v>47.38</v>
      </c>
      <c r="F64" s="12">
        <v>1.1299999999999999</v>
      </c>
      <c r="G64" s="12">
        <v>13.58</v>
      </c>
      <c r="H64" s="40">
        <v>13.41</v>
      </c>
      <c r="I64" s="40"/>
      <c r="J64" s="12">
        <v>0.18</v>
      </c>
      <c r="K64" s="12">
        <v>7.64</v>
      </c>
      <c r="L64" s="12">
        <v>9.0299999999999994</v>
      </c>
      <c r="M64" s="12">
        <v>2.5299999999999998</v>
      </c>
      <c r="N64" s="12">
        <v>0.19</v>
      </c>
      <c r="O64" s="12">
        <v>0.1</v>
      </c>
      <c r="P64" s="41">
        <v>4.8849765600000001</v>
      </c>
      <c r="Q64" s="12">
        <f>SUM(E64:P64)</f>
        <v>100.05497656</v>
      </c>
      <c r="R64" s="12"/>
      <c r="S64" s="24" t="s">
        <v>81</v>
      </c>
      <c r="T64" s="13">
        <v>54.946197534012768</v>
      </c>
      <c r="U64" s="13">
        <v>381.15710419110781</v>
      </c>
      <c r="V64" s="13">
        <v>151.87008936015775</v>
      </c>
      <c r="W64" s="13">
        <v>46.796855514396825</v>
      </c>
      <c r="X64" s="13">
        <v>67.987198339244017</v>
      </c>
      <c r="Y64" s="13">
        <v>196.93244529019981</v>
      </c>
      <c r="Z64" s="13">
        <v>115.46241674595623</v>
      </c>
      <c r="AA64" s="13">
        <v>17.08868133361813</v>
      </c>
      <c r="AB64" s="13">
        <v>2.2158572591640753</v>
      </c>
      <c r="AC64" s="13">
        <v>75.25012253841939</v>
      </c>
      <c r="AD64" s="13">
        <v>35.127329713997874</v>
      </c>
      <c r="AE64" s="13">
        <v>72.068820073175274</v>
      </c>
      <c r="AF64" s="13">
        <v>2.2074215033301616</v>
      </c>
      <c r="AG64" s="3">
        <v>8.6584205518553753E-2</v>
      </c>
      <c r="AH64" s="13">
        <v>108.04647203164906</v>
      </c>
      <c r="AI64" s="13">
        <v>4.788422054183985</v>
      </c>
      <c r="AJ64" s="13">
        <v>11.273073263558517</v>
      </c>
      <c r="AK64" s="13">
        <v>1.6796033852471333</v>
      </c>
      <c r="AL64" s="13">
        <v>8.7125043817917778</v>
      </c>
      <c r="AM64" s="13">
        <v>2.7612799839751618</v>
      </c>
      <c r="AN64" s="3">
        <v>1.0158975578813827</v>
      </c>
      <c r="AO64" s="26">
        <v>3.7970830971175435</v>
      </c>
      <c r="AP64" s="3">
        <v>0.78595781795115771</v>
      </c>
      <c r="AQ64" s="26">
        <v>5.3971921784889032</v>
      </c>
      <c r="AR64" s="3">
        <v>1.2844909609895336</v>
      </c>
      <c r="AS64" s="26">
        <v>3.6262840055146701</v>
      </c>
      <c r="AT64" s="3">
        <v>0.5907508286195251</v>
      </c>
      <c r="AU64" s="26">
        <v>3.7638339426110474</v>
      </c>
      <c r="AV64" s="3">
        <v>0.59619005202745101</v>
      </c>
      <c r="AW64" s="26">
        <v>2.0655316711777041</v>
      </c>
      <c r="AX64" s="3">
        <v>0.12217801228267451</v>
      </c>
      <c r="AY64" s="26">
        <v>4.2178877259752614</v>
      </c>
      <c r="AZ64" s="3">
        <v>0.47050950951997572</v>
      </c>
      <c r="BA64" s="3">
        <v>0.21027592768791628</v>
      </c>
      <c r="BB64" s="26"/>
      <c r="BC64" s="12">
        <f>AI64/BC$14</f>
        <v>20.204312464911329</v>
      </c>
      <c r="BD64" s="12">
        <f>AJ64/BD$14</f>
        <v>18.390005323912753</v>
      </c>
      <c r="BE64" s="12">
        <f>AK64/BE$14</f>
        <v>18.09917440999066</v>
      </c>
      <c r="BF64" s="12">
        <f>AL64/BF$14</f>
        <v>19.064561010485289</v>
      </c>
      <c r="BG64" s="12"/>
      <c r="BH64" s="12">
        <f t="shared" ref="BH64:BQ64" si="175">AM64/BH$14</f>
        <v>18.657297189021364</v>
      </c>
      <c r="BI64" s="12">
        <f t="shared" si="175"/>
        <v>18.044361596472161</v>
      </c>
      <c r="BJ64" s="12">
        <f t="shared" si="175"/>
        <v>19.080819583505242</v>
      </c>
      <c r="BK64" s="12">
        <f t="shared" si="175"/>
        <v>21.771684707788303</v>
      </c>
      <c r="BL64" s="12">
        <f t="shared" si="175"/>
        <v>21.939805603613429</v>
      </c>
      <c r="BM64" s="12">
        <f t="shared" si="175"/>
        <v>23.525475475998782</v>
      </c>
      <c r="BN64" s="12">
        <f t="shared" si="175"/>
        <v>22.664275034466687</v>
      </c>
      <c r="BO64" s="12">
        <f t="shared" si="175"/>
        <v>23.917037595932189</v>
      </c>
      <c r="BP64" s="12">
        <f t="shared" si="175"/>
        <v>23.377850575223896</v>
      </c>
      <c r="BQ64" s="12">
        <f t="shared" si="175"/>
        <v>24.235367968595568</v>
      </c>
      <c r="BS64" s="12">
        <f>AB64/BS$14</f>
        <v>3.6930954319401255</v>
      </c>
      <c r="BT64" s="12">
        <f>AH64/BT$14</f>
        <v>16.37067758055289</v>
      </c>
      <c r="BU64" s="12">
        <f>AZ64/BU$14</f>
        <v>5.9183586103141597</v>
      </c>
      <c r="BV64" s="12">
        <f>BA64/BV$14</f>
        <v>10.358420083148586</v>
      </c>
      <c r="BW64" s="12">
        <f>AF64/BW$14</f>
        <v>3.35474392603368</v>
      </c>
      <c r="BX64" s="12">
        <f>AX64/BX$14</f>
        <v>3.3021084400722844</v>
      </c>
      <c r="BY64" s="12">
        <f>N64*10000/1.2046/BY$14</f>
        <v>6.5720294426919033</v>
      </c>
      <c r="BZ64" s="12">
        <f>AI64/BZ$14</f>
        <v>7.3895402070740506</v>
      </c>
      <c r="CA64" s="12">
        <f>AJ64/CA$14</f>
        <v>6.7301929931692639</v>
      </c>
      <c r="CB64" s="12">
        <f>AY64/CB$14</f>
        <v>28.119251506501744</v>
      </c>
      <c r="CC64" s="12">
        <f>AK64/CC$14</f>
        <v>6.6126117529414694</v>
      </c>
      <c r="CD64" s="12">
        <f>AC64/CD$14</f>
        <v>3.7814131928853967</v>
      </c>
      <c r="CE64" s="12">
        <f>AL64/CE$14</f>
        <v>6.9700035054334224</v>
      </c>
      <c r="CF64" s="12">
        <f>O64*10000/2.2914/CF$14</f>
        <v>4.8490491014712021</v>
      </c>
      <c r="CG64" s="12">
        <f>AM64/CG$14</f>
        <v>6.8011822265398072</v>
      </c>
      <c r="CH64" s="12">
        <f>AE64/CH$14</f>
        <v>6.8636971498262165</v>
      </c>
      <c r="CI64" s="12">
        <f>AW64/CI$14</f>
        <v>7.2986984847268701</v>
      </c>
      <c r="CJ64" s="12">
        <f>AN64/CJ$14</f>
        <v>6.5967373888401477</v>
      </c>
      <c r="CK64" s="12">
        <f>F64*10000/1.6681/CK$14</f>
        <v>5.6217213362483358</v>
      </c>
      <c r="CL64" s="12">
        <f>AO64/CL$14</f>
        <v>6.9799321638190133</v>
      </c>
      <c r="CM64" s="12">
        <f>AP64/CM$14</f>
        <v>7.9389678580925018</v>
      </c>
      <c r="CN64" s="12">
        <f>AQ64/CN$14</f>
        <v>8.007703528915286</v>
      </c>
      <c r="CO64" s="12">
        <f>AD64/CO$14</f>
        <v>8.1691464451157856</v>
      </c>
      <c r="CP64" s="12">
        <f>AU64/CP$14</f>
        <v>8.5347708449230097</v>
      </c>
      <c r="DN64" s="3"/>
      <c r="DO64" s="3"/>
      <c r="DP64" s="3"/>
      <c r="DQ64" s="3"/>
    </row>
    <row r="65" spans="1:121" ht="11.25" x14ac:dyDescent="0.2">
      <c r="A65" s="30" t="s">
        <v>90</v>
      </c>
      <c r="B65" s="27">
        <v>4354.3</v>
      </c>
      <c r="C65" s="33" t="s">
        <v>106</v>
      </c>
      <c r="D65" s="24" t="s">
        <v>77</v>
      </c>
      <c r="E65" s="12">
        <v>41</v>
      </c>
      <c r="F65" s="12">
        <v>0.94</v>
      </c>
      <c r="G65" s="12">
        <v>11.7</v>
      </c>
      <c r="H65" s="12">
        <v>12.5</v>
      </c>
      <c r="I65" s="12"/>
      <c r="J65" s="12">
        <v>0.17</v>
      </c>
      <c r="K65" s="12">
        <v>5.46</v>
      </c>
      <c r="L65" s="12">
        <v>12.68</v>
      </c>
      <c r="M65" s="12">
        <v>1.2</v>
      </c>
      <c r="N65" s="3">
        <v>0.11</v>
      </c>
      <c r="O65" s="3">
        <v>0.06</v>
      </c>
      <c r="P65" s="27">
        <v>13.8</v>
      </c>
      <c r="Q65" s="12">
        <v>99.62</v>
      </c>
      <c r="R65" s="12"/>
      <c r="S65" s="24" t="s">
        <v>77</v>
      </c>
      <c r="T65" s="19">
        <v>50</v>
      </c>
      <c r="U65" s="19">
        <v>297</v>
      </c>
      <c r="V65" s="19">
        <v>210</v>
      </c>
      <c r="W65" s="19">
        <v>46</v>
      </c>
      <c r="X65" s="19">
        <v>73</v>
      </c>
      <c r="Y65" s="19">
        <v>159</v>
      </c>
      <c r="Z65" s="19">
        <v>89</v>
      </c>
      <c r="AA65" s="19">
        <v>15</v>
      </c>
      <c r="AB65" s="27">
        <v>1.8</v>
      </c>
      <c r="AC65" s="19">
        <v>86</v>
      </c>
      <c r="AD65" s="19">
        <v>25</v>
      </c>
      <c r="AE65" s="19">
        <v>45</v>
      </c>
      <c r="AF65" s="12">
        <v>0.92</v>
      </c>
      <c r="AG65" s="12">
        <v>0.05</v>
      </c>
      <c r="AH65" s="19">
        <v>27</v>
      </c>
      <c r="AI65" s="27">
        <v>1.3</v>
      </c>
      <c r="AJ65" s="27">
        <v>4.0999999999999996</v>
      </c>
      <c r="AK65" s="12">
        <v>0.76</v>
      </c>
      <c r="AL65" s="27">
        <v>4.5</v>
      </c>
      <c r="AM65" s="27">
        <v>1.9</v>
      </c>
      <c r="AN65" s="12">
        <v>0.73</v>
      </c>
      <c r="AO65" s="27">
        <v>3</v>
      </c>
      <c r="AP65" s="12">
        <v>0.56000000000000005</v>
      </c>
      <c r="AQ65" s="27">
        <v>4</v>
      </c>
      <c r="AR65" s="12">
        <v>0.89</v>
      </c>
      <c r="AS65" s="27">
        <v>2.6</v>
      </c>
      <c r="AT65" s="12">
        <v>0.42</v>
      </c>
      <c r="AU65" s="27">
        <v>2.8</v>
      </c>
      <c r="AV65" s="12">
        <v>0.44</v>
      </c>
      <c r="AW65" s="27">
        <v>1.3</v>
      </c>
      <c r="AX65" s="12">
        <v>7.0000000000000007E-2</v>
      </c>
      <c r="AY65" s="19">
        <v>2</v>
      </c>
      <c r="AZ65" s="12">
        <v>0.19</v>
      </c>
      <c r="BA65" s="12">
        <v>0.05</v>
      </c>
      <c r="BC65" s="14">
        <f t="shared" si="137"/>
        <v>5.485232067510549</v>
      </c>
      <c r="BD65" s="14">
        <f t="shared" si="138"/>
        <v>6.6884176182707993</v>
      </c>
      <c r="BE65" s="14">
        <f t="shared" si="139"/>
        <v>8.1896551724137936</v>
      </c>
      <c r="BF65" s="14">
        <f t="shared" si="140"/>
        <v>9.846827133479211</v>
      </c>
      <c r="BG65" s="14"/>
      <c r="BH65" s="14">
        <f t="shared" si="141"/>
        <v>12.837837837837839</v>
      </c>
      <c r="BI65" s="14">
        <f t="shared" si="142"/>
        <v>12.966252220248666</v>
      </c>
      <c r="BJ65" s="14">
        <f t="shared" si="143"/>
        <v>15.075376884422109</v>
      </c>
      <c r="BK65" s="14">
        <f t="shared" si="144"/>
        <v>15.51246537396122</v>
      </c>
      <c r="BL65" s="14">
        <f t="shared" si="145"/>
        <v>16.260162601626018</v>
      </c>
      <c r="BM65" s="14">
        <f t="shared" si="146"/>
        <v>16.300366300366299</v>
      </c>
      <c r="BN65" s="14">
        <f t="shared" si="147"/>
        <v>16.25</v>
      </c>
      <c r="BO65" s="14">
        <f t="shared" si="148"/>
        <v>17.004048582995949</v>
      </c>
      <c r="BP65" s="14">
        <f t="shared" si="149"/>
        <v>17.391304347826086</v>
      </c>
      <c r="BQ65" s="14">
        <f t="shared" si="150"/>
        <v>17.886178861788618</v>
      </c>
      <c r="BS65" s="14">
        <f t="shared" si="151"/>
        <v>3</v>
      </c>
      <c r="BT65" s="14">
        <f t="shared" si="152"/>
        <v>4.0909090909090908</v>
      </c>
      <c r="BU65" s="14">
        <f t="shared" si="153"/>
        <v>2.3899371069182389</v>
      </c>
      <c r="BV65" s="14">
        <f t="shared" si="154"/>
        <v>2.4630541871921183</v>
      </c>
      <c r="BW65" s="14">
        <f t="shared" si="155"/>
        <v>1.3981762917933132</v>
      </c>
      <c r="BX65" s="14">
        <f t="shared" si="156"/>
        <v>1.8918918918918921</v>
      </c>
      <c r="BY65" s="14">
        <f t="shared" si="157"/>
        <v>3.8048591510321548</v>
      </c>
      <c r="BZ65" s="14">
        <f t="shared" si="158"/>
        <v>2.0061728395061729</v>
      </c>
      <c r="CA65" s="14">
        <f t="shared" si="159"/>
        <v>2.4477611940298503</v>
      </c>
      <c r="CB65" s="14">
        <f t="shared" si="160"/>
        <v>13.333333333333334</v>
      </c>
      <c r="CC65" s="14">
        <f t="shared" si="161"/>
        <v>2.9921259842519685</v>
      </c>
      <c r="CD65" s="14">
        <f t="shared" si="162"/>
        <v>4.3216080402010055</v>
      </c>
      <c r="CE65" s="14">
        <f t="shared" si="163"/>
        <v>3.6</v>
      </c>
      <c r="CF65" s="14">
        <f t="shared" si="164"/>
        <v>2.9094294608827207</v>
      </c>
      <c r="CG65" s="14">
        <f t="shared" si="165"/>
        <v>4.679802955665024</v>
      </c>
      <c r="CH65" s="14">
        <f t="shared" si="166"/>
        <v>4.2857142857142856</v>
      </c>
      <c r="CI65" s="14">
        <f t="shared" si="167"/>
        <v>4.5936395759717321</v>
      </c>
      <c r="CJ65" s="14">
        <f t="shared" si="168"/>
        <v>4.7402597402597406</v>
      </c>
      <c r="CK65" s="14">
        <f t="shared" si="169"/>
        <v>4.676476155817201</v>
      </c>
      <c r="CL65" s="14">
        <f t="shared" si="170"/>
        <v>5.5147058823529411</v>
      </c>
      <c r="CM65" s="14">
        <f t="shared" si="171"/>
        <v>5.6565656565656566</v>
      </c>
      <c r="CN65" s="14">
        <f t="shared" si="172"/>
        <v>5.9347181008902075</v>
      </c>
      <c r="CO65" s="14">
        <f t="shared" si="173"/>
        <v>5.8139534883720936</v>
      </c>
      <c r="CP65" s="14">
        <f t="shared" si="174"/>
        <v>6.3492063492063489</v>
      </c>
    </row>
    <row r="66" spans="1:121" ht="11.25" x14ac:dyDescent="0.2">
      <c r="A66" s="30" t="s">
        <v>91</v>
      </c>
      <c r="B66" s="27">
        <v>4354.3</v>
      </c>
      <c r="C66" s="33" t="s">
        <v>106</v>
      </c>
      <c r="D66" s="24" t="s">
        <v>77</v>
      </c>
      <c r="E66" s="12">
        <v>40</v>
      </c>
      <c r="F66" s="12">
        <v>1.05</v>
      </c>
      <c r="G66" s="12">
        <v>12.8</v>
      </c>
      <c r="H66" s="12">
        <v>14.5</v>
      </c>
      <c r="I66" s="12"/>
      <c r="J66" s="12">
        <v>0.22</v>
      </c>
      <c r="K66" s="12">
        <v>12.19</v>
      </c>
      <c r="L66" s="12">
        <v>5.05</v>
      </c>
      <c r="M66" s="12">
        <v>0.9</v>
      </c>
      <c r="N66" s="3">
        <v>0.28999999999999998</v>
      </c>
      <c r="O66" s="3">
        <v>0.04</v>
      </c>
      <c r="P66" s="27">
        <v>12.9</v>
      </c>
      <c r="Q66" s="12">
        <v>99.94</v>
      </c>
      <c r="R66" s="12"/>
      <c r="S66" s="24" t="s">
        <v>77</v>
      </c>
      <c r="T66" s="19">
        <v>56</v>
      </c>
      <c r="U66" s="19">
        <v>339</v>
      </c>
      <c r="V66" s="19">
        <v>233</v>
      </c>
      <c r="W66" s="19">
        <v>53</v>
      </c>
      <c r="X66" s="19">
        <v>89</v>
      </c>
      <c r="Y66" s="19">
        <v>185</v>
      </c>
      <c r="Z66" s="19">
        <v>96</v>
      </c>
      <c r="AA66" s="19">
        <v>14</v>
      </c>
      <c r="AB66" s="27">
        <v>7.6</v>
      </c>
      <c r="AC66" s="19">
        <v>77</v>
      </c>
      <c r="AD66" s="19">
        <v>26</v>
      </c>
      <c r="AE66" s="19">
        <v>55</v>
      </c>
      <c r="AF66" s="27">
        <v>1.1000000000000001</v>
      </c>
      <c r="AG66" s="12">
        <v>0.22</v>
      </c>
      <c r="AH66" s="19">
        <v>72</v>
      </c>
      <c r="AI66" s="27">
        <v>1.2</v>
      </c>
      <c r="AJ66" s="27">
        <v>4.0999999999999996</v>
      </c>
      <c r="AK66" s="12">
        <v>0.75</v>
      </c>
      <c r="AL66" s="27">
        <v>4.4000000000000004</v>
      </c>
      <c r="AM66" s="27">
        <v>1.8</v>
      </c>
      <c r="AN66" s="12">
        <v>0.78</v>
      </c>
      <c r="AO66" s="27">
        <v>3.1</v>
      </c>
      <c r="AP66" s="12">
        <v>0.62</v>
      </c>
      <c r="AQ66" s="27">
        <v>4.4000000000000004</v>
      </c>
      <c r="AR66" s="12">
        <v>0.99</v>
      </c>
      <c r="AS66" s="27">
        <v>2.8</v>
      </c>
      <c r="AT66" s="12">
        <v>0.46</v>
      </c>
      <c r="AU66" s="27">
        <v>3</v>
      </c>
      <c r="AV66" s="12">
        <v>0.47</v>
      </c>
      <c r="AW66" s="27">
        <v>1.6</v>
      </c>
      <c r="AX66" s="12">
        <v>0.08</v>
      </c>
      <c r="AY66" s="19">
        <v>-1</v>
      </c>
      <c r="AZ66" s="12">
        <v>0.2</v>
      </c>
      <c r="BA66" s="12">
        <v>0.04</v>
      </c>
      <c r="BC66" s="14">
        <f t="shared" si="137"/>
        <v>5.0632911392405067</v>
      </c>
      <c r="BD66" s="14">
        <f t="shared" si="138"/>
        <v>6.6884176182707993</v>
      </c>
      <c r="BE66" s="14">
        <f t="shared" si="139"/>
        <v>8.0818965517241388</v>
      </c>
      <c r="BF66" s="14">
        <f t="shared" si="140"/>
        <v>9.62800875273523</v>
      </c>
      <c r="BG66" s="14"/>
      <c r="BH66" s="14">
        <f t="shared" si="141"/>
        <v>12.162162162162163</v>
      </c>
      <c r="BI66" s="14">
        <f t="shared" si="142"/>
        <v>13.854351687388988</v>
      </c>
      <c r="BJ66" s="14">
        <f t="shared" si="143"/>
        <v>15.577889447236181</v>
      </c>
      <c r="BK66" s="14">
        <f t="shared" si="144"/>
        <v>17.174515235457065</v>
      </c>
      <c r="BL66" s="14">
        <f t="shared" si="145"/>
        <v>17.886178861788618</v>
      </c>
      <c r="BM66" s="14">
        <f t="shared" si="146"/>
        <v>18.131868131868131</v>
      </c>
      <c r="BN66" s="14">
        <f t="shared" si="147"/>
        <v>17.5</v>
      </c>
      <c r="BO66" s="14">
        <f t="shared" si="148"/>
        <v>18.623481781376519</v>
      </c>
      <c r="BP66" s="14">
        <f t="shared" si="149"/>
        <v>18.633540372670808</v>
      </c>
      <c r="BQ66" s="14">
        <f t="shared" si="150"/>
        <v>19.105691056910569</v>
      </c>
      <c r="BS66" s="14">
        <f t="shared" si="151"/>
        <v>12.666666666666666</v>
      </c>
      <c r="BT66" s="14">
        <f t="shared" si="152"/>
        <v>10.90909090909091</v>
      </c>
      <c r="BU66" s="14">
        <f t="shared" si="153"/>
        <v>2.5157232704402515</v>
      </c>
      <c r="BV66" s="14">
        <f t="shared" si="154"/>
        <v>1.9704433497536948</v>
      </c>
      <c r="BW66" s="14">
        <f t="shared" si="155"/>
        <v>1.6717325227963526</v>
      </c>
      <c r="BX66" s="14">
        <f t="shared" si="156"/>
        <v>2.1621621621621623</v>
      </c>
      <c r="BY66" s="14">
        <f t="shared" si="157"/>
        <v>10.03099230726659</v>
      </c>
      <c r="BZ66" s="14">
        <f t="shared" si="158"/>
        <v>1.8518518518518516</v>
      </c>
      <c r="CA66" s="14">
        <f t="shared" si="159"/>
        <v>2.4477611940298503</v>
      </c>
      <c r="CB66" s="14">
        <f t="shared" si="160"/>
        <v>-6.666666666666667</v>
      </c>
      <c r="CC66" s="14">
        <f t="shared" si="161"/>
        <v>2.9527559055118111</v>
      </c>
      <c r="CD66" s="14">
        <f t="shared" si="162"/>
        <v>3.8693467336683418</v>
      </c>
      <c r="CE66" s="14">
        <f t="shared" si="163"/>
        <v>3.5200000000000005</v>
      </c>
      <c r="CF66" s="14">
        <f t="shared" si="164"/>
        <v>1.9396196405884809</v>
      </c>
      <c r="CG66" s="14">
        <f t="shared" si="165"/>
        <v>4.4334975369458123</v>
      </c>
      <c r="CH66" s="14">
        <f t="shared" si="166"/>
        <v>5.2380952380952381</v>
      </c>
      <c r="CI66" s="14">
        <f t="shared" si="167"/>
        <v>5.6537102473498244</v>
      </c>
      <c r="CJ66" s="14">
        <f t="shared" si="168"/>
        <v>5.0649350649350655</v>
      </c>
      <c r="CK66" s="14">
        <f t="shared" si="169"/>
        <v>5.22372336554049</v>
      </c>
      <c r="CL66" s="14">
        <f t="shared" si="170"/>
        <v>5.6985294117647056</v>
      </c>
      <c r="CM66" s="14">
        <f t="shared" si="171"/>
        <v>6.2626262626262621</v>
      </c>
      <c r="CN66" s="14">
        <f t="shared" si="172"/>
        <v>6.5281899109792283</v>
      </c>
      <c r="CO66" s="14">
        <f t="shared" si="173"/>
        <v>6.0465116279069768</v>
      </c>
      <c r="CP66" s="14">
        <f t="shared" si="174"/>
        <v>6.8027210884353737</v>
      </c>
    </row>
    <row r="67" spans="1:121" ht="10.9" customHeight="1" x14ac:dyDescent="0.2">
      <c r="A67" s="17" t="s">
        <v>92</v>
      </c>
      <c r="B67" s="36">
        <v>4355.1000000000004</v>
      </c>
      <c r="C67" s="33" t="s">
        <v>106</v>
      </c>
      <c r="D67" s="24" t="s">
        <v>77</v>
      </c>
      <c r="E67" s="14">
        <v>46.5</v>
      </c>
      <c r="F67" s="14">
        <v>0.76</v>
      </c>
      <c r="G67" s="14">
        <v>12.93</v>
      </c>
      <c r="H67" s="38">
        <v>10.81</v>
      </c>
      <c r="I67" s="39"/>
      <c r="J67" s="14">
        <v>0.16</v>
      </c>
      <c r="K67" s="14">
        <v>9.2899999999999991</v>
      </c>
      <c r="L67" s="14">
        <v>5.37</v>
      </c>
      <c r="M67" s="14">
        <v>2.87</v>
      </c>
      <c r="N67" s="14">
        <v>0.12</v>
      </c>
      <c r="O67" s="14">
        <v>0.06</v>
      </c>
      <c r="P67" s="41">
        <v>11.057725170000001</v>
      </c>
      <c r="Q67" s="14">
        <f>SUM(E67:P67)</f>
        <v>99.927725170000002</v>
      </c>
      <c r="R67" s="12"/>
      <c r="S67" s="24" t="s">
        <v>81</v>
      </c>
      <c r="T67" s="13">
        <v>45.002732806875365</v>
      </c>
      <c r="U67" s="13">
        <v>288.82696437762911</v>
      </c>
      <c r="V67" s="13">
        <v>179.0120431971956</v>
      </c>
      <c r="W67" s="13">
        <v>41.928613265650242</v>
      </c>
      <c r="X67" s="13">
        <v>66.708215611323467</v>
      </c>
      <c r="Y67" s="13">
        <v>141.37477148080438</v>
      </c>
      <c r="Z67" s="13">
        <v>72.779707495429619</v>
      </c>
      <c r="AA67" s="13">
        <v>12.935119203074283</v>
      </c>
      <c r="AB67" s="13">
        <v>1.9148495071524154</v>
      </c>
      <c r="AC67" s="13">
        <v>66.786696951230766</v>
      </c>
      <c r="AD67" s="13">
        <v>24.160662436821163</v>
      </c>
      <c r="AE67" s="13">
        <v>41.219208805292226</v>
      </c>
      <c r="AF67" s="13">
        <v>0.71412248628884822</v>
      </c>
      <c r="AG67" s="3">
        <v>0.77513711151736742</v>
      </c>
      <c r="AH67" s="13">
        <v>173.23968055421918</v>
      </c>
      <c r="AI67" s="13">
        <v>1.258539401520254</v>
      </c>
      <c r="AJ67" s="13">
        <v>3.7989031078610602</v>
      </c>
      <c r="AK67" s="13">
        <v>0.68892523814105655</v>
      </c>
      <c r="AL67" s="13">
        <v>4.1662657557971716</v>
      </c>
      <c r="AM67" s="13">
        <v>1.6386029058019822</v>
      </c>
      <c r="AN67" s="3">
        <v>0.65223187081048151</v>
      </c>
      <c r="AO67" s="26">
        <v>2.6959174185569936</v>
      </c>
      <c r="AP67" s="3">
        <v>0.50750304692260828</v>
      </c>
      <c r="AQ67" s="26">
        <v>3.5443793605193448</v>
      </c>
      <c r="AR67" s="3">
        <v>0.83531059162161114</v>
      </c>
      <c r="AS67" s="26">
        <v>2.332761258068127</v>
      </c>
      <c r="AT67" s="3">
        <v>0.38170239267131406</v>
      </c>
      <c r="AU67" s="26">
        <v>2.3640912152410274</v>
      </c>
      <c r="AV67" s="3">
        <v>0.36368586876191217</v>
      </c>
      <c r="AW67" s="26">
        <v>1.2095986936689089</v>
      </c>
      <c r="AX67" s="3">
        <v>5.0897457204587007E-2</v>
      </c>
      <c r="AY67" s="26">
        <v>4.420475319926874</v>
      </c>
      <c r="AZ67" s="3">
        <v>0.12957791751210399</v>
      </c>
      <c r="BA67" s="3">
        <v>3.9305301645338207E-2</v>
      </c>
      <c r="BB67" s="26"/>
      <c r="BC67" s="14">
        <f t="shared" si="137"/>
        <v>5.3102928334187931</v>
      </c>
      <c r="BD67" s="14">
        <f t="shared" si="138"/>
        <v>6.197231823590637</v>
      </c>
      <c r="BE67" s="14">
        <f t="shared" si="139"/>
        <v>7.4237633420372475</v>
      </c>
      <c r="BF67" s="14">
        <f t="shared" si="140"/>
        <v>9.1165552643264149</v>
      </c>
      <c r="BG67" s="14"/>
      <c r="BH67" s="14">
        <f t="shared" si="141"/>
        <v>11.071641255418799</v>
      </c>
      <c r="BI67" s="14">
        <f t="shared" si="142"/>
        <v>11.584935538374449</v>
      </c>
      <c r="BJ67" s="14">
        <f t="shared" si="143"/>
        <v>13.547323711341676</v>
      </c>
      <c r="BK67" s="14">
        <f t="shared" si="144"/>
        <v>14.058256147440673</v>
      </c>
      <c r="BL67" s="14">
        <f t="shared" si="145"/>
        <v>14.408046180972946</v>
      </c>
      <c r="BM67" s="14">
        <f t="shared" si="146"/>
        <v>15.298728784278591</v>
      </c>
      <c r="BN67" s="14">
        <f t="shared" si="147"/>
        <v>14.579757862925794</v>
      </c>
      <c r="BO67" s="14">
        <f t="shared" si="148"/>
        <v>15.45353816483053</v>
      </c>
      <c r="BP67" s="14">
        <f t="shared" si="149"/>
        <v>14.683796367956692</v>
      </c>
      <c r="BQ67" s="14">
        <f t="shared" si="150"/>
        <v>14.783978404955779</v>
      </c>
      <c r="BS67" s="14">
        <f t="shared" si="151"/>
        <v>3.191415845254026</v>
      </c>
      <c r="BT67" s="14">
        <f t="shared" si="152"/>
        <v>26.248436447608967</v>
      </c>
      <c r="BU67" s="14">
        <f t="shared" si="153"/>
        <v>1.6299109121019368</v>
      </c>
      <c r="BV67" s="14">
        <f t="shared" si="154"/>
        <v>1.9362217559279906</v>
      </c>
      <c r="BW67" s="14">
        <f t="shared" si="155"/>
        <v>1.0852925323538727</v>
      </c>
      <c r="BX67" s="14">
        <f t="shared" si="156"/>
        <v>1.3756069514753246</v>
      </c>
      <c r="BY67" s="14">
        <f t="shared" si="157"/>
        <v>4.1507554374896234</v>
      </c>
      <c r="BZ67" s="14">
        <f t="shared" si="158"/>
        <v>1.9421904344448364</v>
      </c>
      <c r="CA67" s="14">
        <f t="shared" si="159"/>
        <v>2.2680018554394388</v>
      </c>
      <c r="CB67" s="14">
        <f t="shared" si="160"/>
        <v>29.469835466179163</v>
      </c>
      <c r="CC67" s="14">
        <f t="shared" si="161"/>
        <v>2.7123040871695139</v>
      </c>
      <c r="CD67" s="14">
        <f t="shared" si="162"/>
        <v>3.3561154246849632</v>
      </c>
      <c r="CE67" s="14">
        <f t="shared" si="163"/>
        <v>3.3330126046377373</v>
      </c>
      <c r="CF67" s="14">
        <f t="shared" si="164"/>
        <v>2.9094294608827207</v>
      </c>
      <c r="CG67" s="14">
        <f t="shared" si="165"/>
        <v>4.0359677482807443</v>
      </c>
      <c r="CH67" s="14">
        <f t="shared" si="166"/>
        <v>3.9256389338373547</v>
      </c>
      <c r="CI67" s="14">
        <f t="shared" si="167"/>
        <v>4.2742003309855443</v>
      </c>
      <c r="CJ67" s="14">
        <f t="shared" si="168"/>
        <v>4.2352718883797502</v>
      </c>
      <c r="CK67" s="14">
        <f t="shared" si="169"/>
        <v>3.780980721724545</v>
      </c>
      <c r="CL67" s="14">
        <f t="shared" si="170"/>
        <v>4.9557305488180026</v>
      </c>
      <c r="CM67" s="14">
        <f t="shared" si="171"/>
        <v>5.1262934032586696</v>
      </c>
      <c r="CN67" s="14">
        <f t="shared" si="172"/>
        <v>5.2587230868239532</v>
      </c>
      <c r="CO67" s="14">
        <f t="shared" si="173"/>
        <v>5.6187587062374797</v>
      </c>
      <c r="CP67" s="14">
        <f t="shared" si="174"/>
        <v>5.3607510549683157</v>
      </c>
      <c r="DN67" s="3"/>
      <c r="DO67" s="3"/>
      <c r="DP67" s="3"/>
      <c r="DQ67" s="3"/>
    </row>
    <row r="68" spans="1:121" ht="10.9" customHeight="1" x14ac:dyDescent="0.2">
      <c r="A68" s="37" t="s">
        <v>99</v>
      </c>
      <c r="B68" s="16">
        <v>4500</v>
      </c>
      <c r="C68" s="29" t="s">
        <v>105</v>
      </c>
      <c r="D68" s="24" t="s">
        <v>83</v>
      </c>
      <c r="E68" s="14">
        <v>49.777200000000001</v>
      </c>
      <c r="F68" s="21">
        <v>0.81080999999999992</v>
      </c>
      <c r="G68" s="14">
        <v>14.0976</v>
      </c>
      <c r="H68" s="14">
        <v>11.196900000000001</v>
      </c>
      <c r="I68" s="14"/>
      <c r="J68" s="21">
        <v>0.18909000000000001</v>
      </c>
      <c r="K68" s="14">
        <v>7.8902999999999999</v>
      </c>
      <c r="L68" s="14">
        <v>12.1968</v>
      </c>
      <c r="M68" s="14">
        <v>2.3463000000000003</v>
      </c>
      <c r="N68" s="21">
        <v>6.633E-2</v>
      </c>
      <c r="O68" s="21">
        <v>6.4350000000000004E-2</v>
      </c>
      <c r="P68" s="16">
        <v>1.1200000000000001</v>
      </c>
      <c r="Q68" s="14">
        <v>99.755679999999998</v>
      </c>
      <c r="S68" s="24" t="s">
        <v>81</v>
      </c>
      <c r="T68" s="28">
        <v>53.313205906120146</v>
      </c>
      <c r="U68" s="28">
        <v>310.69009803347762</v>
      </c>
      <c r="V68" s="28">
        <v>294.70001536975604</v>
      </c>
      <c r="W68" s="28">
        <v>45.905541738320622</v>
      </c>
      <c r="X68" s="28">
        <v>83.149009993338012</v>
      </c>
      <c r="Y68" s="28">
        <v>133.790335900206</v>
      </c>
      <c r="Z68" s="28">
        <v>76.581917172558263</v>
      </c>
      <c r="AA68" s="28">
        <v>13.418287040119836</v>
      </c>
      <c r="AB68" s="28">
        <v>0.7426707938894952</v>
      </c>
      <c r="AC68" s="28">
        <v>90.125449616370574</v>
      </c>
      <c r="AD68" s="28">
        <v>25.307363318495756</v>
      </c>
      <c r="AE68" s="28">
        <v>37.150731285913224</v>
      </c>
      <c r="AF68" s="28">
        <v>0.76335033762456572</v>
      </c>
      <c r="AG68" s="21">
        <v>2.4166969453679757E-2</v>
      </c>
      <c r="AH68" s="28">
        <v>40.56938125075105</v>
      </c>
      <c r="AI68" s="28">
        <v>1.5768624471977788</v>
      </c>
      <c r="AJ68" s="28">
        <v>4.4145329783520184</v>
      </c>
      <c r="AK68" s="28">
        <v>0.75919652605436472</v>
      </c>
      <c r="AL68" s="28">
        <v>4.3203977147424037</v>
      </c>
      <c r="AM68" s="28">
        <v>1.7718760921498997</v>
      </c>
      <c r="AN68" s="21">
        <v>0.718642756848205</v>
      </c>
      <c r="AO68" s="28">
        <v>2.802060133143998</v>
      </c>
      <c r="AP68" s="21">
        <v>0.54369214988671366</v>
      </c>
      <c r="AQ68" s="28">
        <v>4.0686915356493145</v>
      </c>
      <c r="AR68" s="21">
        <v>0.9149295741925888</v>
      </c>
      <c r="AS68" s="28">
        <v>2.7271465725850588</v>
      </c>
      <c r="AT68" s="21">
        <v>0.43450239242259614</v>
      </c>
      <c r="AU68" s="28">
        <v>2.7016885094532759</v>
      </c>
      <c r="AV68" s="21">
        <v>0.41330659477814391</v>
      </c>
      <c r="AW68" s="28">
        <v>1.1131556832032448</v>
      </c>
      <c r="AX68" s="21">
        <v>6.3357863174296883E-2</v>
      </c>
      <c r="AY68" s="28">
        <v>1.7083829864836204</v>
      </c>
      <c r="AZ68" s="21">
        <v>0.1321749238245444</v>
      </c>
      <c r="BA68" s="21">
        <v>6.3909633659895562E-2</v>
      </c>
      <c r="BC68" s="14">
        <f t="shared" ref="BC68:BF69" si="176">AI68/BC$14</f>
        <v>6.6534280472480125</v>
      </c>
      <c r="BD68" s="14">
        <f t="shared" si="176"/>
        <v>7.2015219875236847</v>
      </c>
      <c r="BE68" s="14">
        <f t="shared" si="176"/>
        <v>8.1809970479996199</v>
      </c>
      <c r="BF68" s="14">
        <f t="shared" si="176"/>
        <v>9.4538243210993507</v>
      </c>
      <c r="BH68" s="14">
        <f t="shared" ref="BH68:BQ69" si="177">AM68/BH$14</f>
        <v>11.972135757769593</v>
      </c>
      <c r="BI68" s="14">
        <f t="shared" si="177"/>
        <v>12.764524988422824</v>
      </c>
      <c r="BJ68" s="14">
        <f t="shared" si="177"/>
        <v>14.080704186653255</v>
      </c>
      <c r="BK68" s="14">
        <f t="shared" si="177"/>
        <v>15.060724373593176</v>
      </c>
      <c r="BL68" s="14">
        <f t="shared" si="177"/>
        <v>16.539396486379328</v>
      </c>
      <c r="BM68" s="14">
        <f t="shared" si="177"/>
        <v>16.756951908289171</v>
      </c>
      <c r="BN68" s="14">
        <f t="shared" si="177"/>
        <v>17.044666078656618</v>
      </c>
      <c r="BO68" s="14">
        <f t="shared" si="177"/>
        <v>17.591189976623326</v>
      </c>
      <c r="BP68" s="14">
        <f t="shared" si="177"/>
        <v>16.780673971759477</v>
      </c>
      <c r="BQ68" s="14">
        <f t="shared" si="177"/>
        <v>16.801081088542436</v>
      </c>
      <c r="BS68" s="14">
        <f>AB68/BS$14</f>
        <v>1.2377846564824921</v>
      </c>
      <c r="BT68" s="14">
        <f>AH68/BT$14</f>
        <v>6.1468759470834931</v>
      </c>
      <c r="BU68" s="14">
        <f>AZ68/BU$14</f>
        <v>1.66257765817037</v>
      </c>
      <c r="BV68" s="14">
        <f>BA68/BV$14</f>
        <v>3.1482578157584022</v>
      </c>
      <c r="BW68" s="14">
        <f>AF68/BW$14</f>
        <v>1.1601068960859662</v>
      </c>
      <c r="BX68" s="14">
        <f>AX68/BX$14</f>
        <v>1.7123746803864024</v>
      </c>
      <c r="BY68" s="14">
        <f>N68*10000/1.2046/BY$14</f>
        <v>2.2943300680723895</v>
      </c>
      <c r="BZ68" s="14">
        <f>AI68/BZ$14</f>
        <v>2.4334297024657081</v>
      </c>
      <c r="CA68" s="14">
        <f>AJ68/CA$14</f>
        <v>2.6355420766280706</v>
      </c>
      <c r="CB68" s="14">
        <f>AY68/CB$14</f>
        <v>11.389219909890803</v>
      </c>
      <c r="CC68" s="14">
        <f>AK68/CC$14</f>
        <v>2.9889627010014359</v>
      </c>
      <c r="CD68" s="14">
        <f>AC68/CD$14</f>
        <v>4.5289170661492753</v>
      </c>
      <c r="CE68" s="14">
        <f>AL68/CE$14</f>
        <v>3.4563181717939231</v>
      </c>
      <c r="CF68" s="14">
        <f>O68*10000/2.2914/CF$14</f>
        <v>3.1203630967967184</v>
      </c>
      <c r="CG68" s="14">
        <f>AM68/CG$14</f>
        <v>4.3642268279554175</v>
      </c>
      <c r="CH68" s="14">
        <f>AE68/CH$14</f>
        <v>3.5381648843726881</v>
      </c>
      <c r="CI68" s="14">
        <f>AW68/CI$14</f>
        <v>3.9334123081386743</v>
      </c>
      <c r="CJ68" s="14">
        <f>AN68/CJ$14</f>
        <v>4.6665114081052277</v>
      </c>
      <c r="CK68" s="14">
        <f>F68*10000/1.6681/CK$14</f>
        <v>4.0337591828703667</v>
      </c>
      <c r="CL68" s="14">
        <f t="shared" ref="CL68:CN69" si="178">AO68/CL$14</f>
        <v>5.15084583298529</v>
      </c>
      <c r="CM68" s="14">
        <f t="shared" si="178"/>
        <v>5.4918398978455922</v>
      </c>
      <c r="CN68" s="14">
        <f t="shared" si="178"/>
        <v>6.0366343258891906</v>
      </c>
      <c r="CO68" s="14">
        <f>AD68/CO$14</f>
        <v>5.8854333298827344</v>
      </c>
      <c r="CP68" s="14">
        <f>AU68/CP$14</f>
        <v>6.1262777992137778</v>
      </c>
      <c r="CR68" s="43">
        <v>0.70445239999999998</v>
      </c>
      <c r="CS68" s="43">
        <v>0.70443207656358686</v>
      </c>
      <c r="CT68" s="14">
        <v>-1.6800870908773025</v>
      </c>
      <c r="CU68" s="43">
        <v>0.51289189999999996</v>
      </c>
      <c r="CV68" s="43">
        <v>0.51279501525750615</v>
      </c>
      <c r="CW68" s="14">
        <v>4.5695161101466653</v>
      </c>
    </row>
    <row r="69" spans="1:121" ht="10.9" customHeight="1" x14ac:dyDescent="0.2">
      <c r="A69" s="17" t="s">
        <v>94</v>
      </c>
      <c r="B69" s="36">
        <v>4540</v>
      </c>
      <c r="C69" s="29" t="s">
        <v>105</v>
      </c>
      <c r="D69" s="24" t="s">
        <v>77</v>
      </c>
      <c r="E69" s="14">
        <v>48.28</v>
      </c>
      <c r="F69" s="14">
        <v>0.76</v>
      </c>
      <c r="G69" s="14">
        <v>14.62</v>
      </c>
      <c r="H69" s="40">
        <v>10.96</v>
      </c>
      <c r="I69" s="40"/>
      <c r="J69" s="14">
        <v>0.17</v>
      </c>
      <c r="K69" s="14">
        <v>7.41</v>
      </c>
      <c r="L69" s="14">
        <v>11.52</v>
      </c>
      <c r="M69" s="14">
        <v>2.81</v>
      </c>
      <c r="N69" s="14">
        <v>0.09</v>
      </c>
      <c r="O69" s="14">
        <v>0.05</v>
      </c>
      <c r="P69" s="41">
        <v>3.4221580199999995</v>
      </c>
      <c r="Q69" s="12">
        <f>SUM(E69:P69)</f>
        <v>100.09215802</v>
      </c>
      <c r="R69" s="12"/>
      <c r="S69" s="24" t="s">
        <v>81</v>
      </c>
      <c r="T69" s="13">
        <v>55.873879480821941</v>
      </c>
      <c r="U69" s="13">
        <v>315.36759909624601</v>
      </c>
      <c r="V69" s="13">
        <v>285.76677139903029</v>
      </c>
      <c r="W69" s="13">
        <v>46.266342726954747</v>
      </c>
      <c r="X69" s="13">
        <v>77.308626675715288</v>
      </c>
      <c r="Y69" s="13">
        <v>156.87536514118793</v>
      </c>
      <c r="Z69" s="13">
        <v>75.929892891918215</v>
      </c>
      <c r="AA69" s="13">
        <v>13.930012121693858</v>
      </c>
      <c r="AB69" s="13">
        <v>0.91548800931549212</v>
      </c>
      <c r="AC69" s="13">
        <v>95.280949711329455</v>
      </c>
      <c r="AD69" s="13">
        <v>26.994673234434966</v>
      </c>
      <c r="AE69" s="13">
        <v>36.549252652606427</v>
      </c>
      <c r="AF69" s="13">
        <v>0.63169425511197663</v>
      </c>
      <c r="AG69" s="3">
        <v>2.4342745861733205E-2</v>
      </c>
      <c r="AH69" s="13">
        <v>34.105468149438835</v>
      </c>
      <c r="AI69" s="13">
        <v>1.0362322554194638</v>
      </c>
      <c r="AJ69" s="13">
        <v>3.0905550146056475</v>
      </c>
      <c r="AK69" s="13">
        <v>0.56885153487418649</v>
      </c>
      <c r="AL69" s="13">
        <v>3.6877978783375185</v>
      </c>
      <c r="AM69" s="13">
        <v>1.6296827755855074</v>
      </c>
      <c r="AN69" s="3">
        <v>0.69072541382667973</v>
      </c>
      <c r="AO69" s="26">
        <v>2.7851739759366998</v>
      </c>
      <c r="AP69" s="3">
        <v>0.54466893865628052</v>
      </c>
      <c r="AQ69" s="26">
        <v>3.8849035232398705</v>
      </c>
      <c r="AR69" s="3">
        <v>0.93745468105823615</v>
      </c>
      <c r="AS69" s="26">
        <v>2.6419331120958605</v>
      </c>
      <c r="AT69" s="3">
        <v>0.42800432284366074</v>
      </c>
      <c r="AU69" s="26">
        <v>2.7940347460667248</v>
      </c>
      <c r="AV69" s="3">
        <v>0.4495639022975409</v>
      </c>
      <c r="AW69" s="26">
        <v>1.1968122819788052</v>
      </c>
      <c r="AX69" s="3">
        <v>4.7579003275205804E-2</v>
      </c>
      <c r="AY69" s="26">
        <v>2.3067185978578384</v>
      </c>
      <c r="AZ69" s="3">
        <v>9.2020929411387037E-2</v>
      </c>
      <c r="BA69" s="3">
        <v>2.9211295034079845E-2</v>
      </c>
      <c r="BB69" s="26"/>
      <c r="BC69" s="14">
        <f t="shared" si="176"/>
        <v>4.3722879975504805</v>
      </c>
      <c r="BD69" s="14">
        <f t="shared" si="176"/>
        <v>5.0416884414447756</v>
      </c>
      <c r="BE69" s="14">
        <f t="shared" si="176"/>
        <v>6.1298656775235614</v>
      </c>
      <c r="BF69" s="14">
        <f t="shared" si="176"/>
        <v>8.0695796024890996</v>
      </c>
      <c r="BG69" s="14"/>
      <c r="BH69" s="14">
        <f t="shared" si="177"/>
        <v>11.011370105307483</v>
      </c>
      <c r="BI69" s="14">
        <f t="shared" si="177"/>
        <v>12.268657439195021</v>
      </c>
      <c r="BJ69" s="14">
        <f t="shared" si="177"/>
        <v>13.995849125310048</v>
      </c>
      <c r="BK69" s="14">
        <f t="shared" si="177"/>
        <v>15.087782234245998</v>
      </c>
      <c r="BL69" s="14">
        <f t="shared" si="177"/>
        <v>15.792290744877523</v>
      </c>
      <c r="BM69" s="14">
        <f t="shared" si="177"/>
        <v>17.169499653081246</v>
      </c>
      <c r="BN69" s="14">
        <f t="shared" si="177"/>
        <v>16.512081950599129</v>
      </c>
      <c r="BO69" s="14">
        <f t="shared" si="177"/>
        <v>17.328110236585456</v>
      </c>
      <c r="BP69" s="14">
        <f t="shared" si="177"/>
        <v>17.354253081159779</v>
      </c>
      <c r="BQ69" s="14">
        <f t="shared" si="177"/>
        <v>18.274955377948817</v>
      </c>
      <c r="BS69" s="14">
        <f>AB69/BS$14</f>
        <v>1.5258133488591537</v>
      </c>
      <c r="BT69" s="14">
        <f>AH69/BT$14</f>
        <v>5.1674951741573993</v>
      </c>
      <c r="BU69" s="14">
        <f>AZ69/BU$14</f>
        <v>1.1574959674388305</v>
      </c>
      <c r="BV69" s="14">
        <f>BA69/BV$14</f>
        <v>1.438980050939894</v>
      </c>
      <c r="BW69" s="14">
        <f>AF69/BW$14</f>
        <v>0.96002166430391578</v>
      </c>
      <c r="BX69" s="14">
        <f>AX69/BX$14</f>
        <v>1.2859190074379947</v>
      </c>
      <c r="BY69" s="14">
        <f>N69*10000/1.2046/BY$14</f>
        <v>3.1130665781172175</v>
      </c>
      <c r="BZ69" s="14">
        <f>AI69/BZ$14</f>
        <v>1.5991238509559627</v>
      </c>
      <c r="CA69" s="14">
        <f>AJ69/CA$14</f>
        <v>1.8451074714063567</v>
      </c>
      <c r="CB69" s="14">
        <f>AY69/CB$14</f>
        <v>15.378123985718924</v>
      </c>
      <c r="CC69" s="14">
        <f>AK69/CC$14</f>
        <v>2.2395729719456159</v>
      </c>
      <c r="CD69" s="14">
        <f>AC69/CD$14</f>
        <v>4.7879874226798727</v>
      </c>
      <c r="CE69" s="14">
        <f>AL69/CE$14</f>
        <v>2.950238302670015</v>
      </c>
      <c r="CF69" s="14">
        <f>O69*10000/2.2914/CF$14</f>
        <v>2.424524550735601</v>
      </c>
      <c r="CG69" s="14">
        <f>AM69/CG$14</f>
        <v>4.013996984200757</v>
      </c>
      <c r="CH69" s="14">
        <f>AE69/CH$14</f>
        <v>3.4808812050101361</v>
      </c>
      <c r="CI69" s="14">
        <f>AW69/CI$14</f>
        <v>4.2290186642360608</v>
      </c>
      <c r="CJ69" s="14">
        <f>AN69/CJ$14</f>
        <v>4.4852299599135046</v>
      </c>
      <c r="CK69" s="14">
        <f>F69*10000/1.6681/CK$14</f>
        <v>3.780980721724545</v>
      </c>
      <c r="CL69" s="14">
        <f t="shared" si="178"/>
        <v>5.1198051028248157</v>
      </c>
      <c r="CM69" s="14">
        <f t="shared" si="178"/>
        <v>5.5017064510735407</v>
      </c>
      <c r="CN69" s="14">
        <f t="shared" si="178"/>
        <v>5.7639518148959503</v>
      </c>
      <c r="CO69" s="14">
        <f>AD69/CO$14</f>
        <v>6.2778309847523177</v>
      </c>
      <c r="CP69" s="14">
        <f>AU69/CP$14</f>
        <v>6.3356796962964284</v>
      </c>
      <c r="DN69" s="3"/>
      <c r="DO69" s="3"/>
      <c r="DP69" s="3"/>
      <c r="DQ69" s="3"/>
    </row>
    <row r="71" spans="1:121" ht="10.9" customHeight="1" x14ac:dyDescent="0.2">
      <c r="A71" s="8" t="s">
        <v>53</v>
      </c>
      <c r="B71" s="1"/>
      <c r="C71" s="23"/>
      <c r="D71" s="23"/>
      <c r="E71" s="23"/>
      <c r="F71" s="23"/>
      <c r="H71" s="12"/>
      <c r="I71" s="12"/>
      <c r="J71" s="12"/>
      <c r="K71" s="12"/>
      <c r="L71" s="12"/>
      <c r="M71" s="12"/>
      <c r="R71" s="12"/>
      <c r="V71" s="1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H71" s="12"/>
      <c r="AJ71" s="12"/>
      <c r="AK71" s="1"/>
      <c r="AL71" s="12"/>
      <c r="AM71" s="12"/>
      <c r="AO71" s="12"/>
      <c r="AQ71" s="12"/>
    </row>
    <row r="72" spans="1:121" s="16" customFormat="1" ht="10.9" customHeight="1" x14ac:dyDescent="0.2">
      <c r="A72" s="20" t="s">
        <v>56</v>
      </c>
      <c r="B72" s="32"/>
      <c r="C72" s="32" t="s">
        <v>113</v>
      </c>
      <c r="D72" s="32" t="s">
        <v>81</v>
      </c>
      <c r="E72" s="14">
        <v>45.259</v>
      </c>
      <c r="F72" s="14">
        <v>1.542</v>
      </c>
      <c r="G72" s="14">
        <v>15.917999999999999</v>
      </c>
      <c r="H72" s="14">
        <v>3.9180000000000001</v>
      </c>
      <c r="I72" s="14">
        <v>7.48</v>
      </c>
      <c r="J72" s="14">
        <v>0.14899999999999999</v>
      </c>
      <c r="K72" s="14">
        <v>9.3729999999999993</v>
      </c>
      <c r="L72" s="14">
        <v>8.9149999999999991</v>
      </c>
      <c r="M72" s="14">
        <v>2.65</v>
      </c>
      <c r="N72" s="21">
        <v>6.8000000000000005E-2</v>
      </c>
      <c r="O72" s="21">
        <v>0.16600000000000001</v>
      </c>
      <c r="P72" s="14">
        <v>3.7330000000000001</v>
      </c>
      <c r="Q72" s="14">
        <v>99.144000000000005</v>
      </c>
      <c r="S72" s="24" t="s">
        <v>81</v>
      </c>
      <c r="T72" s="14">
        <v>39.856523189856524</v>
      </c>
      <c r="U72" s="14">
        <v>284.69872279396088</v>
      </c>
      <c r="V72" s="14">
        <v>346.39270194825747</v>
      </c>
      <c r="W72" s="14">
        <v>57.822412155745489</v>
      </c>
      <c r="X72" s="14">
        <v>216.28490028490026</v>
      </c>
      <c r="Y72" s="14">
        <v>108.79538315435751</v>
      </c>
      <c r="Z72" s="14">
        <v>79.248379572004168</v>
      </c>
      <c r="AA72" s="14">
        <v>17.43684710351377</v>
      </c>
      <c r="AB72" s="14">
        <v>1.549261679980634</v>
      </c>
      <c r="AC72" s="14">
        <v>174.60011544978863</v>
      </c>
      <c r="AD72" s="14">
        <v>30.540447207113875</v>
      </c>
      <c r="AE72" s="14">
        <v>107.16030001744286</v>
      </c>
      <c r="AF72" s="14">
        <v>1.6163342830009495</v>
      </c>
      <c r="AG72" s="21">
        <v>7.6923076923076927E-2</v>
      </c>
      <c r="AH72" s="14">
        <v>24.288698955365621</v>
      </c>
      <c r="AI72" s="14">
        <v>2.8866134476695531</v>
      </c>
      <c r="AJ72" s="14">
        <v>9.1939108440758606</v>
      </c>
      <c r="AK72" s="14">
        <v>1.9401930254643431</v>
      </c>
      <c r="AL72" s="14">
        <v>10.981214046348146</v>
      </c>
      <c r="AM72" s="14">
        <v>3.9483827719121836</v>
      </c>
      <c r="AN72" s="21">
        <v>1.4418609400688251</v>
      </c>
      <c r="AO72" s="14">
        <v>4.4361668718720324</v>
      </c>
      <c r="AP72" s="21">
        <v>0.81960444279284861</v>
      </c>
      <c r="AQ72" s="14">
        <v>4.9432698555505574</v>
      </c>
      <c r="AR72" s="21">
        <v>1.0691763500752263</v>
      </c>
      <c r="AS72" s="14">
        <v>2.8372543836461364</v>
      </c>
      <c r="AT72" s="21">
        <v>0.43706293706293708</v>
      </c>
      <c r="AU72" s="14">
        <v>2.6172022587793196</v>
      </c>
      <c r="AV72" s="21">
        <v>0.39624062612568356</v>
      </c>
      <c r="AW72" s="14">
        <v>2.7521367521367521</v>
      </c>
      <c r="AX72" s="21">
        <v>0.21177587844254511</v>
      </c>
      <c r="AY72" s="21">
        <v>0.47103513770180433</v>
      </c>
      <c r="AZ72" s="21">
        <v>0.13295346628679963</v>
      </c>
      <c r="BA72" s="21">
        <v>4.2638137876233106E-2</v>
      </c>
      <c r="BB72" s="14"/>
      <c r="BC72" s="14">
        <f t="shared" ref="BC72:BC92" si="179">AI72/BC$14</f>
        <v>12.179803576664781</v>
      </c>
      <c r="BD72" s="14">
        <f t="shared" ref="BD72:BD92" si="180">AJ72/BD$14</f>
        <v>14.998223236665352</v>
      </c>
      <c r="BE72" s="14">
        <f t="shared" ref="BE72:BE92" si="181">AK72/BE$14</f>
        <v>20.907252429572665</v>
      </c>
      <c r="BF72" s="14">
        <f t="shared" ref="BF72:BF92" si="182">AL72/BF$14</f>
        <v>24.028914762249773</v>
      </c>
      <c r="BG72" s="14"/>
      <c r="BH72" s="14">
        <f t="shared" ref="BH72:BH92" si="183">AM72/BH$14</f>
        <v>26.678261972379619</v>
      </c>
      <c r="BI72" s="14">
        <f t="shared" ref="BI72:BI92" si="184">AN72/BI$14</f>
        <v>25.610318651311282</v>
      </c>
      <c r="BJ72" s="14">
        <f t="shared" ref="BJ72:BJ92" si="185">AO72/BJ$14</f>
        <v>22.292295838552924</v>
      </c>
      <c r="BK72" s="14">
        <f t="shared" ref="BK72:BK92" si="186">AP72/BK$14</f>
        <v>22.703724177087221</v>
      </c>
      <c r="BL72" s="14">
        <f t="shared" ref="BL72:BL92" si="187">AQ72/BL$14</f>
        <v>20.094592908742104</v>
      </c>
      <c r="BM72" s="14">
        <f t="shared" ref="BM72:BM92" si="188">AR72/BM$14</f>
        <v>19.581984433612202</v>
      </c>
      <c r="BN72" s="14">
        <f t="shared" ref="BN72:BN92" si="189">AS72/BN$14</f>
        <v>17.732839897788352</v>
      </c>
      <c r="BO72" s="14">
        <f t="shared" ref="BO72:BO92" si="190">AT72/BO$14</f>
        <v>17.694855751535915</v>
      </c>
      <c r="BP72" s="14">
        <f t="shared" ref="BP72:BP92" si="191">AU72/BP$14</f>
        <v>16.255914650803227</v>
      </c>
      <c r="BQ72" s="14">
        <f t="shared" ref="BQ72:BQ92" si="192">AV72/BQ$14</f>
        <v>16.107342525434291</v>
      </c>
      <c r="BS72" s="14">
        <f t="shared" ref="BS72:BS92" si="193">AB72/BS$14</f>
        <v>2.5821027999677235</v>
      </c>
      <c r="BT72" s="14">
        <f t="shared" ref="BT72:BT92" si="194">AH72/BT$14</f>
        <v>3.6801059023281248</v>
      </c>
      <c r="BU72" s="14">
        <f t="shared" ref="BU72:BU92" si="195">AZ72/BU$14</f>
        <v>1.6723706451169764</v>
      </c>
      <c r="BV72" s="14">
        <f t="shared" ref="BV72:BV92" si="196">BA72/BV$14</f>
        <v>2.1004008806026162</v>
      </c>
      <c r="BW72" s="14">
        <f t="shared" ref="BW72:BW92" si="197">AF72/BW$14</f>
        <v>2.4564350805485553</v>
      </c>
      <c r="BX72" s="14">
        <f t="shared" ref="BX72:BX92" si="198">AX72/BX$14</f>
        <v>5.7236723903390576</v>
      </c>
      <c r="BY72" s="14">
        <f t="shared" ref="BY72:BY92" si="199">N72*10000/1.2046/BY$14</f>
        <v>2.3520947479107863</v>
      </c>
      <c r="BZ72" s="14">
        <f t="shared" ref="BZ72:BZ92" si="200">AI72/BZ$14</f>
        <v>4.4546503822061005</v>
      </c>
      <c r="CA72" s="14">
        <f t="shared" ref="CA72:CA92" si="201">AJ72/CA$14</f>
        <v>5.4889019964632002</v>
      </c>
      <c r="CB72" s="14">
        <f t="shared" ref="CB72:CB92" si="202">AY72/CB$14</f>
        <v>3.1402342513453623</v>
      </c>
      <c r="CC72" s="14">
        <f t="shared" ref="CC72:CC92" si="203">AK72/CC$14</f>
        <v>7.6385552183635559</v>
      </c>
      <c r="CD72" s="14">
        <f t="shared" ref="CD72:CD92" si="204">AC72/CD$14</f>
        <v>8.7738751482305855</v>
      </c>
      <c r="CE72" s="14">
        <f t="shared" ref="CE72:CE92" si="205">AL72/CE$14</f>
        <v>8.7849712370785173</v>
      </c>
      <c r="CF72" s="14">
        <f t="shared" ref="CF72:CF92" si="206">O72*10000/2.2914/CF$14</f>
        <v>8.0494215084421956</v>
      </c>
      <c r="CG72" s="14">
        <f t="shared" ref="CG72:CG92" si="207">AM72/CG$14</f>
        <v>9.7250807189955246</v>
      </c>
      <c r="CH72" s="14">
        <f t="shared" ref="CH72:CH92" si="208">AE72/CH$14</f>
        <v>10.205742858804083</v>
      </c>
      <c r="CI72" s="14">
        <f t="shared" ref="CI72:CI92" si="209">AW72/CI$14</f>
        <v>9.7248648485397613</v>
      </c>
      <c r="CJ72" s="14">
        <f t="shared" ref="CJ72:CJ92" si="210">AN72/CJ$14</f>
        <v>9.3627333770702936</v>
      </c>
      <c r="CK72" s="14">
        <f t="shared" ref="CK72:CK92" si="211">F72*10000/1.6681/CK$14</f>
        <v>7.6714108853937484</v>
      </c>
      <c r="CL72" s="14">
        <f t="shared" ref="CL72:CL92" si="212">AO72/CL$14</f>
        <v>8.1547185144706464</v>
      </c>
      <c r="CM72" s="14">
        <f t="shared" ref="CM72:CM92" si="213">AP72/CM$14</f>
        <v>8.2788327554833181</v>
      </c>
      <c r="CN72" s="14">
        <f t="shared" ref="CN72:CN92" si="214">AQ72/CN$14</f>
        <v>7.3342282723302032</v>
      </c>
      <c r="CO72" s="14">
        <f t="shared" ref="CO72:CO92" si="215">AD72/CO$14</f>
        <v>7.102429583049739</v>
      </c>
      <c r="CP72" s="14">
        <f t="shared" ref="CP72:CP92" si="216">AU72/CP$14</f>
        <v>5.9346989994995907</v>
      </c>
    </row>
    <row r="73" spans="1:121" s="16" customFormat="1" ht="10.9" customHeight="1" x14ac:dyDescent="0.2">
      <c r="A73" s="20" t="s">
        <v>57</v>
      </c>
      <c r="B73" s="32"/>
      <c r="C73" s="32" t="s">
        <v>113</v>
      </c>
      <c r="D73" s="32" t="s">
        <v>81</v>
      </c>
      <c r="E73" s="14">
        <v>53.213000000000001</v>
      </c>
      <c r="F73" s="14">
        <v>0.79100000000000004</v>
      </c>
      <c r="G73" s="14">
        <v>16.577000000000002</v>
      </c>
      <c r="H73" s="14">
        <v>2.3050000000000002</v>
      </c>
      <c r="I73" s="14">
        <v>5.89</v>
      </c>
      <c r="J73" s="14">
        <v>0.14499999999999999</v>
      </c>
      <c r="K73" s="14">
        <v>6.5579999999999998</v>
      </c>
      <c r="L73" s="14">
        <v>9.8469999999999995</v>
      </c>
      <c r="M73" s="14">
        <v>1.99</v>
      </c>
      <c r="N73" s="21">
        <v>0.93100000000000005</v>
      </c>
      <c r="O73" s="21">
        <v>9.2999999999999999E-2</v>
      </c>
      <c r="P73" s="14">
        <v>0.95599999999999996</v>
      </c>
      <c r="Q73" s="14">
        <v>99.269000000000005</v>
      </c>
      <c r="S73" s="24" t="s">
        <v>81</v>
      </c>
      <c r="T73" s="14">
        <v>36.416271900142867</v>
      </c>
      <c r="U73" s="14">
        <v>246.9616300809536</v>
      </c>
      <c r="V73" s="14">
        <v>302.68770655867428</v>
      </c>
      <c r="W73" s="14">
        <v>38.320606254173804</v>
      </c>
      <c r="X73" s="14">
        <v>20.650048875855326</v>
      </c>
      <c r="Y73" s="14">
        <v>28.378718056137409</v>
      </c>
      <c r="Z73" s="14">
        <v>75.795745473164814</v>
      </c>
      <c r="AA73" s="14">
        <v>17.560117302052785</v>
      </c>
      <c r="AB73" s="14">
        <v>35.845168957123413</v>
      </c>
      <c r="AC73" s="14">
        <v>138.66174148432214</v>
      </c>
      <c r="AD73" s="14">
        <v>24.671198791433397</v>
      </c>
      <c r="AE73" s="14">
        <v>80.326182023974894</v>
      </c>
      <c r="AF73" s="14">
        <v>5.0195503421309873</v>
      </c>
      <c r="AG73" s="21">
        <v>0.39882697947214074</v>
      </c>
      <c r="AH73" s="14">
        <v>197.91691104594329</v>
      </c>
      <c r="AI73" s="14">
        <v>10.219409037677961</v>
      </c>
      <c r="AJ73" s="14">
        <v>21.181150373101829</v>
      </c>
      <c r="AK73" s="14">
        <v>2.7948102728161381</v>
      </c>
      <c r="AL73" s="14">
        <v>11.372522882786813</v>
      </c>
      <c r="AM73" s="14">
        <v>2.8239383078092755</v>
      </c>
      <c r="AN73" s="21">
        <v>0.87564953439316762</v>
      </c>
      <c r="AO73" s="14">
        <v>3.0558403813491188</v>
      </c>
      <c r="AP73" s="21">
        <v>0.58136543705304311</v>
      </c>
      <c r="AQ73" s="14">
        <v>3.7929700228087326</v>
      </c>
      <c r="AR73" s="21">
        <v>0.82510852542070023</v>
      </c>
      <c r="AS73" s="14">
        <v>2.3944130362487526</v>
      </c>
      <c r="AT73" s="21">
        <v>0.37613158230269023</v>
      </c>
      <c r="AU73" s="14">
        <v>2.4627124523066248</v>
      </c>
      <c r="AV73" s="21">
        <v>0.37254263060714676</v>
      </c>
      <c r="AW73" s="14">
        <v>2.1260997067448679</v>
      </c>
      <c r="AX73" s="21">
        <v>0.53470185728250252</v>
      </c>
      <c r="AY73" s="21">
        <v>4.8207027833513401</v>
      </c>
      <c r="AZ73" s="21">
        <v>2.6871945259042032</v>
      </c>
      <c r="BA73" s="21">
        <v>0.67628224310251972</v>
      </c>
      <c r="BB73" s="14"/>
      <c r="BC73" s="14">
        <f t="shared" si="179"/>
        <v>43.119869357290973</v>
      </c>
      <c r="BD73" s="14">
        <f t="shared" si="180"/>
        <v>34.553263251389609</v>
      </c>
      <c r="BE73" s="14">
        <f t="shared" si="181"/>
        <v>30.116490008794592</v>
      </c>
      <c r="BF73" s="14">
        <f t="shared" si="182"/>
        <v>24.88517042185298</v>
      </c>
      <c r="BG73" s="14"/>
      <c r="BH73" s="14">
        <f t="shared" si="183"/>
        <v>19.080664241954565</v>
      </c>
      <c r="BI73" s="14">
        <f t="shared" si="184"/>
        <v>15.553277697924823</v>
      </c>
      <c r="BJ73" s="14">
        <f t="shared" si="185"/>
        <v>15.355981815824718</v>
      </c>
      <c r="BK73" s="14">
        <f t="shared" si="186"/>
        <v>16.104305735541359</v>
      </c>
      <c r="BL73" s="14">
        <f t="shared" si="187"/>
        <v>15.418577328490784</v>
      </c>
      <c r="BM73" s="14">
        <f t="shared" si="188"/>
        <v>15.111877754957879</v>
      </c>
      <c r="BN73" s="14">
        <f t="shared" si="189"/>
        <v>14.965081476554703</v>
      </c>
      <c r="BO73" s="14">
        <f t="shared" si="190"/>
        <v>15.227999283509726</v>
      </c>
      <c r="BP73" s="14">
        <f t="shared" si="191"/>
        <v>15.296350635444874</v>
      </c>
      <c r="BQ73" s="14">
        <f t="shared" si="192"/>
        <v>15.144009374274258</v>
      </c>
      <c r="BS73" s="14">
        <f t="shared" si="193"/>
        <v>59.741948261872359</v>
      </c>
      <c r="BT73" s="14">
        <f t="shared" si="194"/>
        <v>29.987410764536865</v>
      </c>
      <c r="BU73" s="14">
        <f t="shared" si="195"/>
        <v>33.801189005084318</v>
      </c>
      <c r="BV73" s="14">
        <f t="shared" si="196"/>
        <v>33.314396211946786</v>
      </c>
      <c r="BW73" s="14">
        <f t="shared" si="197"/>
        <v>7.6284959606853908</v>
      </c>
      <c r="BX73" s="14">
        <f t="shared" si="198"/>
        <v>14.451401548175745</v>
      </c>
      <c r="BY73" s="14">
        <f t="shared" si="199"/>
        <v>32.202944269190333</v>
      </c>
      <c r="BZ73" s="14">
        <f t="shared" si="200"/>
        <v>15.770692959379568</v>
      </c>
      <c r="CA73" s="14">
        <f t="shared" si="201"/>
        <v>12.645462909314524</v>
      </c>
      <c r="CB73" s="14">
        <f t="shared" si="202"/>
        <v>32.1380185556756</v>
      </c>
      <c r="CC73" s="14">
        <f t="shared" si="203"/>
        <v>11.003190050457237</v>
      </c>
      <c r="CD73" s="14">
        <f t="shared" si="204"/>
        <v>6.9679267077548817</v>
      </c>
      <c r="CE73" s="14">
        <f t="shared" si="205"/>
        <v>9.0980183062294504</v>
      </c>
      <c r="CF73" s="14">
        <f t="shared" si="206"/>
        <v>4.5096156643682175</v>
      </c>
      <c r="CG73" s="14">
        <f t="shared" si="207"/>
        <v>6.9555130734218604</v>
      </c>
      <c r="CH73" s="14">
        <f t="shared" si="208"/>
        <v>7.6501125737118949</v>
      </c>
      <c r="CI73" s="14">
        <f t="shared" si="209"/>
        <v>7.5127198118193217</v>
      </c>
      <c r="CJ73" s="14">
        <f t="shared" si="210"/>
        <v>5.6860359376179712</v>
      </c>
      <c r="CK73" s="14">
        <f t="shared" si="211"/>
        <v>3.9352049353738354</v>
      </c>
      <c r="CL73" s="14">
        <f t="shared" si="212"/>
        <v>5.6173536421858801</v>
      </c>
      <c r="CM73" s="14">
        <f t="shared" si="213"/>
        <v>5.8723781520509402</v>
      </c>
      <c r="CN73" s="14">
        <f t="shared" si="214"/>
        <v>5.6275519626242323</v>
      </c>
      <c r="CO73" s="14">
        <f t="shared" si="215"/>
        <v>5.7374880910310226</v>
      </c>
      <c r="CP73" s="14">
        <f t="shared" si="216"/>
        <v>5.5843819780195574</v>
      </c>
    </row>
    <row r="74" spans="1:121" s="16" customFormat="1" ht="10.9" customHeight="1" x14ac:dyDescent="0.2">
      <c r="A74" s="20" t="s">
        <v>58</v>
      </c>
      <c r="B74" s="32"/>
      <c r="C74" s="32" t="s">
        <v>113</v>
      </c>
      <c r="D74" s="32" t="s">
        <v>81</v>
      </c>
      <c r="E74" s="14">
        <v>50.16</v>
      </c>
      <c r="F74" s="14">
        <v>0.81599999999999995</v>
      </c>
      <c r="G74" s="14">
        <v>14.747</v>
      </c>
      <c r="H74" s="14">
        <v>1.5369999999999999</v>
      </c>
      <c r="I74" s="14">
        <v>7.24</v>
      </c>
      <c r="J74" s="14">
        <v>0.16300000000000001</v>
      </c>
      <c r="K74" s="14">
        <v>7.569</v>
      </c>
      <c r="L74" s="14">
        <v>10.246</v>
      </c>
      <c r="M74" s="14">
        <v>2.88</v>
      </c>
      <c r="N74" s="21">
        <v>0.60899999999999999</v>
      </c>
      <c r="O74" s="21">
        <v>9.6000000000000002E-2</v>
      </c>
      <c r="P74" s="14">
        <v>3.016</v>
      </c>
      <c r="Q74" s="14">
        <v>99.052000000000007</v>
      </c>
      <c r="S74" s="24" t="s">
        <v>81</v>
      </c>
      <c r="T74" s="14">
        <v>37.128805260673388</v>
      </c>
      <c r="U74" s="14">
        <v>236.11049145029727</v>
      </c>
      <c r="V74" s="14">
        <v>259.87155701441412</v>
      </c>
      <c r="W74" s="14">
        <v>44.303221530944299</v>
      </c>
      <c r="X74" s="14">
        <v>36.357642357642355</v>
      </c>
      <c r="Y74" s="14">
        <v>56.122924694353266</v>
      </c>
      <c r="Z74" s="14">
        <v>74.56162884734313</v>
      </c>
      <c r="AA74" s="14">
        <v>15.027972027972028</v>
      </c>
      <c r="AB74" s="14">
        <v>15.56678615502145</v>
      </c>
      <c r="AC74" s="14">
        <v>231.99108583723969</v>
      </c>
      <c r="AD74" s="14">
        <v>24.081600217963857</v>
      </c>
      <c r="AE74" s="14">
        <v>87.623954992376042</v>
      </c>
      <c r="AF74" s="14">
        <v>5.5254745254745252</v>
      </c>
      <c r="AG74" s="21">
        <v>0.16683316683316685</v>
      </c>
      <c r="AH74" s="14">
        <v>123.96103896103897</v>
      </c>
      <c r="AI74" s="14">
        <v>11.501369917211502</v>
      </c>
      <c r="AJ74" s="14">
        <v>23.570488917023571</v>
      </c>
      <c r="AK74" s="14">
        <v>3.1230133502860777</v>
      </c>
      <c r="AL74" s="14">
        <v>12.536327309054583</v>
      </c>
      <c r="AM74" s="14">
        <v>2.7616827616827617</v>
      </c>
      <c r="AN74" s="21">
        <v>0.86124401913875592</v>
      </c>
      <c r="AO74" s="14">
        <v>3.0086398589056631</v>
      </c>
      <c r="AP74" s="21">
        <v>0.56680161943319851</v>
      </c>
      <c r="AQ74" s="14">
        <v>3.8274225774225776</v>
      </c>
      <c r="AR74" s="21">
        <v>0.83250083250083251</v>
      </c>
      <c r="AS74" s="14">
        <v>2.372884847111651</v>
      </c>
      <c r="AT74" s="21">
        <v>0.36702428006775839</v>
      </c>
      <c r="AU74" s="14">
        <v>2.3761185051507634</v>
      </c>
      <c r="AV74" s="21">
        <v>0.36186036186036186</v>
      </c>
      <c r="AW74" s="14">
        <v>2.284715284715285</v>
      </c>
      <c r="AX74" s="21">
        <v>0.56343656343656345</v>
      </c>
      <c r="AY74" s="21">
        <v>3.3335085966664915</v>
      </c>
      <c r="AZ74" s="21">
        <v>2.0499500499500503</v>
      </c>
      <c r="BA74" s="21">
        <v>0.49032600053008218</v>
      </c>
      <c r="BB74" s="14"/>
      <c r="BC74" s="14">
        <f t="shared" si="179"/>
        <v>48.528986992453596</v>
      </c>
      <c r="BD74" s="14">
        <f t="shared" si="180"/>
        <v>38.451042278994407</v>
      </c>
      <c r="BE74" s="14">
        <f t="shared" si="181"/>
        <v>33.653161102220665</v>
      </c>
      <c r="BF74" s="14">
        <f t="shared" si="182"/>
        <v>27.43178842243891</v>
      </c>
      <c r="BG74" s="14"/>
      <c r="BH74" s="14">
        <f t="shared" si="183"/>
        <v>18.660018660018661</v>
      </c>
      <c r="BI74" s="14">
        <f t="shared" si="184"/>
        <v>15.297407089498329</v>
      </c>
      <c r="BJ74" s="14">
        <f t="shared" si="185"/>
        <v>15.118793260832478</v>
      </c>
      <c r="BK74" s="14">
        <f t="shared" si="186"/>
        <v>15.700875884576137</v>
      </c>
      <c r="BL74" s="14">
        <f t="shared" si="187"/>
        <v>15.558628363506413</v>
      </c>
      <c r="BM74" s="14">
        <f t="shared" si="188"/>
        <v>15.24726799452074</v>
      </c>
      <c r="BN74" s="14">
        <f t="shared" si="189"/>
        <v>14.830530294447819</v>
      </c>
      <c r="BO74" s="14">
        <f t="shared" si="190"/>
        <v>14.859282593836372</v>
      </c>
      <c r="BP74" s="14">
        <f t="shared" si="191"/>
        <v>14.75850003199232</v>
      </c>
      <c r="BQ74" s="14">
        <f t="shared" si="192"/>
        <v>14.709770807331783</v>
      </c>
      <c r="BS74" s="14">
        <f t="shared" si="193"/>
        <v>25.94464359170242</v>
      </c>
      <c r="BT74" s="14">
        <f t="shared" si="194"/>
        <v>18.78197560015742</v>
      </c>
      <c r="BU74" s="14">
        <f t="shared" si="195"/>
        <v>25.785535219497486</v>
      </c>
      <c r="BV74" s="14">
        <f t="shared" si="196"/>
        <v>24.153990173895675</v>
      </c>
      <c r="BW74" s="14">
        <f t="shared" si="197"/>
        <v>8.3973776982895512</v>
      </c>
      <c r="BX74" s="14">
        <f t="shared" si="198"/>
        <v>15.228015228015229</v>
      </c>
      <c r="BY74" s="14">
        <f t="shared" si="199"/>
        <v>21.065083845259839</v>
      </c>
      <c r="BZ74" s="14">
        <f t="shared" si="200"/>
        <v>17.749027650017748</v>
      </c>
      <c r="CA74" s="14">
        <f t="shared" si="201"/>
        <v>14.071933681805117</v>
      </c>
      <c r="CB74" s="14">
        <f t="shared" si="202"/>
        <v>22.223390644443278</v>
      </c>
      <c r="CC74" s="14">
        <f t="shared" si="203"/>
        <v>12.295328150732589</v>
      </c>
      <c r="CD74" s="14">
        <f t="shared" si="204"/>
        <v>11.65784350940903</v>
      </c>
      <c r="CE74" s="14">
        <f t="shared" si="205"/>
        <v>10.029061847243666</v>
      </c>
      <c r="CF74" s="14">
        <f t="shared" si="206"/>
        <v>4.6550871374123535</v>
      </c>
      <c r="CG74" s="14">
        <f t="shared" si="207"/>
        <v>6.8021742898590185</v>
      </c>
      <c r="CH74" s="14">
        <f t="shared" si="208"/>
        <v>8.3451385707024794</v>
      </c>
      <c r="CI74" s="14">
        <f t="shared" si="209"/>
        <v>8.0731988859197354</v>
      </c>
      <c r="CJ74" s="14">
        <f t="shared" si="210"/>
        <v>5.5924936307711421</v>
      </c>
      <c r="CK74" s="14">
        <f t="shared" si="211"/>
        <v>4.0595793012200376</v>
      </c>
      <c r="CL74" s="14">
        <f t="shared" si="212"/>
        <v>5.5305879759295271</v>
      </c>
      <c r="CM74" s="14">
        <f t="shared" si="213"/>
        <v>5.7252688831636211</v>
      </c>
      <c r="CN74" s="14">
        <f t="shared" si="214"/>
        <v>5.6786685124964054</v>
      </c>
      <c r="CO74" s="14">
        <f t="shared" si="215"/>
        <v>5.6003721437125247</v>
      </c>
      <c r="CP74" s="14">
        <f t="shared" si="216"/>
        <v>5.3880238212035447</v>
      </c>
    </row>
    <row r="75" spans="1:121" s="16" customFormat="1" ht="10.9" customHeight="1" x14ac:dyDescent="0.2">
      <c r="A75" s="20" t="s">
        <v>59</v>
      </c>
      <c r="B75" s="32"/>
      <c r="C75" s="32" t="s">
        <v>113</v>
      </c>
      <c r="D75" s="32" t="s">
        <v>81</v>
      </c>
      <c r="E75" s="14">
        <v>50.506999999999998</v>
      </c>
      <c r="F75" s="14">
        <v>0.85</v>
      </c>
      <c r="G75" s="14">
        <v>16.172000000000001</v>
      </c>
      <c r="H75" s="14">
        <v>3.7749999999999999</v>
      </c>
      <c r="I75" s="14">
        <v>5.54</v>
      </c>
      <c r="J75" s="14">
        <v>0.112</v>
      </c>
      <c r="K75" s="14">
        <v>8.1769999999999996</v>
      </c>
      <c r="L75" s="14">
        <v>10.343999999999999</v>
      </c>
      <c r="M75" s="14">
        <v>2.65</v>
      </c>
      <c r="N75" s="21">
        <v>0.27700000000000002</v>
      </c>
      <c r="O75" s="21">
        <v>9.9000000000000005E-2</v>
      </c>
      <c r="P75" s="14">
        <v>0.997</v>
      </c>
      <c r="Q75" s="14">
        <v>99.472999999999999</v>
      </c>
      <c r="S75" s="24" t="s">
        <v>81</v>
      </c>
      <c r="T75" s="14">
        <v>38.792905550398736</v>
      </c>
      <c r="U75" s="14">
        <v>252.15117765843934</v>
      </c>
      <c r="V75" s="14">
        <v>234.17239738765619</v>
      </c>
      <c r="W75" s="14">
        <v>44.605713977392291</v>
      </c>
      <c r="X75" s="14">
        <v>57.663033605812899</v>
      </c>
      <c r="Y75" s="14">
        <v>77.039920418667009</v>
      </c>
      <c r="Z75" s="14">
        <v>73.192335971627514</v>
      </c>
      <c r="AA75" s="14">
        <v>17.706630336058129</v>
      </c>
      <c r="AB75" s="14">
        <v>1.6998806788837242</v>
      </c>
      <c r="AC75" s="14">
        <v>152.05495004541328</v>
      </c>
      <c r="AD75" s="14">
        <v>22.881058541821485</v>
      </c>
      <c r="AE75" s="14">
        <v>77.89473684210526</v>
      </c>
      <c r="AF75" s="14">
        <v>3.2288828337874658</v>
      </c>
      <c r="AG75" s="21">
        <v>1.5440508628519528E-2</v>
      </c>
      <c r="AH75" s="14">
        <v>155.1998183469573</v>
      </c>
      <c r="AI75" s="14">
        <v>9.232830640012228</v>
      </c>
      <c r="AJ75" s="14">
        <v>19.614032247911439</v>
      </c>
      <c r="AK75" s="14">
        <v>2.6339691189827428</v>
      </c>
      <c r="AL75" s="14">
        <v>10.863058376682355</v>
      </c>
      <c r="AM75" s="14">
        <v>2.6692905439499444</v>
      </c>
      <c r="AN75" s="21">
        <v>0.93216692958554426</v>
      </c>
      <c r="AO75" s="14">
        <v>2.89850371238858</v>
      </c>
      <c r="AP75" s="21">
        <v>0.57172905014580044</v>
      </c>
      <c r="AQ75" s="14">
        <v>3.6481986073266728</v>
      </c>
      <c r="AR75" s="21">
        <v>0.79497621907747584</v>
      </c>
      <c r="AS75" s="14">
        <v>2.2669176100452262</v>
      </c>
      <c r="AT75" s="21">
        <v>0.35442088220195078</v>
      </c>
      <c r="AU75" s="14">
        <v>2.311681462599982</v>
      </c>
      <c r="AV75" s="21">
        <v>0.33706731254415173</v>
      </c>
      <c r="AW75" s="14">
        <v>1.9954586739327884</v>
      </c>
      <c r="AX75" s="21">
        <v>0.88646684831970934</v>
      </c>
      <c r="AY75" s="21">
        <v>2.3930398202590948</v>
      </c>
      <c r="AZ75" s="21">
        <v>1.3551316984559492</v>
      </c>
      <c r="BA75" s="21">
        <v>0.18536024764129086</v>
      </c>
      <c r="BB75" s="14"/>
      <c r="BC75" s="14">
        <f t="shared" si="179"/>
        <v>38.957091308068478</v>
      </c>
      <c r="BD75" s="14">
        <f t="shared" si="180"/>
        <v>31.99678996396646</v>
      </c>
      <c r="BE75" s="14">
        <f t="shared" si="181"/>
        <v>28.383287920072661</v>
      </c>
      <c r="BF75" s="14">
        <f t="shared" si="182"/>
        <v>23.770368439129879</v>
      </c>
      <c r="BG75" s="14"/>
      <c r="BH75" s="14">
        <f t="shared" si="183"/>
        <v>18.035746918580706</v>
      </c>
      <c r="BI75" s="14">
        <f t="shared" si="184"/>
        <v>16.557139069014994</v>
      </c>
      <c r="BJ75" s="14">
        <f t="shared" si="185"/>
        <v>14.565345288384822</v>
      </c>
      <c r="BK75" s="14">
        <f t="shared" si="186"/>
        <v>15.837369810132977</v>
      </c>
      <c r="BL75" s="14">
        <f t="shared" si="187"/>
        <v>14.83007563953932</v>
      </c>
      <c r="BM75" s="14">
        <f t="shared" si="188"/>
        <v>14.560004012407981</v>
      </c>
      <c r="BN75" s="14">
        <f t="shared" si="189"/>
        <v>14.168235062782664</v>
      </c>
      <c r="BO75" s="14">
        <f t="shared" si="190"/>
        <v>14.349023570929182</v>
      </c>
      <c r="BP75" s="14">
        <f t="shared" si="191"/>
        <v>14.358269954037155</v>
      </c>
      <c r="BQ75" s="14">
        <f t="shared" si="192"/>
        <v>13.701923274152509</v>
      </c>
      <c r="BS75" s="14">
        <f t="shared" si="193"/>
        <v>2.8331344648062071</v>
      </c>
      <c r="BT75" s="14">
        <f t="shared" si="194"/>
        <v>23.515123991963229</v>
      </c>
      <c r="BU75" s="14">
        <f t="shared" si="195"/>
        <v>17.045681741584264</v>
      </c>
      <c r="BV75" s="14">
        <f t="shared" si="196"/>
        <v>9.1310466818369882</v>
      </c>
      <c r="BW75" s="14">
        <f t="shared" si="197"/>
        <v>4.9071167686739603</v>
      </c>
      <c r="BX75" s="14">
        <f t="shared" si="198"/>
        <v>23.958563468100255</v>
      </c>
      <c r="BY75" s="14">
        <f t="shared" si="199"/>
        <v>9.5813271348718825</v>
      </c>
      <c r="BZ75" s="14">
        <f t="shared" si="200"/>
        <v>14.248195432117635</v>
      </c>
      <c r="CA75" s="14">
        <f t="shared" si="201"/>
        <v>11.709869998753097</v>
      </c>
      <c r="CB75" s="14">
        <f t="shared" si="202"/>
        <v>15.953598801727299</v>
      </c>
      <c r="CC75" s="14">
        <f t="shared" si="203"/>
        <v>10.369957161349381</v>
      </c>
      <c r="CD75" s="14">
        <f t="shared" si="204"/>
        <v>7.6409522635886074</v>
      </c>
      <c r="CE75" s="14">
        <f t="shared" si="205"/>
        <v>8.6904467013458842</v>
      </c>
      <c r="CF75" s="14">
        <f t="shared" si="206"/>
        <v>4.8005586104564895</v>
      </c>
      <c r="CG75" s="14">
        <f t="shared" si="207"/>
        <v>6.5746072511082367</v>
      </c>
      <c r="CH75" s="14">
        <f t="shared" si="208"/>
        <v>7.4185463659147866</v>
      </c>
      <c r="CI75" s="14">
        <f t="shared" si="209"/>
        <v>7.0510907206105609</v>
      </c>
      <c r="CJ75" s="14">
        <f t="shared" si="210"/>
        <v>6.053032010295742</v>
      </c>
      <c r="CK75" s="14">
        <f t="shared" si="211"/>
        <v>4.2287284387708732</v>
      </c>
      <c r="CL75" s="14">
        <f t="shared" si="212"/>
        <v>5.3281318242437123</v>
      </c>
      <c r="CM75" s="14">
        <f t="shared" si="213"/>
        <v>5.7750409105636402</v>
      </c>
      <c r="CN75" s="14">
        <f t="shared" si="214"/>
        <v>5.4127575776360128</v>
      </c>
      <c r="CO75" s="14">
        <f t="shared" si="215"/>
        <v>5.3211764050747643</v>
      </c>
      <c r="CP75" s="14">
        <f t="shared" si="216"/>
        <v>5.2419080784580085</v>
      </c>
    </row>
    <row r="76" spans="1:121" s="16" customFormat="1" ht="10.9" customHeight="1" x14ac:dyDescent="0.2">
      <c r="A76" s="20" t="s">
        <v>60</v>
      </c>
      <c r="B76" s="32"/>
      <c r="C76" s="32" t="s">
        <v>113</v>
      </c>
      <c r="D76" s="32" t="s">
        <v>81</v>
      </c>
      <c r="E76" s="14">
        <v>48.746000000000002</v>
      </c>
      <c r="F76" s="14">
        <v>0.74399999999999999</v>
      </c>
      <c r="G76" s="14">
        <v>13.948</v>
      </c>
      <c r="H76" s="14">
        <v>4.0819999999999999</v>
      </c>
      <c r="I76" s="14">
        <v>7.87</v>
      </c>
      <c r="J76" s="14">
        <v>0.192</v>
      </c>
      <c r="K76" s="14">
        <v>8.2989999999999995</v>
      </c>
      <c r="L76" s="14">
        <v>12.462</v>
      </c>
      <c r="M76" s="14">
        <v>2.06</v>
      </c>
      <c r="N76" s="21">
        <v>4.7E-2</v>
      </c>
      <c r="O76" s="21">
        <v>0.06</v>
      </c>
      <c r="P76" s="14">
        <v>0.93600000000000005</v>
      </c>
      <c r="Q76" s="14">
        <v>99.418999999999997</v>
      </c>
      <c r="S76" s="24" t="s">
        <v>81</v>
      </c>
      <c r="T76" s="14">
        <v>45.788266851258982</v>
      </c>
      <c r="U76" s="14">
        <v>293.9091048085009</v>
      </c>
      <c r="V76" s="14">
        <v>148.14023247094113</v>
      </c>
      <c r="W76" s="14">
        <v>58.282334138925705</v>
      </c>
      <c r="X76" s="14">
        <v>92.465551181102356</v>
      </c>
      <c r="Y76" s="14">
        <v>220.65804274465691</v>
      </c>
      <c r="Z76" s="14">
        <v>78.598612673415829</v>
      </c>
      <c r="AA76" s="14">
        <v>14.878937007874017</v>
      </c>
      <c r="AB76" s="14">
        <v>1.7272657094333799</v>
      </c>
      <c r="AC76" s="14">
        <v>56.547168382798304</v>
      </c>
      <c r="AD76" s="14">
        <v>23.174659985683608</v>
      </c>
      <c r="AE76" s="14">
        <v>35.224823870700376</v>
      </c>
      <c r="AF76" s="14">
        <v>1.5866141732283465</v>
      </c>
      <c r="AG76" s="21">
        <v>1.8700787401574805E-2</v>
      </c>
      <c r="AH76" s="14">
        <v>18.141732283464567</v>
      </c>
      <c r="AI76" s="14">
        <v>1.5231542839323302</v>
      </c>
      <c r="AJ76" s="14">
        <v>4.0695408123489525</v>
      </c>
      <c r="AK76" s="14">
        <v>0.72364889047959924</v>
      </c>
      <c r="AL76" s="14">
        <v>4.0141821760916248</v>
      </c>
      <c r="AM76" s="14">
        <v>1.5605861767279092</v>
      </c>
      <c r="AN76" s="21">
        <v>0.64338997099046835</v>
      </c>
      <c r="AO76" s="14">
        <f>BB76*1.1</f>
        <v>0</v>
      </c>
      <c r="AP76" s="21">
        <v>0.4682967260671364</v>
      </c>
      <c r="AQ76" s="14">
        <v>3.3423556430446197</v>
      </c>
      <c r="AR76" s="21">
        <v>0.79163491660316654</v>
      </c>
      <c r="AS76" s="14">
        <v>2.3084260086045942</v>
      </c>
      <c r="AT76" s="21">
        <v>0.36374529270797673</v>
      </c>
      <c r="AU76" s="14">
        <v>2.3801964270595208</v>
      </c>
      <c r="AV76" s="21">
        <v>0.3849518810148731</v>
      </c>
      <c r="AW76" s="14">
        <v>1.0403543307086613</v>
      </c>
      <c r="AX76" s="21">
        <v>0.30019685039370081</v>
      </c>
      <c r="AY76" s="21">
        <v>0.22482387070037299</v>
      </c>
      <c r="AZ76" s="21">
        <v>0.19881889763779528</v>
      </c>
      <c r="BA76" s="21">
        <v>5.2225614655310941E-2</v>
      </c>
      <c r="BB76" s="14"/>
      <c r="BC76" s="14">
        <f t="shared" si="179"/>
        <v>6.4268113246089884</v>
      </c>
      <c r="BD76" s="14">
        <f t="shared" si="180"/>
        <v>6.6387288945333651</v>
      </c>
      <c r="BE76" s="14">
        <f t="shared" si="181"/>
        <v>7.797940630168096</v>
      </c>
      <c r="BF76" s="14">
        <f t="shared" si="182"/>
        <v>8.7837684378372529</v>
      </c>
      <c r="BG76" s="14"/>
      <c r="BH76" s="14">
        <f t="shared" si="183"/>
        <v>10.544501194107495</v>
      </c>
      <c r="BI76" s="14">
        <f t="shared" si="184"/>
        <v>11.427885808001214</v>
      </c>
      <c r="BJ76" s="14">
        <f t="shared" si="185"/>
        <v>0</v>
      </c>
      <c r="BK76" s="14">
        <f t="shared" si="186"/>
        <v>12.972208478314029</v>
      </c>
      <c r="BL76" s="14">
        <f t="shared" si="187"/>
        <v>13.58681155709195</v>
      </c>
      <c r="BM76" s="14">
        <f t="shared" si="188"/>
        <v>14.498807996394991</v>
      </c>
      <c r="BN76" s="14">
        <f t="shared" si="189"/>
        <v>14.427662553778713</v>
      </c>
      <c r="BO76" s="14">
        <f t="shared" si="190"/>
        <v>14.726530069148856</v>
      </c>
      <c r="BP76" s="14">
        <f t="shared" si="191"/>
        <v>14.783828739500128</v>
      </c>
      <c r="BQ76" s="14">
        <f t="shared" si="192"/>
        <v>15.648450447759069</v>
      </c>
      <c r="BS76" s="14">
        <f t="shared" si="193"/>
        <v>2.8787761823889664</v>
      </c>
      <c r="BT76" s="14">
        <f t="shared" si="194"/>
        <v>2.7487473156764497</v>
      </c>
      <c r="BU76" s="14">
        <f t="shared" si="195"/>
        <v>2.5008666369533996</v>
      </c>
      <c r="BV76" s="14">
        <f t="shared" si="196"/>
        <v>2.5726903771089136</v>
      </c>
      <c r="BW76" s="14">
        <f t="shared" si="197"/>
        <v>2.4112677404686118</v>
      </c>
      <c r="BX76" s="14">
        <f t="shared" si="198"/>
        <v>8.1134283890189405</v>
      </c>
      <c r="BY76" s="14">
        <f t="shared" si="199"/>
        <v>1.6257125463501025</v>
      </c>
      <c r="BZ76" s="14">
        <f t="shared" si="200"/>
        <v>2.3505467344634723</v>
      </c>
      <c r="CA76" s="14">
        <f t="shared" si="201"/>
        <v>2.4295766043874343</v>
      </c>
      <c r="CB76" s="14">
        <f t="shared" si="202"/>
        <v>1.4988258046691534</v>
      </c>
      <c r="CC76" s="14">
        <f t="shared" si="203"/>
        <v>2.8490113798409418</v>
      </c>
      <c r="CD76" s="14">
        <f t="shared" si="204"/>
        <v>2.8415662503918746</v>
      </c>
      <c r="CE76" s="14">
        <f t="shared" si="205"/>
        <v>3.2113457408732997</v>
      </c>
      <c r="CF76" s="14">
        <f t="shared" si="206"/>
        <v>2.9094294608827207</v>
      </c>
      <c r="CG76" s="14">
        <f t="shared" si="207"/>
        <v>3.8438083170638158</v>
      </c>
      <c r="CH76" s="14">
        <f t="shared" si="208"/>
        <v>3.3547451305428928</v>
      </c>
      <c r="CI76" s="14">
        <f t="shared" si="209"/>
        <v>3.6761637127514537</v>
      </c>
      <c r="CJ76" s="14">
        <f t="shared" si="210"/>
        <v>4.1778569544835609</v>
      </c>
      <c r="CK76" s="14">
        <f t="shared" si="211"/>
        <v>3.7013811275829762</v>
      </c>
      <c r="CL76" s="14">
        <f t="shared" si="212"/>
        <v>0</v>
      </c>
      <c r="CM76" s="14">
        <f t="shared" si="213"/>
        <v>4.7302699602741045</v>
      </c>
      <c r="CN76" s="14">
        <f t="shared" si="214"/>
        <v>4.9589846335973586</v>
      </c>
      <c r="CO76" s="14">
        <f t="shared" si="215"/>
        <v>5.3894558106240948</v>
      </c>
      <c r="CP76" s="14">
        <f t="shared" si="216"/>
        <v>5.3972708096587771</v>
      </c>
    </row>
    <row r="77" spans="1:121" s="16" customFormat="1" ht="10.9" customHeight="1" x14ac:dyDescent="0.2">
      <c r="A77" s="20" t="s">
        <v>61</v>
      </c>
      <c r="B77" s="32"/>
      <c r="C77" s="32" t="s">
        <v>113</v>
      </c>
      <c r="D77" s="32" t="s">
        <v>81</v>
      </c>
      <c r="E77" s="14">
        <v>48.783999999999999</v>
      </c>
      <c r="F77" s="14">
        <v>1.2869999999999999</v>
      </c>
      <c r="G77" s="14">
        <v>13.317</v>
      </c>
      <c r="H77" s="14">
        <v>4.5519999999999996</v>
      </c>
      <c r="I77" s="14">
        <v>9.08</v>
      </c>
      <c r="J77" s="14">
        <v>0.20399999999999999</v>
      </c>
      <c r="K77" s="14">
        <v>7.2329999999999997</v>
      </c>
      <c r="L77" s="14">
        <v>10.792999999999999</v>
      </c>
      <c r="M77" s="14">
        <v>2.69</v>
      </c>
      <c r="N77" s="21">
        <v>5.6000000000000001E-2</v>
      </c>
      <c r="O77" s="21">
        <v>9.6000000000000002E-2</v>
      </c>
      <c r="P77" s="14">
        <v>0.91100000000000003</v>
      </c>
      <c r="Q77" s="14">
        <v>98.975999999999999</v>
      </c>
      <c r="S77" s="24" t="s">
        <v>81</v>
      </c>
      <c r="T77" s="14">
        <v>45.565885249991865</v>
      </c>
      <c r="U77" s="14">
        <v>422.39143560892859</v>
      </c>
      <c r="V77" s="14">
        <v>149.00766229492783</v>
      </c>
      <c r="W77" s="14">
        <v>54.627466695336857</v>
      </c>
      <c r="X77" s="14">
        <v>115.82625863770977</v>
      </c>
      <c r="Y77" s="14">
        <v>267.17059183001925</v>
      </c>
      <c r="Z77" s="14">
        <v>98.59164198749589</v>
      </c>
      <c r="AA77" s="14">
        <v>18.076011846001975</v>
      </c>
      <c r="AB77" s="14">
        <v>0.81102529856957584</v>
      </c>
      <c r="AC77" s="14">
        <v>72.476080188321063</v>
      </c>
      <c r="AD77" s="14">
        <v>38.987480929731674</v>
      </c>
      <c r="AE77" s="14">
        <v>74.566425936509589</v>
      </c>
      <c r="AF77" s="14">
        <v>1.8894373149062191</v>
      </c>
      <c r="AG77" s="21">
        <v>2.6653504442250741E-2</v>
      </c>
      <c r="AH77" s="14">
        <v>32.925962487660414</v>
      </c>
      <c r="AI77" s="14">
        <v>3.1775043249635919</v>
      </c>
      <c r="AJ77" s="14">
        <v>8.1778464124793526</v>
      </c>
      <c r="AK77" s="14">
        <v>1.4269047832720094</v>
      </c>
      <c r="AL77" s="14">
        <v>7.6415686978372079</v>
      </c>
      <c r="AM77" s="14">
        <v>2.8902051113304812</v>
      </c>
      <c r="AN77" s="21">
        <v>1.1118615888190369</v>
      </c>
      <c r="AO77" s="14">
        <v>3.9554124180167509</v>
      </c>
      <c r="AP77" s="21">
        <v>0.86247207356990707</v>
      </c>
      <c r="AQ77" s="14">
        <v>5.8479351760447518</v>
      </c>
      <c r="AR77" s="21">
        <v>1.3140995021707056</v>
      </c>
      <c r="AS77" s="14">
        <v>3.8214551042631357</v>
      </c>
      <c r="AT77" s="21">
        <v>0.59444611356710586</v>
      </c>
      <c r="AU77" s="14">
        <v>3.9592820218875051</v>
      </c>
      <c r="AV77" s="21">
        <v>0.62191510365251723</v>
      </c>
      <c r="AW77" s="14">
        <v>2.1372161895360318</v>
      </c>
      <c r="AX77" s="21">
        <v>0.29516288252714706</v>
      </c>
      <c r="AY77" s="21">
        <v>1.3612511040681665</v>
      </c>
      <c r="AZ77" s="21">
        <v>0.6939782823297137</v>
      </c>
      <c r="BA77" s="21">
        <v>0.17930173056389387</v>
      </c>
      <c r="BB77" s="14"/>
      <c r="BC77" s="14">
        <f t="shared" si="179"/>
        <v>13.407191244572118</v>
      </c>
      <c r="BD77" s="14">
        <f t="shared" si="180"/>
        <v>13.340695615790136</v>
      </c>
      <c r="BE77" s="14">
        <f t="shared" si="181"/>
        <v>15.37612913008631</v>
      </c>
      <c r="BF77" s="14">
        <f t="shared" si="182"/>
        <v>16.721156888046405</v>
      </c>
      <c r="BG77" s="14"/>
      <c r="BH77" s="14">
        <f t="shared" si="183"/>
        <v>19.528412914395144</v>
      </c>
      <c r="BI77" s="14">
        <f t="shared" si="184"/>
        <v>19.748873691279517</v>
      </c>
      <c r="BJ77" s="14">
        <f t="shared" si="185"/>
        <v>19.876444311641965</v>
      </c>
      <c r="BK77" s="14">
        <f t="shared" si="186"/>
        <v>23.891193173681636</v>
      </c>
      <c r="BL77" s="14">
        <f t="shared" si="187"/>
        <v>23.772094211564031</v>
      </c>
      <c r="BM77" s="14">
        <f t="shared" si="188"/>
        <v>24.067756450012922</v>
      </c>
      <c r="BN77" s="14">
        <f t="shared" si="189"/>
        <v>23.8840944016446</v>
      </c>
      <c r="BO77" s="14">
        <f t="shared" si="190"/>
        <v>24.066644273971896</v>
      </c>
      <c r="BP77" s="14">
        <f t="shared" si="191"/>
        <v>24.591813800543509</v>
      </c>
      <c r="BQ77" s="14">
        <f t="shared" si="192"/>
        <v>25.281101774492569</v>
      </c>
      <c r="BS77" s="14">
        <f t="shared" si="193"/>
        <v>1.3517088309492931</v>
      </c>
      <c r="BT77" s="14">
        <f t="shared" si="194"/>
        <v>4.9887821951000628</v>
      </c>
      <c r="BU77" s="14">
        <f t="shared" si="195"/>
        <v>8.7292865701850779</v>
      </c>
      <c r="BV77" s="14">
        <f t="shared" si="196"/>
        <v>8.8325975647238373</v>
      </c>
      <c r="BW77" s="14">
        <f t="shared" si="197"/>
        <v>2.8714852810124909</v>
      </c>
      <c r="BX77" s="14">
        <f t="shared" si="198"/>
        <v>7.9773752034364076</v>
      </c>
      <c r="BY77" s="14">
        <f t="shared" si="199"/>
        <v>1.9370192041618244</v>
      </c>
      <c r="BZ77" s="14">
        <f t="shared" si="200"/>
        <v>4.9035560570425796</v>
      </c>
      <c r="CA77" s="14">
        <f t="shared" si="201"/>
        <v>4.8822963656593146</v>
      </c>
      <c r="CB77" s="14">
        <f t="shared" si="202"/>
        <v>9.0750073604544443</v>
      </c>
      <c r="CC77" s="14">
        <f t="shared" si="203"/>
        <v>5.6177353672126351</v>
      </c>
      <c r="CD77" s="14">
        <f t="shared" si="204"/>
        <v>3.6420140798151293</v>
      </c>
      <c r="CE77" s="14">
        <f t="shared" si="205"/>
        <v>6.1132549582697662</v>
      </c>
      <c r="CF77" s="14">
        <f t="shared" si="206"/>
        <v>4.6550871374123535</v>
      </c>
      <c r="CG77" s="14">
        <f t="shared" si="207"/>
        <v>7.1187318013066037</v>
      </c>
      <c r="CH77" s="14">
        <f t="shared" si="208"/>
        <v>7.1015643749056752</v>
      </c>
      <c r="CI77" s="14">
        <f t="shared" si="209"/>
        <v>7.5520006697386286</v>
      </c>
      <c r="CJ77" s="14">
        <f t="shared" si="210"/>
        <v>7.2198804468768625</v>
      </c>
      <c r="CK77" s="14">
        <f t="shared" si="211"/>
        <v>6.4027923537624867</v>
      </c>
      <c r="CL77" s="14">
        <f t="shared" si="212"/>
        <v>7.270978709589615</v>
      </c>
      <c r="CM77" s="14">
        <f t="shared" si="213"/>
        <v>8.7118391269687585</v>
      </c>
      <c r="CN77" s="14">
        <f t="shared" si="214"/>
        <v>8.6764616855263377</v>
      </c>
      <c r="CO77" s="14">
        <f t="shared" si="215"/>
        <v>9.0668560301701575</v>
      </c>
      <c r="CP77" s="14">
        <f t="shared" si="216"/>
        <v>8.9779637684523923</v>
      </c>
    </row>
    <row r="78" spans="1:121" s="16" customFormat="1" ht="10.9" customHeight="1" x14ac:dyDescent="0.2">
      <c r="A78" s="20" t="s">
        <v>62</v>
      </c>
      <c r="B78" s="32"/>
      <c r="C78" s="32" t="s">
        <v>113</v>
      </c>
      <c r="D78" s="32" t="s">
        <v>81</v>
      </c>
      <c r="E78" s="14">
        <v>48.052</v>
      </c>
      <c r="F78" s="14">
        <v>1.1479999999999999</v>
      </c>
      <c r="G78" s="14">
        <v>15.042</v>
      </c>
      <c r="H78" s="14">
        <v>4.282</v>
      </c>
      <c r="I78" s="14">
        <v>7.19</v>
      </c>
      <c r="J78" s="14">
        <v>0.17199999999999999</v>
      </c>
      <c r="K78" s="14">
        <v>7.4329999999999998</v>
      </c>
      <c r="L78" s="14">
        <v>11.756</v>
      </c>
      <c r="M78" s="14">
        <v>2.5499999999999998</v>
      </c>
      <c r="N78" s="21">
        <v>7.2999999999999995E-2</v>
      </c>
      <c r="O78" s="21">
        <v>9.7000000000000003E-2</v>
      </c>
      <c r="P78" s="14">
        <v>1.54</v>
      </c>
      <c r="Q78" s="14">
        <v>99.308000000000007</v>
      </c>
      <c r="S78" s="24" t="s">
        <v>81</v>
      </c>
      <c r="T78" s="14">
        <v>42.680608365019012</v>
      </c>
      <c r="U78" s="14">
        <v>312.04640259884087</v>
      </c>
      <c r="V78" s="14">
        <v>253.24913996016653</v>
      </c>
      <c r="W78" s="14">
        <v>51.698791552159015</v>
      </c>
      <c r="X78" s="14">
        <v>77.581749049429661</v>
      </c>
      <c r="Y78" s="14">
        <v>100.33767879775483</v>
      </c>
      <c r="Z78" s="14">
        <v>75.69617961252942</v>
      </c>
      <c r="AA78" s="14">
        <v>16.664448669201519</v>
      </c>
      <c r="AB78" s="14">
        <v>1.2404011034071423</v>
      </c>
      <c r="AC78" s="14">
        <v>124.11798040362679</v>
      </c>
      <c r="AD78" s="14">
        <v>27.544936052540614</v>
      </c>
      <c r="AE78" s="14">
        <v>64.660796477886734</v>
      </c>
      <c r="AF78" s="14">
        <v>1.0988593155893536</v>
      </c>
      <c r="AG78" s="21">
        <v>1.9961977186311788E-2</v>
      </c>
      <c r="AH78" s="14">
        <v>19.413498098859314</v>
      </c>
      <c r="AI78" s="14">
        <v>1.6865564883484545</v>
      </c>
      <c r="AJ78" s="14">
        <v>5.606482701502089</v>
      </c>
      <c r="AK78" s="14">
        <v>1.1428447977877636</v>
      </c>
      <c r="AL78" s="14">
        <v>6.7004407189768411</v>
      </c>
      <c r="AM78" s="14">
        <v>2.4831009716941272</v>
      </c>
      <c r="AN78" s="21">
        <v>1.0106063638182909</v>
      </c>
      <c r="AO78" s="14">
        <v>3.1969517462838728</v>
      </c>
      <c r="AP78" s="21">
        <v>0.63938363017810684</v>
      </c>
      <c r="AQ78" s="14">
        <v>4.1993425221799745</v>
      </c>
      <c r="AR78" s="21">
        <v>0.94239339302506231</v>
      </c>
      <c r="AS78" s="14">
        <v>2.6664968052996749</v>
      </c>
      <c r="AT78" s="21">
        <v>0.4101917672342536</v>
      </c>
      <c r="AU78" s="14">
        <v>2.6186679749785351</v>
      </c>
      <c r="AV78" s="21">
        <v>0.39395859738065059</v>
      </c>
      <c r="AW78" s="14">
        <v>1.747148288973384</v>
      </c>
      <c r="AX78" s="21">
        <v>0.18155893536121673</v>
      </c>
      <c r="AY78" s="21">
        <v>0.35621372823694214</v>
      </c>
      <c r="AZ78" s="21">
        <v>0.12072243346007605</v>
      </c>
      <c r="BA78" s="21">
        <v>2.3279273686660978E-2</v>
      </c>
      <c r="BB78" s="14"/>
      <c r="BC78" s="14">
        <f t="shared" si="179"/>
        <v>7.1162721027360956</v>
      </c>
      <c r="BD78" s="14">
        <f t="shared" si="180"/>
        <v>9.1459750432334239</v>
      </c>
      <c r="BE78" s="14">
        <f t="shared" si="181"/>
        <v>12.31513790719573</v>
      </c>
      <c r="BF78" s="14">
        <f t="shared" si="182"/>
        <v>14.661795883975582</v>
      </c>
      <c r="BG78" s="14"/>
      <c r="BH78" s="14">
        <f t="shared" si="183"/>
        <v>16.777709268203562</v>
      </c>
      <c r="BI78" s="14">
        <f t="shared" si="184"/>
        <v>17.950379463912803</v>
      </c>
      <c r="BJ78" s="14">
        <f t="shared" si="185"/>
        <v>16.065084152180265</v>
      </c>
      <c r="BK78" s="14">
        <f t="shared" si="186"/>
        <v>17.711457899670549</v>
      </c>
      <c r="BL78" s="14">
        <f t="shared" si="187"/>
        <v>17.070498057642173</v>
      </c>
      <c r="BM78" s="14">
        <f t="shared" si="188"/>
        <v>17.259952253206269</v>
      </c>
      <c r="BN78" s="14">
        <f t="shared" si="189"/>
        <v>16.665605033122969</v>
      </c>
      <c r="BO78" s="14">
        <f t="shared" si="190"/>
        <v>16.606954139038606</v>
      </c>
      <c r="BP78" s="14">
        <f t="shared" si="191"/>
        <v>16.265018478127548</v>
      </c>
      <c r="BQ78" s="14">
        <f t="shared" si="192"/>
        <v>16.014577129294739</v>
      </c>
      <c r="BS78" s="14">
        <f t="shared" si="193"/>
        <v>2.0673351723452371</v>
      </c>
      <c r="BT78" s="14">
        <f t="shared" si="194"/>
        <v>2.9414391058877749</v>
      </c>
      <c r="BU78" s="14">
        <f t="shared" si="195"/>
        <v>1.5185211755984409</v>
      </c>
      <c r="BV78" s="14">
        <f t="shared" si="196"/>
        <v>1.1467622505744324</v>
      </c>
      <c r="BW78" s="14">
        <f t="shared" si="197"/>
        <v>1.6699989598622393</v>
      </c>
      <c r="BX78" s="14">
        <f t="shared" si="198"/>
        <v>4.9069982530058578</v>
      </c>
      <c r="BY78" s="14">
        <f t="shared" si="199"/>
        <v>2.5250428911395209</v>
      </c>
      <c r="BZ78" s="14">
        <f t="shared" si="200"/>
        <v>2.6027106301673681</v>
      </c>
      <c r="CA78" s="14">
        <f t="shared" si="201"/>
        <v>3.3471538516430384</v>
      </c>
      <c r="CB78" s="14">
        <f t="shared" si="202"/>
        <v>2.3747581882462812</v>
      </c>
      <c r="CC78" s="14">
        <f t="shared" si="203"/>
        <v>4.4993889676683603</v>
      </c>
      <c r="CD78" s="14">
        <f t="shared" si="204"/>
        <v>6.2370844423933063</v>
      </c>
      <c r="CE78" s="14">
        <f t="shared" si="205"/>
        <v>5.3603525751814729</v>
      </c>
      <c r="CF78" s="14">
        <f t="shared" si="206"/>
        <v>4.7035776284270661</v>
      </c>
      <c r="CG78" s="14">
        <f t="shared" si="207"/>
        <v>6.1160122455520369</v>
      </c>
      <c r="CH78" s="14">
        <f t="shared" si="208"/>
        <v>6.1581710931320703</v>
      </c>
      <c r="CI78" s="14">
        <f t="shared" si="209"/>
        <v>6.1736688656303329</v>
      </c>
      <c r="CJ78" s="14">
        <f t="shared" si="210"/>
        <v>6.5623789858330586</v>
      </c>
      <c r="CK78" s="14">
        <f t="shared" si="211"/>
        <v>5.7112708796576026</v>
      </c>
      <c r="CL78" s="14">
        <f t="shared" si="212"/>
        <v>5.8767495336100595</v>
      </c>
      <c r="CM78" s="14">
        <f t="shared" si="213"/>
        <v>6.4584205068495635</v>
      </c>
      <c r="CN78" s="14">
        <f t="shared" si="214"/>
        <v>6.2304785195548575</v>
      </c>
      <c r="CO78" s="14">
        <f t="shared" si="215"/>
        <v>6.4057990819861894</v>
      </c>
      <c r="CP78" s="14">
        <f t="shared" si="216"/>
        <v>5.9380226189989456</v>
      </c>
    </row>
    <row r="79" spans="1:121" s="16" customFormat="1" ht="10.9" customHeight="1" x14ac:dyDescent="0.2">
      <c r="A79" s="20" t="s">
        <v>63</v>
      </c>
      <c r="B79" s="32"/>
      <c r="C79" s="32" t="s">
        <v>113</v>
      </c>
      <c r="D79" s="32" t="s">
        <v>81</v>
      </c>
      <c r="E79" s="14">
        <v>50.671999999999997</v>
      </c>
      <c r="F79" s="14">
        <v>0.84099999999999997</v>
      </c>
      <c r="G79" s="14">
        <v>15.593999999999999</v>
      </c>
      <c r="H79" s="14">
        <v>3.657</v>
      </c>
      <c r="I79" s="14">
        <v>5.88</v>
      </c>
      <c r="J79" s="14">
        <v>0.14399999999999999</v>
      </c>
      <c r="K79" s="14">
        <v>7.6710000000000003</v>
      </c>
      <c r="L79" s="14">
        <v>8.7360000000000007</v>
      </c>
      <c r="M79" s="14">
        <v>3.12</v>
      </c>
      <c r="N79" s="21">
        <v>0.52600000000000002</v>
      </c>
      <c r="O79" s="21">
        <v>0.124</v>
      </c>
      <c r="P79" s="14">
        <v>2.5139999999999998</v>
      </c>
      <c r="Q79" s="14">
        <v>99.478999999999999</v>
      </c>
      <c r="S79" s="24" t="s">
        <v>81</v>
      </c>
      <c r="T79" s="14">
        <v>38.230260516807888</v>
      </c>
      <c r="U79" s="14">
        <v>231.69314796425024</v>
      </c>
      <c r="V79" s="14">
        <v>195.97764104874128</v>
      </c>
      <c r="W79" s="14">
        <v>36.964250248262168</v>
      </c>
      <c r="X79" s="14">
        <v>40.211377500354658</v>
      </c>
      <c r="Y79" s="14">
        <v>67.269706116589816</v>
      </c>
      <c r="Z79" s="14">
        <v>75.844091360476668</v>
      </c>
      <c r="AA79" s="14">
        <v>17.314796425024827</v>
      </c>
      <c r="AB79" s="14">
        <v>4.2571996027805366</v>
      </c>
      <c r="AC79" s="14">
        <v>259.76284818154107</v>
      </c>
      <c r="AD79" s="14">
        <v>25.282326043278449</v>
      </c>
      <c r="AE79" s="14">
        <v>104.99555741389224</v>
      </c>
      <c r="AF79" s="14">
        <v>4.3274005041631654</v>
      </c>
      <c r="AG79" s="21">
        <v>4.6141654880483086E-2</v>
      </c>
      <c r="AH79" s="14">
        <v>117.72169283103383</v>
      </c>
      <c r="AI79" s="14">
        <v>15.648967863255088</v>
      </c>
      <c r="AJ79" s="14">
        <v>31.445878848063558</v>
      </c>
      <c r="AK79" s="14">
        <v>3.7117952112986869</v>
      </c>
      <c r="AL79" s="14">
        <v>14.483063003420501</v>
      </c>
      <c r="AM79" s="14">
        <v>3.0231560891938249</v>
      </c>
      <c r="AN79" s="21">
        <v>0.9444526611591203</v>
      </c>
      <c r="AO79" s="14">
        <v>3.4819421941148803</v>
      </c>
      <c r="AP79" s="21">
        <v>0.60116816691759822</v>
      </c>
      <c r="AQ79" s="14">
        <v>3.7999957742610242</v>
      </c>
      <c r="AR79" s="21">
        <v>0.86834022308953596</v>
      </c>
      <c r="AS79" s="14">
        <v>2.3446401505252705</v>
      </c>
      <c r="AT79" s="21">
        <v>0.38567238631902268</v>
      </c>
      <c r="AU79" s="14">
        <v>2.3942294051529402</v>
      </c>
      <c r="AV79" s="21">
        <v>0.38319995326829842</v>
      </c>
      <c r="AW79" s="14">
        <v>2.6037735849056602</v>
      </c>
      <c r="AX79" s="21">
        <v>0.36376940364814719</v>
      </c>
      <c r="AY79" s="21">
        <v>3.1433431327243948</v>
      </c>
      <c r="AZ79" s="21">
        <v>2.417100912171501</v>
      </c>
      <c r="BA79" s="21">
        <v>0.29692154915590863</v>
      </c>
      <c r="BB79" s="14"/>
      <c r="BC79" s="14">
        <f t="shared" si="179"/>
        <v>66.029400266899103</v>
      </c>
      <c r="BD79" s="14">
        <f t="shared" si="180"/>
        <v>51.298334173023747</v>
      </c>
      <c r="BE79" s="14">
        <f t="shared" si="181"/>
        <v>39.99779322520137</v>
      </c>
      <c r="BF79" s="14">
        <f t="shared" si="182"/>
        <v>31.691603946215537</v>
      </c>
      <c r="BG79" s="14"/>
      <c r="BH79" s="14">
        <f t="shared" si="183"/>
        <v>20.426730332390711</v>
      </c>
      <c r="BI79" s="14">
        <f t="shared" si="184"/>
        <v>16.775358102293431</v>
      </c>
      <c r="BJ79" s="14">
        <f t="shared" si="185"/>
        <v>17.497196955351157</v>
      </c>
      <c r="BK79" s="14">
        <f t="shared" si="186"/>
        <v>16.652857809351751</v>
      </c>
      <c r="BL79" s="14">
        <f t="shared" si="187"/>
        <v>15.447137293744001</v>
      </c>
      <c r="BM79" s="14">
        <f t="shared" si="188"/>
        <v>15.90366708955194</v>
      </c>
      <c r="BN79" s="14">
        <f t="shared" si="189"/>
        <v>14.654000940782941</v>
      </c>
      <c r="BO79" s="14">
        <f t="shared" si="190"/>
        <v>15.614266652592011</v>
      </c>
      <c r="BP79" s="14">
        <f t="shared" si="191"/>
        <v>14.870990094117641</v>
      </c>
      <c r="BQ79" s="14">
        <f t="shared" si="192"/>
        <v>15.577233872695057</v>
      </c>
      <c r="BS79" s="14">
        <f t="shared" si="193"/>
        <v>7.0953326713008948</v>
      </c>
      <c r="BT79" s="14">
        <f t="shared" si="194"/>
        <v>17.836620125914219</v>
      </c>
      <c r="BU79" s="14">
        <f t="shared" si="195"/>
        <v>30.40378505876102</v>
      </c>
      <c r="BV79" s="14">
        <f t="shared" si="196"/>
        <v>14.626677298320622</v>
      </c>
      <c r="BW79" s="14">
        <f t="shared" si="197"/>
        <v>6.5765965108862696</v>
      </c>
      <c r="BX79" s="14">
        <f t="shared" si="198"/>
        <v>9.8316055040039778</v>
      </c>
      <c r="BY79" s="14">
        <f t="shared" si="199"/>
        <v>18.194144667662847</v>
      </c>
      <c r="BZ79" s="14">
        <f t="shared" si="200"/>
        <v>24.149641764282542</v>
      </c>
      <c r="CA79" s="14">
        <f t="shared" si="201"/>
        <v>18.773659013769286</v>
      </c>
      <c r="CB79" s="14">
        <f t="shared" si="202"/>
        <v>20.955620884829301</v>
      </c>
      <c r="CC79" s="14">
        <f t="shared" si="203"/>
        <v>14.613366973616877</v>
      </c>
      <c r="CD79" s="14">
        <f t="shared" si="204"/>
        <v>13.05340945635885</v>
      </c>
      <c r="CE79" s="14">
        <f t="shared" si="205"/>
        <v>11.5864504027364</v>
      </c>
      <c r="CF79" s="14">
        <f t="shared" si="206"/>
        <v>6.0128208858242909</v>
      </c>
      <c r="CG79" s="14">
        <f t="shared" si="207"/>
        <v>7.4461972640241987</v>
      </c>
      <c r="CH79" s="14">
        <f t="shared" si="208"/>
        <v>9.999576896561166</v>
      </c>
      <c r="CI79" s="14">
        <f t="shared" si="209"/>
        <v>9.2006133742249485</v>
      </c>
      <c r="CJ79" s="14">
        <f t="shared" si="210"/>
        <v>6.1328094880462354</v>
      </c>
      <c r="CK79" s="14">
        <f t="shared" si="211"/>
        <v>4.1839536670662403</v>
      </c>
      <c r="CL79" s="14">
        <f t="shared" si="212"/>
        <v>6.4006290332994116</v>
      </c>
      <c r="CM79" s="14">
        <f t="shared" si="213"/>
        <v>6.0724057264403859</v>
      </c>
      <c r="CN79" s="14">
        <f t="shared" si="214"/>
        <v>5.6379759262032998</v>
      </c>
      <c r="CO79" s="14">
        <f t="shared" si="215"/>
        <v>5.8796107077391744</v>
      </c>
      <c r="CP79" s="14">
        <f t="shared" si="216"/>
        <v>5.4290916216619962</v>
      </c>
    </row>
    <row r="80" spans="1:121" s="16" customFormat="1" ht="10.9" customHeight="1" x14ac:dyDescent="0.2">
      <c r="A80" s="20" t="s">
        <v>64</v>
      </c>
      <c r="B80" s="32"/>
      <c r="C80" s="32" t="s">
        <v>113</v>
      </c>
      <c r="D80" s="32" t="s">
        <v>81</v>
      </c>
      <c r="E80" s="14">
        <v>47.444000000000003</v>
      </c>
      <c r="F80" s="14">
        <v>0.65300000000000002</v>
      </c>
      <c r="G80" s="14">
        <v>16.411999999999999</v>
      </c>
      <c r="H80" s="14">
        <v>3.1930000000000001</v>
      </c>
      <c r="I80" s="14">
        <v>6.16</v>
      </c>
      <c r="J80" s="14">
        <v>0.159</v>
      </c>
      <c r="K80" s="14">
        <v>8.9830000000000005</v>
      </c>
      <c r="L80" s="14">
        <v>12.378</v>
      </c>
      <c r="M80" s="14">
        <v>1.87</v>
      </c>
      <c r="N80" s="21">
        <v>0.108</v>
      </c>
      <c r="O80" s="21">
        <v>5.8999999999999997E-2</v>
      </c>
      <c r="P80" s="14">
        <v>1.966</v>
      </c>
      <c r="Q80" s="14">
        <v>99.385000000000005</v>
      </c>
      <c r="S80" s="24" t="s">
        <v>81</v>
      </c>
      <c r="T80" s="14">
        <v>41.130897317298803</v>
      </c>
      <c r="U80" s="14">
        <v>236.24011857707509</v>
      </c>
      <c r="V80" s="14">
        <v>259.69907501731797</v>
      </c>
      <c r="W80" s="14">
        <v>50.877470355731226</v>
      </c>
      <c r="X80" s="14">
        <v>111.96862144067114</v>
      </c>
      <c r="Y80" s="14">
        <v>122.29679489688098</v>
      </c>
      <c r="Z80" s="14">
        <v>59.358695652173914</v>
      </c>
      <c r="AA80" s="14">
        <v>13.836956521739131</v>
      </c>
      <c r="AB80" s="14">
        <v>1.4654150197628459</v>
      </c>
      <c r="AC80" s="14">
        <v>60.739443509568346</v>
      </c>
      <c r="AD80" s="14">
        <v>19.318181818181817</v>
      </c>
      <c r="AE80" s="14">
        <v>27.853130850842522</v>
      </c>
      <c r="AF80" s="14">
        <v>0.71703658660180392</v>
      </c>
      <c r="AG80" s="21">
        <v>2.2956841138659322E-2</v>
      </c>
      <c r="AH80" s="14">
        <v>20.53338659490371</v>
      </c>
      <c r="AI80" s="14">
        <v>0.82310150534017335</v>
      </c>
      <c r="AJ80" s="14">
        <v>2.4090909090909092</v>
      </c>
      <c r="AK80" s="14">
        <v>0.45234958278436538</v>
      </c>
      <c r="AL80" s="14">
        <v>2.7953447518664909</v>
      </c>
      <c r="AM80" s="14">
        <v>1.2037369744879627</v>
      </c>
      <c r="AN80" s="21">
        <v>0.52981246320746789</v>
      </c>
      <c r="AO80" s="14">
        <f>BB80*1.1</f>
        <v>0</v>
      </c>
      <c r="AP80" s="21">
        <v>0.39419439840197201</v>
      </c>
      <c r="AQ80" s="14">
        <v>2.7478765452863509</v>
      </c>
      <c r="AR80" s="21">
        <v>0.64459049544994951</v>
      </c>
      <c r="AS80" s="14">
        <v>1.8421052631578949</v>
      </c>
      <c r="AT80" s="21">
        <v>0.30103869840978031</v>
      </c>
      <c r="AU80" s="14">
        <v>1.9111323459149545</v>
      </c>
      <c r="AV80" s="21">
        <v>0.29411764705882354</v>
      </c>
      <c r="AW80" s="14">
        <v>0.82509881422924902</v>
      </c>
      <c r="AX80" s="21">
        <v>0.45558560432702311</v>
      </c>
      <c r="AY80" s="21">
        <v>0.18099636050561577</v>
      </c>
      <c r="AZ80" s="21">
        <v>8.047756815125709E-2</v>
      </c>
      <c r="BA80" s="21">
        <v>1.8774703557312252E-2</v>
      </c>
      <c r="BB80" s="14"/>
      <c r="BC80" s="14">
        <f t="shared" si="179"/>
        <v>3.4730021322370184</v>
      </c>
      <c r="BD80" s="14">
        <f t="shared" si="180"/>
        <v>3.9300014830194279</v>
      </c>
      <c r="BE80" s="14">
        <f t="shared" si="181"/>
        <v>4.8744567110384205</v>
      </c>
      <c r="BF80" s="14">
        <f t="shared" si="182"/>
        <v>6.1167281222461503</v>
      </c>
      <c r="BG80" s="14"/>
      <c r="BH80" s="14">
        <f t="shared" si="183"/>
        <v>8.1333579357294781</v>
      </c>
      <c r="BI80" s="14">
        <f t="shared" si="184"/>
        <v>9.4105233251770493</v>
      </c>
      <c r="BJ80" s="14">
        <f t="shared" si="185"/>
        <v>0</v>
      </c>
      <c r="BK80" s="14">
        <f t="shared" si="186"/>
        <v>10.919512421107259</v>
      </c>
      <c r="BL80" s="14">
        <f t="shared" si="187"/>
        <v>11.170229858887605</v>
      </c>
      <c r="BM80" s="14">
        <f t="shared" si="188"/>
        <v>11.805686729852555</v>
      </c>
      <c r="BN80" s="14">
        <f t="shared" si="189"/>
        <v>11.513157894736842</v>
      </c>
      <c r="BO80" s="14">
        <f t="shared" si="190"/>
        <v>12.187801555051834</v>
      </c>
      <c r="BP80" s="14">
        <f t="shared" si="191"/>
        <v>11.870387241707792</v>
      </c>
      <c r="BQ80" s="14">
        <f t="shared" si="192"/>
        <v>11.956001912960307</v>
      </c>
      <c r="BS80" s="14">
        <f t="shared" si="193"/>
        <v>2.4423583662714101</v>
      </c>
      <c r="BT80" s="14">
        <f t="shared" si="194"/>
        <v>3.1111191810460168</v>
      </c>
      <c r="BU80" s="14">
        <f t="shared" si="195"/>
        <v>1.0122964547327935</v>
      </c>
      <c r="BV80" s="14">
        <f t="shared" si="196"/>
        <v>0.92486224420257401</v>
      </c>
      <c r="BW80" s="14">
        <f t="shared" si="197"/>
        <v>1.0897212562337446</v>
      </c>
      <c r="BX80" s="14">
        <f t="shared" si="198"/>
        <v>12.313124441270896</v>
      </c>
      <c r="BY80" s="14">
        <f t="shared" si="199"/>
        <v>3.7356798937406612</v>
      </c>
      <c r="BZ80" s="14">
        <f t="shared" si="200"/>
        <v>1.270218372438539</v>
      </c>
      <c r="CA80" s="14">
        <f t="shared" si="201"/>
        <v>1.4382632293080055</v>
      </c>
      <c r="CB80" s="14">
        <f t="shared" si="202"/>
        <v>1.2066424033707719</v>
      </c>
      <c r="CC80" s="14">
        <f t="shared" si="203"/>
        <v>1.7809038692297849</v>
      </c>
      <c r="CD80" s="14">
        <f t="shared" si="204"/>
        <v>3.0522333421893642</v>
      </c>
      <c r="CE80" s="14">
        <f t="shared" si="205"/>
        <v>2.2362758014931927</v>
      </c>
      <c r="CF80" s="14">
        <f t="shared" si="206"/>
        <v>2.860938969868009</v>
      </c>
      <c r="CG80" s="14">
        <f t="shared" si="207"/>
        <v>2.9648693952905485</v>
      </c>
      <c r="CH80" s="14">
        <f t="shared" si="208"/>
        <v>2.6526791286516689</v>
      </c>
      <c r="CI80" s="14">
        <f t="shared" si="209"/>
        <v>2.9155435131775587</v>
      </c>
      <c r="CJ80" s="14">
        <f t="shared" si="210"/>
        <v>3.440340670178363</v>
      </c>
      <c r="CK80" s="14">
        <f t="shared" si="211"/>
        <v>3.2486584359028003</v>
      </c>
      <c r="CL80" s="14">
        <f t="shared" si="212"/>
        <v>0</v>
      </c>
      <c r="CM80" s="14">
        <f t="shared" si="213"/>
        <v>3.9817616000199192</v>
      </c>
      <c r="CN80" s="14">
        <f t="shared" si="214"/>
        <v>4.0769681680806391</v>
      </c>
      <c r="CO80" s="14">
        <f t="shared" si="215"/>
        <v>4.4926004228329806</v>
      </c>
      <c r="CP80" s="14">
        <f t="shared" si="216"/>
        <v>4.3336334374488761</v>
      </c>
    </row>
    <row r="81" spans="1:101" s="16" customFormat="1" ht="10.9" customHeight="1" x14ac:dyDescent="0.2">
      <c r="A81" s="20" t="s">
        <v>65</v>
      </c>
      <c r="B81" s="32"/>
      <c r="C81" s="32" t="s">
        <v>113</v>
      </c>
      <c r="D81" s="32" t="s">
        <v>81</v>
      </c>
      <c r="E81" s="14">
        <v>47.688000000000002</v>
      </c>
      <c r="F81" s="14">
        <v>0.63600000000000001</v>
      </c>
      <c r="G81" s="14">
        <v>16.617999999999999</v>
      </c>
      <c r="H81" s="14">
        <v>4.9569999999999999</v>
      </c>
      <c r="I81" s="14">
        <v>5.08</v>
      </c>
      <c r="J81" s="14">
        <v>0.16900000000000001</v>
      </c>
      <c r="K81" s="14">
        <v>7.8159999999999998</v>
      </c>
      <c r="L81" s="14">
        <v>12.223000000000001</v>
      </c>
      <c r="M81" s="14">
        <v>2.41</v>
      </c>
      <c r="N81" s="21">
        <v>0.19</v>
      </c>
      <c r="O81" s="21">
        <v>6.4000000000000001E-2</v>
      </c>
      <c r="P81" s="14">
        <v>1.905</v>
      </c>
      <c r="Q81" s="14">
        <v>99.756</v>
      </c>
      <c r="S81" s="24" t="s">
        <v>81</v>
      </c>
      <c r="T81" s="14">
        <v>43.815237332096245</v>
      </c>
      <c r="U81" s="14">
        <v>254.85034687809713</v>
      </c>
      <c r="V81" s="14">
        <v>265.88640380901779</v>
      </c>
      <c r="W81" s="14">
        <v>49.525272547076305</v>
      </c>
      <c r="X81" s="14">
        <v>89.810076657025547</v>
      </c>
      <c r="Y81" s="14">
        <v>135.31582097753878</v>
      </c>
      <c r="Z81" s="14">
        <v>63.015857284440038</v>
      </c>
      <c r="AA81" s="14">
        <v>14.5203171456888</v>
      </c>
      <c r="AB81" s="14">
        <v>2.5470763131813676</v>
      </c>
      <c r="AC81" s="14">
        <v>78.461176147347146</v>
      </c>
      <c r="AD81" s="14">
        <v>22.512503745361514</v>
      </c>
      <c r="AE81" s="14">
        <v>30.669239997913515</v>
      </c>
      <c r="AF81" s="14">
        <v>0.53365861096287259</v>
      </c>
      <c r="AG81" s="21">
        <v>0.26028370924307498</v>
      </c>
      <c r="AH81" s="14">
        <v>10.226050650528226</v>
      </c>
      <c r="AI81" s="14">
        <v>0.80867933281319193</v>
      </c>
      <c r="AJ81" s="14">
        <v>2.3785926660059462</v>
      </c>
      <c r="AK81" s="14">
        <v>0.46140292919282011</v>
      </c>
      <c r="AL81" s="14">
        <v>2.9545204272657197</v>
      </c>
      <c r="AM81" s="14">
        <v>1.370618974682404</v>
      </c>
      <c r="AN81" s="21">
        <v>0.60202855154671775</v>
      </c>
      <c r="AO81" s="14">
        <f>BB81*1.1</f>
        <v>0</v>
      </c>
      <c r="AP81" s="21">
        <v>0.45504438547694404</v>
      </c>
      <c r="AQ81" s="14">
        <v>3.1777829323324127</v>
      </c>
      <c r="AR81" s="21">
        <v>0.76174891096411368</v>
      </c>
      <c r="AS81" s="14">
        <v>2.1814198529028221</v>
      </c>
      <c r="AT81" s="21">
        <v>0.34342084034388182</v>
      </c>
      <c r="AU81" s="14">
        <v>2.2380988684259249</v>
      </c>
      <c r="AV81" s="21">
        <v>0.35329096950970673</v>
      </c>
      <c r="AW81" s="14">
        <v>0.92566897918731417</v>
      </c>
      <c r="AX81" s="21">
        <v>0.27645923530332278</v>
      </c>
      <c r="AY81" s="21">
        <v>0.1776094358692559</v>
      </c>
      <c r="AZ81" s="21">
        <v>7.1521257139354061E-2</v>
      </c>
      <c r="BA81" s="21">
        <v>5.1536174430128839E-2</v>
      </c>
      <c r="BB81" s="14"/>
      <c r="BC81" s="14">
        <f t="shared" si="179"/>
        <v>3.4121490835999659</v>
      </c>
      <c r="BD81" s="14">
        <f t="shared" si="180"/>
        <v>3.8802490473180198</v>
      </c>
      <c r="BE81" s="14">
        <f t="shared" si="181"/>
        <v>4.9720143231984926</v>
      </c>
      <c r="BF81" s="14">
        <f t="shared" si="182"/>
        <v>6.4650337576930408</v>
      </c>
      <c r="BG81" s="14"/>
      <c r="BH81" s="14">
        <f t="shared" si="183"/>
        <v>9.2609390181243523</v>
      </c>
      <c r="BI81" s="14">
        <f t="shared" si="184"/>
        <v>10.693224716637971</v>
      </c>
      <c r="BJ81" s="14">
        <f t="shared" si="185"/>
        <v>0</v>
      </c>
      <c r="BK81" s="14">
        <f t="shared" si="186"/>
        <v>12.605107630940278</v>
      </c>
      <c r="BL81" s="14">
        <f t="shared" si="187"/>
        <v>12.917816798099238</v>
      </c>
      <c r="BM81" s="14">
        <f t="shared" si="188"/>
        <v>13.951445255752997</v>
      </c>
      <c r="BN81" s="14">
        <f t="shared" si="189"/>
        <v>13.633874080642638</v>
      </c>
      <c r="BO81" s="14">
        <f t="shared" si="190"/>
        <v>13.903677746715863</v>
      </c>
      <c r="BP81" s="14">
        <f t="shared" si="191"/>
        <v>13.901235207614439</v>
      </c>
      <c r="BQ81" s="14">
        <f t="shared" si="192"/>
        <v>14.361421524784827</v>
      </c>
      <c r="BS81" s="14">
        <f t="shared" si="193"/>
        <v>4.245127188635613</v>
      </c>
      <c r="BT81" s="14">
        <f t="shared" si="194"/>
        <v>1.549401613716398</v>
      </c>
      <c r="BU81" s="14">
        <f t="shared" si="195"/>
        <v>0.8996384545830699</v>
      </c>
      <c r="BV81" s="14">
        <f t="shared" si="196"/>
        <v>2.5387278044398447</v>
      </c>
      <c r="BW81" s="14">
        <f t="shared" si="197"/>
        <v>0.81103132365178199</v>
      </c>
      <c r="BX81" s="14">
        <f t="shared" si="198"/>
        <v>7.4718712244141292</v>
      </c>
      <c r="BY81" s="14">
        <f t="shared" si="199"/>
        <v>6.5720294426919033</v>
      </c>
      <c r="BZ81" s="14">
        <f t="shared" si="200"/>
        <v>1.2479619333536913</v>
      </c>
      <c r="CA81" s="14">
        <f t="shared" si="201"/>
        <v>1.4200553229886246</v>
      </c>
      <c r="CB81" s="14">
        <f t="shared" si="202"/>
        <v>1.1840629057950394</v>
      </c>
      <c r="CC81" s="14">
        <f t="shared" si="203"/>
        <v>1.8165469653260633</v>
      </c>
      <c r="CD81" s="14">
        <f t="shared" si="204"/>
        <v>3.9427726707209625</v>
      </c>
      <c r="CE81" s="14">
        <f t="shared" si="205"/>
        <v>2.363616341812576</v>
      </c>
      <c r="CF81" s="14">
        <f t="shared" si="206"/>
        <v>3.1033914249415693</v>
      </c>
      <c r="CG81" s="14">
        <f t="shared" si="207"/>
        <v>3.3759088046364627</v>
      </c>
      <c r="CH81" s="14">
        <f t="shared" si="208"/>
        <v>2.9208799998012873</v>
      </c>
      <c r="CI81" s="14">
        <f t="shared" si="209"/>
        <v>3.2709151208032305</v>
      </c>
      <c r="CJ81" s="14">
        <f t="shared" si="210"/>
        <v>3.9092763087449205</v>
      </c>
      <c r="CK81" s="14">
        <f t="shared" si="211"/>
        <v>3.164083867127383</v>
      </c>
      <c r="CL81" s="14">
        <f t="shared" si="212"/>
        <v>0</v>
      </c>
      <c r="CM81" s="14">
        <f t="shared" si="213"/>
        <v>4.5964079341105455</v>
      </c>
      <c r="CN81" s="14">
        <f t="shared" si="214"/>
        <v>4.7148114723032828</v>
      </c>
      <c r="CO81" s="14">
        <f t="shared" si="215"/>
        <v>5.2354659872933755</v>
      </c>
      <c r="CP81" s="14">
        <f t="shared" si="216"/>
        <v>5.0750541234147954</v>
      </c>
      <c r="CR81" s="43">
        <v>0.70451649999999999</v>
      </c>
      <c r="CS81" s="43">
        <v>0.70443643584769389</v>
      </c>
      <c r="CT81" s="14">
        <v>-1.6182138194242857</v>
      </c>
      <c r="CU81" s="43">
        <v>0.51318339999999996</v>
      </c>
      <c r="CV81" s="43">
        <v>0.51307380884310316</v>
      </c>
      <c r="CW81" s="14">
        <v>10.008745675103015</v>
      </c>
    </row>
    <row r="82" spans="1:101" s="16" customFormat="1" ht="10.9" customHeight="1" x14ac:dyDescent="0.2">
      <c r="A82" s="20" t="s">
        <v>66</v>
      </c>
      <c r="B82" s="32"/>
      <c r="C82" s="32" t="s">
        <v>113</v>
      </c>
      <c r="D82" s="32" t="s">
        <v>81</v>
      </c>
      <c r="E82" s="14">
        <v>45.572000000000003</v>
      </c>
      <c r="F82" s="14">
        <v>0.66700000000000004</v>
      </c>
      <c r="G82" s="14">
        <v>12.669</v>
      </c>
      <c r="H82" s="14">
        <v>1.91</v>
      </c>
      <c r="I82" s="14">
        <v>7.97</v>
      </c>
      <c r="J82" s="14">
        <v>0.16400000000000001</v>
      </c>
      <c r="K82" s="14">
        <v>16.998000000000001</v>
      </c>
      <c r="L82" s="14">
        <v>9.6820000000000004</v>
      </c>
      <c r="M82" s="14">
        <v>1.79</v>
      </c>
      <c r="N82" s="21">
        <v>0.128</v>
      </c>
      <c r="O82" s="21">
        <v>6.3E-2</v>
      </c>
      <c r="P82" s="14">
        <v>1.6870000000000001</v>
      </c>
      <c r="Q82" s="14">
        <v>99.3</v>
      </c>
      <c r="S82" s="24" t="s">
        <v>81</v>
      </c>
      <c r="T82" s="14">
        <v>37.607932245403852</v>
      </c>
      <c r="U82" s="14">
        <v>226.66990291262138</v>
      </c>
      <c r="V82" s="14">
        <v>1100.7516765088581</v>
      </c>
      <c r="W82" s="14">
        <v>73.46407766990292</v>
      </c>
      <c r="X82" s="14">
        <v>612.45393302952255</v>
      </c>
      <c r="Y82" s="14">
        <v>77.575699317504558</v>
      </c>
      <c r="Z82" s="14">
        <v>61.866990291262141</v>
      </c>
      <c r="AA82" s="14">
        <v>11.804854368932039</v>
      </c>
      <c r="AB82" s="14">
        <v>1.1805825242718446</v>
      </c>
      <c r="AC82" s="14">
        <v>120.71325579159858</v>
      </c>
      <c r="AD82" s="14">
        <v>19.245879431022804</v>
      </c>
      <c r="AE82" s="14">
        <v>32.66326009197752</v>
      </c>
      <c r="AF82" s="14">
        <v>0.54144884241971625</v>
      </c>
      <c r="AG82" s="21">
        <v>2.0594292438952635E-2</v>
      </c>
      <c r="AH82" s="14">
        <v>4.9845073331956211</v>
      </c>
      <c r="AI82" s="14">
        <v>0.75810782896095852</v>
      </c>
      <c r="AJ82" s="14">
        <v>2.6</v>
      </c>
      <c r="AK82" s="14">
        <v>0.51348435814455229</v>
      </c>
      <c r="AL82" s="14">
        <v>3.1715210355987056</v>
      </c>
      <c r="AM82" s="14">
        <v>1.3923212709620476</v>
      </c>
      <c r="AN82" s="21">
        <v>0.58355711629828544</v>
      </c>
      <c r="AO82" s="14">
        <f>BB82*1.1</f>
        <v>0</v>
      </c>
      <c r="AP82" s="21">
        <v>0.40714062010648294</v>
      </c>
      <c r="AQ82" s="14">
        <v>2.7959099359636439</v>
      </c>
      <c r="AR82" s="21">
        <v>0.6705802664258298</v>
      </c>
      <c r="AS82" s="14">
        <v>1.8569238630556975</v>
      </c>
      <c r="AT82" s="21">
        <v>0.29916459697448639</v>
      </c>
      <c r="AU82" s="14">
        <v>1.8852021764643123</v>
      </c>
      <c r="AV82" s="21">
        <v>0.29126213592233013</v>
      </c>
      <c r="AW82" s="14">
        <v>0.92427184466019419</v>
      </c>
      <c r="AX82" s="21">
        <v>0.23709759836484418</v>
      </c>
      <c r="AY82" s="21">
        <v>0.19321349610689226</v>
      </c>
      <c r="AZ82" s="21">
        <v>4.6041437293564212E-2</v>
      </c>
      <c r="BA82" s="21">
        <v>1.7475728155339806E-2</v>
      </c>
      <c r="BB82" s="14"/>
      <c r="BC82" s="14">
        <f t="shared" si="179"/>
        <v>3.1987672108057321</v>
      </c>
      <c r="BD82" s="14">
        <f t="shared" si="180"/>
        <v>4.2414355628058731</v>
      </c>
      <c r="BE82" s="14">
        <f t="shared" si="181"/>
        <v>5.5332366179369865</v>
      </c>
      <c r="BF82" s="14">
        <f t="shared" si="182"/>
        <v>6.9398709750518721</v>
      </c>
      <c r="BG82" s="14"/>
      <c r="BH82" s="14">
        <f t="shared" si="183"/>
        <v>9.4075761551489716</v>
      </c>
      <c r="BI82" s="14">
        <f t="shared" si="184"/>
        <v>10.365135280608976</v>
      </c>
      <c r="BJ82" s="14">
        <f t="shared" si="185"/>
        <v>0</v>
      </c>
      <c r="BK82" s="14">
        <f t="shared" si="186"/>
        <v>11.278133520955206</v>
      </c>
      <c r="BL82" s="14">
        <f t="shared" si="187"/>
        <v>11.365487544567658</v>
      </c>
      <c r="BM82" s="14">
        <f t="shared" si="188"/>
        <v>12.281689861278933</v>
      </c>
      <c r="BN82" s="14">
        <f t="shared" si="189"/>
        <v>11.60577414409811</v>
      </c>
      <c r="BO82" s="14">
        <f t="shared" si="190"/>
        <v>12.111927003015643</v>
      </c>
      <c r="BP82" s="14">
        <f t="shared" si="191"/>
        <v>11.709330288598213</v>
      </c>
      <c r="BQ82" s="14">
        <f t="shared" si="192"/>
        <v>11.839924224484964</v>
      </c>
      <c r="BS82" s="14">
        <f t="shared" si="193"/>
        <v>1.9676375404530744</v>
      </c>
      <c r="BT82" s="14">
        <f t="shared" si="194"/>
        <v>0.75522838381751844</v>
      </c>
      <c r="BU82" s="14">
        <f t="shared" si="195"/>
        <v>0.57913757601967564</v>
      </c>
      <c r="BV82" s="14">
        <f t="shared" si="196"/>
        <v>0.86087330814481811</v>
      </c>
      <c r="BW82" s="14">
        <f t="shared" si="197"/>
        <v>0.82287058118497902</v>
      </c>
      <c r="BX82" s="14">
        <f t="shared" si="198"/>
        <v>6.4080431990498425</v>
      </c>
      <c r="BY82" s="14">
        <f t="shared" si="199"/>
        <v>4.4274724666555985</v>
      </c>
      <c r="BZ82" s="14">
        <f t="shared" si="200"/>
        <v>1.1699194891372817</v>
      </c>
      <c r="CA82" s="14">
        <f t="shared" si="201"/>
        <v>1.5522388059701493</v>
      </c>
      <c r="CB82" s="14">
        <f t="shared" si="202"/>
        <v>1.2880899740459484</v>
      </c>
      <c r="CC82" s="14">
        <f t="shared" si="203"/>
        <v>2.0215919611990247</v>
      </c>
      <c r="CD82" s="14">
        <f t="shared" si="204"/>
        <v>6.0659927533466629</v>
      </c>
      <c r="CE82" s="14">
        <f t="shared" si="205"/>
        <v>2.5372168284789645</v>
      </c>
      <c r="CF82" s="14">
        <f t="shared" si="206"/>
        <v>3.0549009339268567</v>
      </c>
      <c r="CG82" s="14">
        <f t="shared" si="207"/>
        <v>3.4293627363597228</v>
      </c>
      <c r="CH82" s="14">
        <f t="shared" si="208"/>
        <v>3.1107866754264304</v>
      </c>
      <c r="CI82" s="14">
        <f t="shared" si="209"/>
        <v>3.2659782496826653</v>
      </c>
      <c r="CJ82" s="14">
        <f t="shared" si="210"/>
        <v>3.7893319240148404</v>
      </c>
      <c r="CK82" s="14">
        <f t="shared" si="211"/>
        <v>3.3183080807766734</v>
      </c>
      <c r="CL82" s="14">
        <f t="shared" si="212"/>
        <v>0</v>
      </c>
      <c r="CM82" s="14">
        <f t="shared" si="213"/>
        <v>4.1125315162270999</v>
      </c>
      <c r="CN82" s="14">
        <f t="shared" si="214"/>
        <v>4.1482343263555546</v>
      </c>
      <c r="CO82" s="14">
        <f t="shared" si="215"/>
        <v>4.4757859141913503</v>
      </c>
      <c r="CP82" s="14">
        <f t="shared" si="216"/>
        <v>4.2748348672660139</v>
      </c>
      <c r="CR82" s="43">
        <v>0.70603309999999997</v>
      </c>
      <c r="CS82" s="43">
        <v>0.70600897558374687</v>
      </c>
      <c r="CT82" s="14">
        <v>20.701546850077079</v>
      </c>
      <c r="CU82" s="43">
        <v>0.51315089999999997</v>
      </c>
      <c r="CV82" s="43">
        <v>0.51304719071729576</v>
      </c>
      <c r="CW82" s="14">
        <v>9.4894292190028651</v>
      </c>
    </row>
    <row r="83" spans="1:101" s="16" customFormat="1" ht="12.2" customHeight="1" x14ac:dyDescent="0.2">
      <c r="A83" s="20" t="s">
        <v>67</v>
      </c>
      <c r="B83" s="32"/>
      <c r="C83" s="32" t="s">
        <v>113</v>
      </c>
      <c r="D83" s="32" t="s">
        <v>81</v>
      </c>
      <c r="E83" s="14">
        <v>45.621000000000002</v>
      </c>
      <c r="F83" s="14">
        <v>1.577</v>
      </c>
      <c r="G83" s="14">
        <v>15.007</v>
      </c>
      <c r="H83" s="14">
        <v>3.5680000000000001</v>
      </c>
      <c r="I83" s="14">
        <v>8.85</v>
      </c>
      <c r="J83" s="14">
        <v>0.17299999999999999</v>
      </c>
      <c r="K83" s="14">
        <v>10.848000000000001</v>
      </c>
      <c r="L83" s="14">
        <v>8.7460000000000004</v>
      </c>
      <c r="M83" s="14">
        <v>2.91</v>
      </c>
      <c r="N83" s="21">
        <v>0.13700000000000001</v>
      </c>
      <c r="O83" s="21">
        <v>0.16500000000000001</v>
      </c>
      <c r="P83" s="14">
        <v>1.8049999999999999</v>
      </c>
      <c r="Q83" s="14">
        <v>99.406999999999996</v>
      </c>
      <c r="R83" s="14"/>
      <c r="S83" s="24" t="s">
        <v>81</v>
      </c>
      <c r="T83" s="14">
        <v>35.761511748522977</v>
      </c>
      <c r="U83" s="14">
        <v>243.23941391568462</v>
      </c>
      <c r="V83" s="14">
        <v>580.20051413881754</v>
      </c>
      <c r="W83" s="14">
        <v>63.50779111654645</v>
      </c>
      <c r="X83" s="14">
        <v>275.5758354755784</v>
      </c>
      <c r="Y83" s="14">
        <v>96.884923635263874</v>
      </c>
      <c r="Z83" s="14">
        <v>84.946872322193656</v>
      </c>
      <c r="AA83" s="14">
        <v>17.828779406178501</v>
      </c>
      <c r="AB83" s="14">
        <v>1.8842830619822912</v>
      </c>
      <c r="AC83" s="14">
        <v>169.87673851427064</v>
      </c>
      <c r="AD83" s="14">
        <v>29.114605129431457</v>
      </c>
      <c r="AE83" s="14">
        <v>106.37548935598232</v>
      </c>
      <c r="AF83" s="14">
        <v>2.1756849959245095</v>
      </c>
      <c r="AG83" s="21">
        <v>5.7412167952013718E-2</v>
      </c>
      <c r="AH83" s="14">
        <v>47.229795815914066</v>
      </c>
      <c r="AI83" s="14">
        <v>3.273719029586017</v>
      </c>
      <c r="AJ83" s="14">
        <v>9.4996903289300647</v>
      </c>
      <c r="AK83" s="14">
        <v>1.906844349890179</v>
      </c>
      <c r="AL83" s="14">
        <v>11.221597596918935</v>
      </c>
      <c r="AM83" s="14">
        <v>4.048843187660669</v>
      </c>
      <c r="AN83" s="21">
        <v>1.5319432543082929</v>
      </c>
      <c r="AO83" s="14">
        <v>5.2094099771199396</v>
      </c>
      <c r="AP83" s="21">
        <v>0.88269710958159409</v>
      </c>
      <c r="AQ83" s="21">
        <v>5.2180579984666036</v>
      </c>
      <c r="AR83" s="21">
        <v>1.0368466152527849</v>
      </c>
      <c r="AS83" s="21">
        <v>2.7264099658162184</v>
      </c>
      <c r="AT83" s="21">
        <v>0.39756082979613805</v>
      </c>
      <c r="AU83" s="21">
        <v>2.4011977739484167</v>
      </c>
      <c r="AV83" s="21">
        <v>0.36418166238217653</v>
      </c>
      <c r="AW83" s="21">
        <v>3.0390762140082033</v>
      </c>
      <c r="AX83" s="21">
        <v>0.59602018470913076</v>
      </c>
      <c r="AY83" s="21">
        <v>0.54682461859203702</v>
      </c>
      <c r="AZ83" s="21">
        <v>0.19652770016020266</v>
      </c>
      <c r="BA83" s="21">
        <v>4.4630105684090267E-2</v>
      </c>
      <c r="BC83" s="14">
        <f t="shared" si="179"/>
        <v>13.813160462388257</v>
      </c>
      <c r="BD83" s="14">
        <f t="shared" si="180"/>
        <v>15.497047844910384</v>
      </c>
      <c r="BE83" s="14">
        <f t="shared" si="181"/>
        <v>20.547891701402794</v>
      </c>
      <c r="BF83" s="14">
        <f t="shared" si="182"/>
        <v>24.554918155183664</v>
      </c>
      <c r="BH83" s="14">
        <f t="shared" si="183"/>
        <v>27.357048565274791</v>
      </c>
      <c r="BI83" s="14">
        <f t="shared" si="184"/>
        <v>27.210359756808042</v>
      </c>
      <c r="BJ83" s="14">
        <f t="shared" si="185"/>
        <v>26.177939583517283</v>
      </c>
      <c r="BK83" s="14">
        <f t="shared" si="186"/>
        <v>24.451443478714516</v>
      </c>
      <c r="BL83" s="14">
        <f t="shared" si="187"/>
        <v>21.211617879945543</v>
      </c>
      <c r="BM83" s="14">
        <f t="shared" si="188"/>
        <v>18.989864748219503</v>
      </c>
      <c r="BN83" s="14">
        <f t="shared" si="189"/>
        <v>17.040062286351365</v>
      </c>
      <c r="BO83" s="14">
        <f t="shared" si="190"/>
        <v>16.095580153689799</v>
      </c>
      <c r="BP83" s="14">
        <f t="shared" si="191"/>
        <v>14.914271887878364</v>
      </c>
      <c r="BQ83" s="14">
        <f t="shared" si="192"/>
        <v>14.804132617161647</v>
      </c>
      <c r="BS83" s="14">
        <f t="shared" si="193"/>
        <v>3.1404717699704854</v>
      </c>
      <c r="BT83" s="14">
        <f t="shared" si="194"/>
        <v>7.1560296690778893</v>
      </c>
      <c r="BU83" s="14">
        <f t="shared" si="195"/>
        <v>2.4720465428956309</v>
      </c>
      <c r="BV83" s="14">
        <f t="shared" si="196"/>
        <v>2.198527373600506</v>
      </c>
      <c r="BW83" s="14">
        <f t="shared" si="197"/>
        <v>3.3065121518609564</v>
      </c>
      <c r="BX83" s="14">
        <f t="shared" si="198"/>
        <v>16.10865364078732</v>
      </c>
      <c r="BY83" s="14">
        <f t="shared" si="199"/>
        <v>4.7387791244673201</v>
      </c>
      <c r="BZ83" s="14">
        <f t="shared" si="200"/>
        <v>5.0520355394845939</v>
      </c>
      <c r="CA83" s="14">
        <f t="shared" si="201"/>
        <v>5.6714569127940679</v>
      </c>
      <c r="CB83" s="14">
        <f t="shared" si="202"/>
        <v>3.6454974572802468</v>
      </c>
      <c r="CC83" s="14">
        <f t="shared" si="203"/>
        <v>7.5072612200400748</v>
      </c>
      <c r="CD83" s="14">
        <f t="shared" si="204"/>
        <v>8.5365195233301829</v>
      </c>
      <c r="CE83" s="14">
        <f t="shared" si="205"/>
        <v>8.9772780775351482</v>
      </c>
      <c r="CF83" s="14">
        <f t="shared" si="206"/>
        <v>8.000931017427483</v>
      </c>
      <c r="CG83" s="14">
        <f t="shared" si="207"/>
        <v>9.9725201666518934</v>
      </c>
      <c r="CH83" s="14">
        <f t="shared" si="208"/>
        <v>10.13099898628403</v>
      </c>
      <c r="CI83" s="14">
        <f t="shared" si="209"/>
        <v>10.738785208509553</v>
      </c>
      <c r="CJ83" s="14">
        <f t="shared" si="210"/>
        <v>9.9476834695343701</v>
      </c>
      <c r="CK83" s="14">
        <f t="shared" si="211"/>
        <v>7.8455349975784312</v>
      </c>
      <c r="CL83" s="14">
        <f t="shared" si="212"/>
        <v>9.5761212814704759</v>
      </c>
      <c r="CM83" s="14">
        <f t="shared" si="213"/>
        <v>8.9161324200161012</v>
      </c>
      <c r="CN83" s="14">
        <f t="shared" si="214"/>
        <v>7.7419258137486695</v>
      </c>
      <c r="CO83" s="14">
        <f t="shared" si="215"/>
        <v>6.7708384021933625</v>
      </c>
      <c r="CP83" s="14">
        <f t="shared" si="216"/>
        <v>5.4448929114476572</v>
      </c>
    </row>
    <row r="84" spans="1:101" s="16" customFormat="1" ht="12.2" customHeight="1" x14ac:dyDescent="0.2">
      <c r="A84" s="20" t="s">
        <v>68</v>
      </c>
      <c r="B84" s="32"/>
      <c r="C84" s="32" t="s">
        <v>113</v>
      </c>
      <c r="D84" s="32" t="s">
        <v>81</v>
      </c>
      <c r="E84" s="14">
        <v>44.503</v>
      </c>
      <c r="F84" s="14">
        <v>2.78</v>
      </c>
      <c r="G84" s="14">
        <v>15.798999999999999</v>
      </c>
      <c r="H84" s="14">
        <v>6.98</v>
      </c>
      <c r="I84" s="14">
        <v>8.66</v>
      </c>
      <c r="J84" s="14">
        <v>0.189</v>
      </c>
      <c r="K84" s="14">
        <v>6.1390000000000002</v>
      </c>
      <c r="L84" s="14">
        <v>8.2089999999999996</v>
      </c>
      <c r="M84" s="14">
        <v>3.63</v>
      </c>
      <c r="N84" s="21">
        <v>0.16200000000000001</v>
      </c>
      <c r="O84" s="21">
        <v>0.29199999999999998</v>
      </c>
      <c r="P84" s="14">
        <v>2.524</v>
      </c>
      <c r="Q84" s="14">
        <v>99.867000000000004</v>
      </c>
      <c r="R84" s="14"/>
      <c r="S84" s="24" t="s">
        <v>81</v>
      </c>
      <c r="T84" s="14">
        <v>37.280701754385973</v>
      </c>
      <c r="U84" s="14">
        <v>376.43210749646391</v>
      </c>
      <c r="V84" s="14">
        <v>82.907738095238088</v>
      </c>
      <c r="W84" s="14">
        <v>53.727461858529814</v>
      </c>
      <c r="X84" s="14">
        <v>88.433531746031747</v>
      </c>
      <c r="Y84" s="14">
        <v>64.973350451291623</v>
      </c>
      <c r="Z84" s="14">
        <v>114.17361111111111</v>
      </c>
      <c r="AA84" s="14">
        <v>22.196653575519555</v>
      </c>
      <c r="AB84" s="14">
        <v>1.9748263888888888</v>
      </c>
      <c r="AC84" s="14">
        <v>172.34909188034186</v>
      </c>
      <c r="AD84" s="14">
        <v>51.869924326319683</v>
      </c>
      <c r="AE84" s="14">
        <v>182.71572517896047</v>
      </c>
      <c r="AF84" s="14">
        <v>3.0124854819976776</v>
      </c>
      <c r="AG84" s="21">
        <v>6.9444444444444448E-2</v>
      </c>
      <c r="AH84" s="14">
        <v>32.850328683662013</v>
      </c>
      <c r="AI84" s="14">
        <v>4.5346902201740908</v>
      </c>
      <c r="AJ84" s="14">
        <v>15.442794279427941</v>
      </c>
      <c r="AK84" s="14">
        <v>3.1141671227878125</v>
      </c>
      <c r="AL84" s="14">
        <v>18.184196755625326</v>
      </c>
      <c r="AM84" s="14">
        <v>6.3548430735930728</v>
      </c>
      <c r="AN84" s="21">
        <v>2.3148148148148149</v>
      </c>
      <c r="AO84" s="14">
        <v>7.8679839633447877</v>
      </c>
      <c r="AP84" s="21">
        <v>1.3931558286396997</v>
      </c>
      <c r="AQ84" s="21">
        <v>8.3803258145363415</v>
      </c>
      <c r="AR84" s="21">
        <v>1.8320105820105819</v>
      </c>
      <c r="AS84" s="21">
        <v>5.0008533879501611</v>
      </c>
      <c r="AT84" s="21">
        <v>0.77404023624953866</v>
      </c>
      <c r="AU84" s="21">
        <v>4.6746903889761029</v>
      </c>
      <c r="AV84" s="21">
        <v>0.74179292929292928</v>
      </c>
      <c r="AW84" s="21">
        <v>4.7763522884882104</v>
      </c>
      <c r="AX84" s="21">
        <v>0.24801587301587302</v>
      </c>
      <c r="AY84" s="21">
        <v>0.56660121093110793</v>
      </c>
      <c r="AZ84" s="21">
        <v>0.20380434782608695</v>
      </c>
      <c r="BA84" s="21">
        <v>4.4436177248677246E-2</v>
      </c>
      <c r="BC84" s="14">
        <f t="shared" si="179"/>
        <v>19.133714009173381</v>
      </c>
      <c r="BD84" s="14">
        <f t="shared" si="180"/>
        <v>25.192160325331063</v>
      </c>
      <c r="BE84" s="14">
        <f t="shared" si="181"/>
        <v>33.557835374868674</v>
      </c>
      <c r="BF84" s="14">
        <f t="shared" si="182"/>
        <v>39.790364891959136</v>
      </c>
      <c r="BH84" s="14">
        <f t="shared" si="183"/>
        <v>42.93812887562887</v>
      </c>
      <c r="BI84" s="14">
        <f t="shared" si="184"/>
        <v>41.115716071311098</v>
      </c>
      <c r="BJ84" s="14">
        <f t="shared" si="185"/>
        <v>39.537607856003959</v>
      </c>
      <c r="BK84" s="14">
        <f t="shared" si="186"/>
        <v>38.591574200545701</v>
      </c>
      <c r="BL84" s="14">
        <f t="shared" si="187"/>
        <v>34.066365099741226</v>
      </c>
      <c r="BM84" s="14">
        <f t="shared" si="188"/>
        <v>33.55330736283117</v>
      </c>
      <c r="BN84" s="14">
        <f t="shared" si="189"/>
        <v>31.255333674688508</v>
      </c>
      <c r="BO84" s="14">
        <f t="shared" si="190"/>
        <v>31.337661386620997</v>
      </c>
      <c r="BP84" s="14">
        <f t="shared" si="191"/>
        <v>29.035344030907471</v>
      </c>
      <c r="BQ84" s="14">
        <f t="shared" si="192"/>
        <v>30.154184117598749</v>
      </c>
      <c r="BS84" s="14">
        <f t="shared" si="193"/>
        <v>3.2913773148148149</v>
      </c>
      <c r="BT84" s="14">
        <f t="shared" si="194"/>
        <v>4.9773225278275781</v>
      </c>
      <c r="BU84" s="14">
        <f t="shared" si="195"/>
        <v>2.5635767022149301</v>
      </c>
      <c r="BV84" s="14">
        <f t="shared" si="196"/>
        <v>2.1889742487033126</v>
      </c>
      <c r="BW84" s="14">
        <f t="shared" si="197"/>
        <v>4.5782454133703308</v>
      </c>
      <c r="BX84" s="14">
        <f t="shared" si="198"/>
        <v>6.7031317031317039</v>
      </c>
      <c r="BY84" s="14">
        <f t="shared" si="199"/>
        <v>5.603519840610991</v>
      </c>
      <c r="BZ84" s="14">
        <f t="shared" si="200"/>
        <v>6.9979787348365594</v>
      </c>
      <c r="CA84" s="14">
        <f t="shared" si="201"/>
        <v>9.2195786742853372</v>
      </c>
      <c r="CB84" s="14">
        <f t="shared" si="202"/>
        <v>3.7773414062073862</v>
      </c>
      <c r="CC84" s="14">
        <f t="shared" si="203"/>
        <v>12.260500483416584</v>
      </c>
      <c r="CD84" s="14">
        <f t="shared" si="204"/>
        <v>8.6607583859468278</v>
      </c>
      <c r="CE84" s="14">
        <f t="shared" si="205"/>
        <v>14.547357404500261</v>
      </c>
      <c r="CF84" s="14">
        <f t="shared" si="206"/>
        <v>14.159223376295909</v>
      </c>
      <c r="CG84" s="14">
        <f t="shared" si="207"/>
        <v>15.652322841362247</v>
      </c>
      <c r="CH84" s="14">
        <f t="shared" si="208"/>
        <v>17.401497636091474</v>
      </c>
      <c r="CI84" s="14">
        <f t="shared" si="209"/>
        <v>16.877569923986609</v>
      </c>
      <c r="CJ84" s="14">
        <f t="shared" si="210"/>
        <v>15.031265031265033</v>
      </c>
      <c r="CK84" s="14">
        <f t="shared" si="211"/>
        <v>13.830429482097676</v>
      </c>
      <c r="CL84" s="14">
        <f t="shared" si="212"/>
        <v>14.463205814972035</v>
      </c>
      <c r="CM84" s="14">
        <f t="shared" si="213"/>
        <v>14.072281097370704</v>
      </c>
      <c r="CN84" s="14">
        <f t="shared" si="214"/>
        <v>12.433717825721574</v>
      </c>
      <c r="CO84" s="14">
        <f t="shared" si="215"/>
        <v>12.062773099144113</v>
      </c>
      <c r="CP84" s="14">
        <f t="shared" si="216"/>
        <v>10.600204963664632</v>
      </c>
    </row>
    <row r="85" spans="1:101" s="16" customFormat="1" ht="12.2" customHeight="1" x14ac:dyDescent="0.2">
      <c r="A85" s="20" t="s">
        <v>69</v>
      </c>
      <c r="B85" s="32"/>
      <c r="C85" s="32" t="s">
        <v>113</v>
      </c>
      <c r="D85" s="32" t="s">
        <v>81</v>
      </c>
      <c r="E85" s="14">
        <v>45.719000000000001</v>
      </c>
      <c r="F85" s="14">
        <v>2.1720000000000002</v>
      </c>
      <c r="G85" s="14">
        <v>16.027999999999999</v>
      </c>
      <c r="H85" s="14">
        <v>4.8179999999999996</v>
      </c>
      <c r="I85" s="14">
        <v>9.98</v>
      </c>
      <c r="J85" s="14">
        <v>0.191</v>
      </c>
      <c r="K85" s="14">
        <v>6.7519999999999998</v>
      </c>
      <c r="L85" s="14">
        <v>8.3070000000000004</v>
      </c>
      <c r="M85" s="14">
        <v>4.13</v>
      </c>
      <c r="N85" s="21">
        <v>0.128</v>
      </c>
      <c r="O85" s="21">
        <v>0.24399999999999999</v>
      </c>
      <c r="P85" s="14">
        <v>1.411</v>
      </c>
      <c r="Q85" s="14">
        <v>99.88</v>
      </c>
      <c r="R85" s="14"/>
      <c r="S85" s="24" t="s">
        <v>81</v>
      </c>
      <c r="T85" s="14">
        <v>26.747794341344694</v>
      </c>
      <c r="U85" s="14">
        <v>198.94217745473969</v>
      </c>
      <c r="V85" s="14">
        <v>94.282273603082842</v>
      </c>
      <c r="W85" s="14">
        <v>56.219017153974221</v>
      </c>
      <c r="X85" s="14">
        <v>111.70134874759151</v>
      </c>
      <c r="Y85" s="14">
        <v>99.821489289357359</v>
      </c>
      <c r="Z85" s="14">
        <v>90.398843930635834</v>
      </c>
      <c r="AA85" s="14">
        <v>16.849413026637269</v>
      </c>
      <c r="AB85" s="14">
        <v>2.3974389852280025</v>
      </c>
      <c r="AC85" s="14">
        <v>200.53727582629315</v>
      </c>
      <c r="AD85" s="14">
        <v>42.547161356813191</v>
      </c>
      <c r="AE85" s="14">
        <v>155.97774755374212</v>
      </c>
      <c r="AF85" s="14">
        <v>2.0031486442032049</v>
      </c>
      <c r="AG85" s="21">
        <v>7.8998073217726394E-2</v>
      </c>
      <c r="AH85" s="14">
        <v>30.18430937506082</v>
      </c>
      <c r="AI85" s="14">
        <v>3.6349887086415147</v>
      </c>
      <c r="AJ85" s="14">
        <v>12.346668192830844</v>
      </c>
      <c r="AK85" s="14">
        <v>2.5225344938320817</v>
      </c>
      <c r="AL85" s="14">
        <v>15.115712803574075</v>
      </c>
      <c r="AM85" s="14">
        <v>5.2679978980557012</v>
      </c>
      <c r="AN85" s="21">
        <v>1.9588953114964676</v>
      </c>
      <c r="AO85" s="14">
        <v>6.6225691754563698</v>
      </c>
      <c r="AP85" s="21">
        <v>1.1809310709180183</v>
      </c>
      <c r="AQ85" s="21">
        <v>7.0003042287800419</v>
      </c>
      <c r="AR85" s="21">
        <v>1.5253692999357737</v>
      </c>
      <c r="AS85" s="21">
        <v>4.1664076905546228</v>
      </c>
      <c r="AT85" s="21">
        <v>0.62620423892100197</v>
      </c>
      <c r="AU85" s="21">
        <v>3.7667534777361364</v>
      </c>
      <c r="AV85" s="21">
        <v>0.59007707129094422</v>
      </c>
      <c r="AW85" s="21">
        <v>4.0490487681688085</v>
      </c>
      <c r="AX85" s="21">
        <v>0.29115821023335475</v>
      </c>
      <c r="AY85" s="21">
        <v>0.54625270643386381</v>
      </c>
      <c r="AZ85" s="21">
        <v>0.15707464186981651</v>
      </c>
      <c r="BA85" s="21">
        <v>3.8134232498394351E-2</v>
      </c>
      <c r="BC85" s="14">
        <f t="shared" si="179"/>
        <v>15.337505099753228</v>
      </c>
      <c r="BD85" s="14">
        <f t="shared" si="180"/>
        <v>20.141383675091099</v>
      </c>
      <c r="BE85" s="14">
        <f t="shared" si="181"/>
        <v>27.182483769742262</v>
      </c>
      <c r="BF85" s="14">
        <f t="shared" si="182"/>
        <v>33.075957994691628</v>
      </c>
      <c r="BH85" s="14">
        <f t="shared" si="183"/>
        <v>35.594580392268256</v>
      </c>
      <c r="BI85" s="14">
        <f t="shared" si="184"/>
        <v>34.793877646473668</v>
      </c>
      <c r="BJ85" s="14">
        <f t="shared" si="185"/>
        <v>33.279242087720448</v>
      </c>
      <c r="BK85" s="14">
        <f t="shared" si="186"/>
        <v>32.712772047590533</v>
      </c>
      <c r="BL85" s="14">
        <f t="shared" si="187"/>
        <v>28.456521255203423</v>
      </c>
      <c r="BM85" s="14">
        <f t="shared" si="188"/>
        <v>27.937166665490359</v>
      </c>
      <c r="BN85" s="14">
        <f t="shared" si="189"/>
        <v>26.040048065966392</v>
      </c>
      <c r="BO85" s="14">
        <f t="shared" si="190"/>
        <v>25.352398336882672</v>
      </c>
      <c r="BP85" s="14">
        <f t="shared" si="191"/>
        <v>23.395984333764822</v>
      </c>
      <c r="BQ85" s="14">
        <f t="shared" si="192"/>
        <v>23.986872816705048</v>
      </c>
      <c r="BS85" s="14">
        <f t="shared" si="193"/>
        <v>3.9957316420466711</v>
      </c>
      <c r="BT85" s="14">
        <f t="shared" si="194"/>
        <v>4.5733802083425488</v>
      </c>
      <c r="BU85" s="14">
        <f t="shared" si="195"/>
        <v>1.9757816587398302</v>
      </c>
      <c r="BV85" s="14">
        <f t="shared" si="196"/>
        <v>1.8785336206105592</v>
      </c>
      <c r="BW85" s="14">
        <f t="shared" si="197"/>
        <v>3.0442988513726519</v>
      </c>
      <c r="BX85" s="14">
        <f t="shared" si="198"/>
        <v>7.869140817117696</v>
      </c>
      <c r="BY85" s="14">
        <f t="shared" si="199"/>
        <v>4.4274724666555985</v>
      </c>
      <c r="BZ85" s="14">
        <f t="shared" si="200"/>
        <v>5.6095504762986339</v>
      </c>
      <c r="CA85" s="14">
        <f t="shared" si="201"/>
        <v>7.3711451897497575</v>
      </c>
      <c r="CB85" s="14">
        <f t="shared" si="202"/>
        <v>3.6416847095590921</v>
      </c>
      <c r="CC85" s="14">
        <f t="shared" si="203"/>
        <v>9.9312381646932355</v>
      </c>
      <c r="CD85" s="14">
        <f t="shared" si="204"/>
        <v>10.077250041522269</v>
      </c>
      <c r="CE85" s="14">
        <f t="shared" si="205"/>
        <v>12.09257024285926</v>
      </c>
      <c r="CF85" s="14">
        <f t="shared" si="206"/>
        <v>11.831679807589731</v>
      </c>
      <c r="CG85" s="14">
        <f t="shared" si="207"/>
        <v>12.975364280925371</v>
      </c>
      <c r="CH85" s="14">
        <f t="shared" si="208"/>
        <v>14.855023576546868</v>
      </c>
      <c r="CI85" s="14">
        <f t="shared" si="209"/>
        <v>14.307592820384484</v>
      </c>
      <c r="CJ85" s="14">
        <f t="shared" si="210"/>
        <v>12.720099425301738</v>
      </c>
      <c r="CK85" s="14">
        <f t="shared" si="211"/>
        <v>10.805644904718042</v>
      </c>
      <c r="CL85" s="14">
        <f t="shared" si="212"/>
        <v>12.173840396059502</v>
      </c>
      <c r="CM85" s="14">
        <f t="shared" si="213"/>
        <v>11.928596675939579</v>
      </c>
      <c r="CN85" s="14">
        <f t="shared" si="214"/>
        <v>10.386208054569794</v>
      </c>
      <c r="CO85" s="14">
        <f t="shared" si="215"/>
        <v>9.8946886876309748</v>
      </c>
      <c r="CP85" s="14">
        <f t="shared" si="216"/>
        <v>8.5413911059776328</v>
      </c>
      <c r="CR85" s="43">
        <v>0.70312050000000004</v>
      </c>
      <c r="CS85" s="43">
        <v>0.70309101887335979</v>
      </c>
      <c r="CT85" s="14">
        <v>-20.714319424485204</v>
      </c>
      <c r="CU85" s="43">
        <v>0.51306510000000005</v>
      </c>
      <c r="CV85" s="43">
        <v>0.51298276912520979</v>
      </c>
      <c r="CW85" s="14">
        <v>8.2325716498266033</v>
      </c>
    </row>
    <row r="86" spans="1:101" s="16" customFormat="1" ht="12.2" customHeight="1" x14ac:dyDescent="0.2">
      <c r="A86" s="20" t="s">
        <v>70</v>
      </c>
      <c r="B86" s="32"/>
      <c r="C86" s="32" t="s">
        <v>113</v>
      </c>
      <c r="D86" s="32" t="s">
        <v>81</v>
      </c>
      <c r="E86" s="14">
        <v>45.579000000000001</v>
      </c>
      <c r="F86" s="14">
        <v>0.50600000000000001</v>
      </c>
      <c r="G86" s="14">
        <v>12.243</v>
      </c>
      <c r="H86" s="14">
        <v>2.444</v>
      </c>
      <c r="I86" s="14">
        <v>7.22</v>
      </c>
      <c r="J86" s="14">
        <v>0.157</v>
      </c>
      <c r="K86" s="14">
        <v>17.524000000000001</v>
      </c>
      <c r="L86" s="14">
        <v>9.5540000000000003</v>
      </c>
      <c r="M86" s="14">
        <v>1.28</v>
      </c>
      <c r="N86" s="21">
        <v>0.108</v>
      </c>
      <c r="O86" s="21">
        <v>4.9000000000000002E-2</v>
      </c>
      <c r="P86" s="14">
        <v>2.8039999999999998</v>
      </c>
      <c r="Q86" s="14">
        <v>99.468000000000004</v>
      </c>
      <c r="R86" s="14"/>
      <c r="S86" s="24" t="s">
        <v>81</v>
      </c>
      <c r="T86" s="14">
        <v>40.038542246584733</v>
      </c>
      <c r="U86" s="14">
        <v>217.30780075566551</v>
      </c>
      <c r="V86" s="14">
        <v>1261.4320585842149</v>
      </c>
      <c r="W86" s="14">
        <v>68.881480720769105</v>
      </c>
      <c r="X86" s="14">
        <v>663.7778681855167</v>
      </c>
      <c r="Y86" s="14">
        <v>92.992868424831272</v>
      </c>
      <c r="Z86" s="14">
        <v>58.554922701383241</v>
      </c>
      <c r="AA86" s="14">
        <v>11.518039140026675</v>
      </c>
      <c r="AB86" s="14">
        <v>2.7224030377000275</v>
      </c>
      <c r="AC86" s="14">
        <v>35.519027351818238</v>
      </c>
      <c r="AD86" s="14">
        <v>17.124907752568738</v>
      </c>
      <c r="AE86" s="14">
        <v>20.207725075384101</v>
      </c>
      <c r="AF86" s="14">
        <v>0.34476175355732402</v>
      </c>
      <c r="AG86" s="21">
        <v>5.6143205858421488E-2</v>
      </c>
      <c r="AH86" s="14">
        <v>3.1264639889538182</v>
      </c>
      <c r="AI86" s="14">
        <v>0.44883067797055043</v>
      </c>
      <c r="AJ86" s="14">
        <v>1.4903850026988055</v>
      </c>
      <c r="AK86" s="14">
        <v>0.31424483039196438</v>
      </c>
      <c r="AL86" s="14">
        <v>2.0753046790475596</v>
      </c>
      <c r="AM86" s="14">
        <v>0.99027294918263187</v>
      </c>
      <c r="AN86" s="21">
        <v>0.44028568845493171</v>
      </c>
      <c r="AO86" s="14">
        <v>1.7263217937641029</v>
      </c>
      <c r="AP86" s="21">
        <v>0.35346509532183695</v>
      </c>
      <c r="AQ86" s="21">
        <v>2.4949680955847717</v>
      </c>
      <c r="AR86" s="21">
        <v>0.59036253503299885</v>
      </c>
      <c r="AS86" s="21">
        <v>1.7192052284836874</v>
      </c>
      <c r="AT86" s="21">
        <v>0.28289212254243384</v>
      </c>
      <c r="AU86" s="21">
        <v>1.7614606711433398</v>
      </c>
      <c r="AV86" s="21">
        <v>0.2829351283378948</v>
      </c>
      <c r="AW86" s="21">
        <v>0.63671625048385705</v>
      </c>
      <c r="AX86" s="21">
        <v>0.19708887080734111</v>
      </c>
      <c r="AY86" s="21">
        <v>8.9755311920679787E-2</v>
      </c>
      <c r="AZ86" s="21">
        <v>4.3336753104326595E-2</v>
      </c>
      <c r="BA86" s="21">
        <v>6.7805804176837544E-3</v>
      </c>
      <c r="BC86" s="14">
        <f t="shared" si="179"/>
        <v>1.8938003289896643</v>
      </c>
      <c r="BD86" s="14">
        <f t="shared" si="180"/>
        <v>2.4312969048920157</v>
      </c>
      <c r="BE86" s="14">
        <f t="shared" si="181"/>
        <v>3.3862589481892718</v>
      </c>
      <c r="BF86" s="14">
        <f t="shared" si="182"/>
        <v>4.5411480941959725</v>
      </c>
      <c r="BH86" s="14">
        <f t="shared" si="183"/>
        <v>6.6910334404231886</v>
      </c>
      <c r="BI86" s="14">
        <f t="shared" si="184"/>
        <v>7.8203497061266729</v>
      </c>
      <c r="BJ86" s="14">
        <f t="shared" si="185"/>
        <v>8.6749838882618224</v>
      </c>
      <c r="BK86" s="14">
        <f t="shared" si="186"/>
        <v>9.791276878721245</v>
      </c>
      <c r="BL86" s="14">
        <f t="shared" si="187"/>
        <v>10.142146730019398</v>
      </c>
      <c r="BM86" s="14">
        <f t="shared" si="188"/>
        <v>10.812500641630015</v>
      </c>
      <c r="BN86" s="14">
        <f t="shared" si="189"/>
        <v>10.745032678023046</v>
      </c>
      <c r="BO86" s="14">
        <f t="shared" si="190"/>
        <v>11.453122370139022</v>
      </c>
      <c r="BP86" s="14">
        <f t="shared" si="191"/>
        <v>10.940749510207079</v>
      </c>
      <c r="BQ86" s="14">
        <f t="shared" si="192"/>
        <v>11.501427981215235</v>
      </c>
      <c r="BS86" s="14">
        <f t="shared" si="193"/>
        <v>4.5373383961667129</v>
      </c>
      <c r="BT86" s="14">
        <f t="shared" si="194"/>
        <v>0.47370666499300279</v>
      </c>
      <c r="BU86" s="14">
        <f t="shared" si="195"/>
        <v>0.54511639124939115</v>
      </c>
      <c r="BV86" s="14">
        <f t="shared" si="196"/>
        <v>0.33401873978737706</v>
      </c>
      <c r="BW86" s="14">
        <f t="shared" si="197"/>
        <v>0.52395403276189056</v>
      </c>
      <c r="BX86" s="14">
        <f t="shared" si="198"/>
        <v>5.3267262380362466</v>
      </c>
      <c r="BY86" s="14">
        <f t="shared" si="199"/>
        <v>3.7356798937406612</v>
      </c>
      <c r="BZ86" s="14">
        <f t="shared" si="200"/>
        <v>0.69263993513973832</v>
      </c>
      <c r="CA86" s="14">
        <f t="shared" si="201"/>
        <v>0.88978209116346596</v>
      </c>
      <c r="CB86" s="14">
        <f t="shared" si="202"/>
        <v>0.59836874613786528</v>
      </c>
      <c r="CC86" s="14">
        <f t="shared" si="203"/>
        <v>1.2371843716219071</v>
      </c>
      <c r="CD86" s="14">
        <f t="shared" si="204"/>
        <v>1.7848757463225247</v>
      </c>
      <c r="CE86" s="14">
        <f t="shared" si="205"/>
        <v>1.6602437432380477</v>
      </c>
      <c r="CF86" s="14">
        <f t="shared" si="206"/>
        <v>2.3760340597208889</v>
      </c>
      <c r="CG86" s="14">
        <f t="shared" si="207"/>
        <v>2.4390959339473688</v>
      </c>
      <c r="CH86" s="14">
        <f t="shared" si="208"/>
        <v>1.9245452452746763</v>
      </c>
      <c r="CI86" s="14">
        <f t="shared" si="209"/>
        <v>2.2498807437592125</v>
      </c>
      <c r="CJ86" s="14">
        <f t="shared" si="210"/>
        <v>2.858997976980076</v>
      </c>
      <c r="CK86" s="14">
        <f t="shared" si="211"/>
        <v>2.5173371647271314</v>
      </c>
      <c r="CL86" s="14">
        <f t="shared" si="212"/>
        <v>3.1733856503016593</v>
      </c>
      <c r="CM86" s="14">
        <f t="shared" si="213"/>
        <v>3.570354498200373</v>
      </c>
      <c r="CN86" s="14">
        <f t="shared" si="214"/>
        <v>3.7017330795026284</v>
      </c>
      <c r="CO86" s="14">
        <f t="shared" si="215"/>
        <v>3.9825366866438929</v>
      </c>
      <c r="CP86" s="14">
        <f t="shared" si="216"/>
        <v>3.9942418846787753</v>
      </c>
    </row>
    <row r="87" spans="1:101" s="16" customFormat="1" ht="12" customHeight="1" x14ac:dyDescent="0.2">
      <c r="A87" s="20" t="s">
        <v>71</v>
      </c>
      <c r="B87" s="32"/>
      <c r="C87" s="32" t="s">
        <v>113</v>
      </c>
      <c r="D87" s="32" t="s">
        <v>81</v>
      </c>
      <c r="E87" s="14">
        <v>46.771999999999998</v>
      </c>
      <c r="F87" s="14">
        <v>0.96</v>
      </c>
      <c r="G87" s="14">
        <v>15.430999999999999</v>
      </c>
      <c r="H87" s="14">
        <v>5.9530000000000003</v>
      </c>
      <c r="I87" s="14">
        <v>5.27</v>
      </c>
      <c r="J87" s="14">
        <v>0.17499999999999999</v>
      </c>
      <c r="K87" s="14">
        <v>8.32</v>
      </c>
      <c r="L87" s="14">
        <v>11.25</v>
      </c>
      <c r="M87" s="14">
        <v>2.75</v>
      </c>
      <c r="N87" s="21">
        <v>0.24299999999999999</v>
      </c>
      <c r="O87" s="21">
        <v>7.5999999999999998E-2</v>
      </c>
      <c r="P87" s="14">
        <v>2.5169999999999999</v>
      </c>
      <c r="Q87" s="14">
        <v>99.716999999999999</v>
      </c>
      <c r="R87" s="14"/>
      <c r="S87" s="24" t="s">
        <v>81</v>
      </c>
      <c r="T87" s="14">
        <v>49.211851380717654</v>
      </c>
      <c r="U87" s="14">
        <v>307.02242429681036</v>
      </c>
      <c r="V87" s="14">
        <v>280.17119838872105</v>
      </c>
      <c r="W87" s="14">
        <v>52.849558560408298</v>
      </c>
      <c r="X87" s="14">
        <v>91.115810674723051</v>
      </c>
      <c r="Y87" s="14">
        <v>158.7139387477045</v>
      </c>
      <c r="Z87" s="14">
        <v>74.201409869083591</v>
      </c>
      <c r="AA87" s="14">
        <v>16.282015344525078</v>
      </c>
      <c r="AB87" s="14">
        <v>2.3581738838536426</v>
      </c>
      <c r="AC87" s="14">
        <v>191.36648849639786</v>
      </c>
      <c r="AD87" s="14">
        <v>26.401086676502963</v>
      </c>
      <c r="AE87" s="14">
        <v>50.103666844381252</v>
      </c>
      <c r="AF87" s="14">
        <v>0.61159826099771586</v>
      </c>
      <c r="AG87" s="21">
        <v>9.8690835850956699E-2</v>
      </c>
      <c r="AH87" s="14">
        <v>14.36316844171829</v>
      </c>
      <c r="AI87" s="14">
        <v>0.98106097521359192</v>
      </c>
      <c r="AJ87" s="14">
        <v>3.457868445454817</v>
      </c>
      <c r="AK87" s="14">
        <v>0.77091363683717062</v>
      </c>
      <c r="AL87" s="14">
        <v>5.0252868983986811</v>
      </c>
      <c r="AM87" s="14">
        <v>2.2292410509933167</v>
      </c>
      <c r="AN87" s="21">
        <v>0.90634441087613304</v>
      </c>
      <c r="AO87" s="14">
        <v>3.1301585324072634</v>
      </c>
      <c r="AP87" s="21">
        <v>0.61830664111143585</v>
      </c>
      <c r="AQ87" s="21">
        <v>3.9730746806593529</v>
      </c>
      <c r="AR87" s="21">
        <v>0.89403602998769161</v>
      </c>
      <c r="AS87" s="21">
        <v>2.5165405147862994</v>
      </c>
      <c r="AT87" s="21">
        <v>0.40750368861097447</v>
      </c>
      <c r="AU87" s="21">
        <v>2.3947854763564735</v>
      </c>
      <c r="AV87" s="21">
        <v>0.37878787878787884</v>
      </c>
      <c r="AW87" s="21">
        <v>1.5545713196257296</v>
      </c>
      <c r="AX87" s="21">
        <v>0.18798254447801277</v>
      </c>
      <c r="AY87" s="21">
        <v>0.32287870765461324</v>
      </c>
      <c r="AZ87" s="21">
        <v>8.8664127150926045E-2</v>
      </c>
      <c r="BA87" s="21">
        <v>2.5176233635448138E-2</v>
      </c>
      <c r="BC87" s="14">
        <f t="shared" si="179"/>
        <v>4.1394977857113586</v>
      </c>
      <c r="BD87" s="14">
        <f t="shared" si="180"/>
        <v>5.6408946907908923</v>
      </c>
      <c r="BE87" s="14">
        <f t="shared" si="181"/>
        <v>8.3072590176419254</v>
      </c>
      <c r="BF87" s="14">
        <f t="shared" si="182"/>
        <v>10.996251418815495</v>
      </c>
      <c r="BH87" s="14">
        <f t="shared" si="183"/>
        <v>15.062439533738628</v>
      </c>
      <c r="BI87" s="14">
        <f t="shared" si="184"/>
        <v>16.098479766894012</v>
      </c>
      <c r="BJ87" s="14">
        <f t="shared" si="185"/>
        <v>15.729439861343032</v>
      </c>
      <c r="BK87" s="14">
        <f t="shared" si="186"/>
        <v>17.127607787020384</v>
      </c>
      <c r="BL87" s="14">
        <f t="shared" si="187"/>
        <v>16.15071008398111</v>
      </c>
      <c r="BM87" s="14">
        <f t="shared" si="188"/>
        <v>16.374286263510836</v>
      </c>
      <c r="BN87" s="14">
        <f t="shared" si="189"/>
        <v>15.72837821741437</v>
      </c>
      <c r="BO87" s="14">
        <f t="shared" si="190"/>
        <v>16.498125044978725</v>
      </c>
      <c r="BP87" s="14">
        <f t="shared" si="191"/>
        <v>14.874443952524681</v>
      </c>
      <c r="BQ87" s="14">
        <f t="shared" si="192"/>
        <v>15.39788125153979</v>
      </c>
      <c r="BS87" s="14">
        <f t="shared" si="193"/>
        <v>3.9302898064227376</v>
      </c>
      <c r="BT87" s="14">
        <f t="shared" si="194"/>
        <v>2.1762376426845895</v>
      </c>
      <c r="BU87" s="14">
        <f t="shared" si="195"/>
        <v>1.1152720396342899</v>
      </c>
      <c r="BV87" s="14">
        <f t="shared" si="196"/>
        <v>1.2402085534703517</v>
      </c>
      <c r="BW87" s="14">
        <f t="shared" si="197"/>
        <v>0.92948063981415785</v>
      </c>
      <c r="BX87" s="14">
        <f t="shared" si="198"/>
        <v>5.0806093102165617</v>
      </c>
      <c r="BY87" s="14">
        <f t="shared" si="199"/>
        <v>8.4052797609164873</v>
      </c>
      <c r="BZ87" s="14">
        <f t="shared" si="200"/>
        <v>1.5139829864407282</v>
      </c>
      <c r="CA87" s="14">
        <f t="shared" si="201"/>
        <v>2.0643990719133236</v>
      </c>
      <c r="CB87" s="14">
        <f t="shared" si="202"/>
        <v>2.1525247176974216</v>
      </c>
      <c r="CC87" s="14">
        <f t="shared" si="203"/>
        <v>3.0350930584140574</v>
      </c>
      <c r="CD87" s="14">
        <f t="shared" si="204"/>
        <v>9.6164064571054215</v>
      </c>
      <c r="CE87" s="14">
        <f t="shared" si="205"/>
        <v>4.0202295187189447</v>
      </c>
      <c r="CF87" s="14">
        <f t="shared" si="206"/>
        <v>3.6852773171181132</v>
      </c>
      <c r="CG87" s="14">
        <f t="shared" si="207"/>
        <v>5.4907415049096464</v>
      </c>
      <c r="CH87" s="14">
        <f t="shared" si="208"/>
        <v>4.7717777947029765</v>
      </c>
      <c r="CI87" s="14">
        <f t="shared" si="209"/>
        <v>5.4931848750025782</v>
      </c>
      <c r="CJ87" s="14">
        <f t="shared" si="210"/>
        <v>5.8853533173774872</v>
      </c>
      <c r="CK87" s="14">
        <f t="shared" si="211"/>
        <v>4.7759756484941622</v>
      </c>
      <c r="CL87" s="14">
        <f t="shared" si="212"/>
        <v>5.7539678904545282</v>
      </c>
      <c r="CM87" s="14">
        <f t="shared" si="213"/>
        <v>6.245521627388241</v>
      </c>
      <c r="CN87" s="14">
        <f t="shared" si="214"/>
        <v>5.8947695558744106</v>
      </c>
      <c r="CO87" s="14">
        <f t="shared" si="215"/>
        <v>6.1397875991867359</v>
      </c>
      <c r="CP87" s="14">
        <f t="shared" si="216"/>
        <v>5.430352554096312</v>
      </c>
    </row>
    <row r="88" spans="1:101" s="16" customFormat="1" ht="12.2" customHeight="1" x14ac:dyDescent="0.2">
      <c r="A88" s="20" t="s">
        <v>72</v>
      </c>
      <c r="B88" s="32"/>
      <c r="C88" s="32" t="s">
        <v>113</v>
      </c>
      <c r="D88" s="32" t="s">
        <v>81</v>
      </c>
      <c r="E88" s="14">
        <v>43.941000000000003</v>
      </c>
      <c r="F88" s="14">
        <v>0.433</v>
      </c>
      <c r="G88" s="14">
        <v>9.83</v>
      </c>
      <c r="H88" s="14">
        <v>3.6120000000000001</v>
      </c>
      <c r="I88" s="14">
        <v>6.51</v>
      </c>
      <c r="J88" s="14">
        <v>0.156</v>
      </c>
      <c r="K88" s="14">
        <v>23.507999999999999</v>
      </c>
      <c r="L88" s="14">
        <v>7.2</v>
      </c>
      <c r="M88" s="14">
        <v>1.06</v>
      </c>
      <c r="N88" s="21">
        <v>7.0000000000000007E-2</v>
      </c>
      <c r="O88" s="21">
        <v>4.8000000000000001E-2</v>
      </c>
      <c r="P88" s="14">
        <v>3.0750000000000002</v>
      </c>
      <c r="Q88" s="14">
        <v>99.442999999999998</v>
      </c>
      <c r="R88" s="14"/>
      <c r="S88" s="24" t="s">
        <v>81</v>
      </c>
      <c r="T88" s="14">
        <v>33.27137720076589</v>
      </c>
      <c r="U88" s="14">
        <v>178.64478550783207</v>
      </c>
      <c r="V88" s="14">
        <v>1825.2599822537713</v>
      </c>
      <c r="W88" s="14">
        <v>81.951396007959957</v>
      </c>
      <c r="X88" s="14">
        <v>1043.8420585625556</v>
      </c>
      <c r="Y88" s="14">
        <v>74.416723211023537</v>
      </c>
      <c r="Z88" s="14">
        <v>57.349600709849156</v>
      </c>
      <c r="AA88" s="14">
        <v>9.7778062367932392</v>
      </c>
      <c r="AB88" s="14">
        <v>1.6932860100561966</v>
      </c>
      <c r="AC88" s="14">
        <v>32.978977544194933</v>
      </c>
      <c r="AD88" s="14">
        <v>13.148717525432824</v>
      </c>
      <c r="AE88" s="14">
        <v>19.954938497137984</v>
      </c>
      <c r="AF88" s="14">
        <v>0.33652909732291647</v>
      </c>
      <c r="AG88" s="21">
        <v>9.1393078970718716E-2</v>
      </c>
      <c r="AH88" s="14">
        <v>2.1949754869009528</v>
      </c>
      <c r="AI88" s="14">
        <v>0.52093768783810868</v>
      </c>
      <c r="AJ88" s="14">
        <v>1.7719873140818962</v>
      </c>
      <c r="AK88" s="14">
        <v>0.35492457852706299</v>
      </c>
      <c r="AL88" s="14">
        <v>2.2251040884581257</v>
      </c>
      <c r="AM88" s="14">
        <v>0.90344438170525132</v>
      </c>
      <c r="AN88" s="21">
        <v>0.39238883959380855</v>
      </c>
      <c r="AO88" s="14">
        <v>1.4416524117491014</v>
      </c>
      <c r="AP88" s="21">
        <v>0.2862294988121476</v>
      </c>
      <c r="AQ88" s="21">
        <v>1.9492831457525805</v>
      </c>
      <c r="AR88" s="21">
        <v>0.46534555851326037</v>
      </c>
      <c r="AS88" s="21">
        <v>1.3290589728177384</v>
      </c>
      <c r="AT88" s="21">
        <v>0.21666907410082334</v>
      </c>
      <c r="AU88" s="21">
        <v>1.3602191951792661</v>
      </c>
      <c r="AV88" s="21">
        <v>0.21577801080906669</v>
      </c>
      <c r="AW88" s="21">
        <v>0.66419138360282903</v>
      </c>
      <c r="AX88" s="21">
        <v>9.6618357487922718E-2</v>
      </c>
      <c r="AY88" s="21">
        <v>8.3242620221553432E-2</v>
      </c>
      <c r="AZ88" s="21">
        <v>2.3147255121330198E-2</v>
      </c>
      <c r="BA88" s="21">
        <v>3.6971310263235733E-3</v>
      </c>
      <c r="BC88" s="14">
        <f t="shared" si="179"/>
        <v>2.1980493157726104</v>
      </c>
      <c r="BD88" s="14">
        <f t="shared" si="180"/>
        <v>2.8906807733799287</v>
      </c>
      <c r="BE88" s="14">
        <f t="shared" si="181"/>
        <v>3.8246183030933514</v>
      </c>
      <c r="BF88" s="14">
        <f t="shared" si="182"/>
        <v>4.8689367362322225</v>
      </c>
      <c r="BH88" s="14">
        <f t="shared" si="183"/>
        <v>6.1043539304408876</v>
      </c>
      <c r="BI88" s="14">
        <f t="shared" si="184"/>
        <v>6.9696063871013951</v>
      </c>
      <c r="BJ88" s="14">
        <f t="shared" si="185"/>
        <v>7.2444844811512628</v>
      </c>
      <c r="BK88" s="14">
        <f t="shared" si="186"/>
        <v>7.9287949809459164</v>
      </c>
      <c r="BL88" s="14">
        <f t="shared" si="187"/>
        <v>7.923915226636506</v>
      </c>
      <c r="BM88" s="14">
        <f t="shared" si="188"/>
        <v>8.5228124269827905</v>
      </c>
      <c r="BN88" s="14">
        <f t="shared" si="189"/>
        <v>8.3066185801108645</v>
      </c>
      <c r="BO88" s="14">
        <f t="shared" si="190"/>
        <v>8.7720272915313089</v>
      </c>
      <c r="BP88" s="14">
        <f t="shared" si="191"/>
        <v>8.4485664296848828</v>
      </c>
      <c r="BQ88" s="14">
        <f t="shared" si="192"/>
        <v>8.7714638540271022</v>
      </c>
      <c r="BS88" s="14">
        <f t="shared" si="193"/>
        <v>2.8221433500936612</v>
      </c>
      <c r="BT88" s="14">
        <f t="shared" si="194"/>
        <v>0.33257204346984137</v>
      </c>
      <c r="BU88" s="14">
        <f t="shared" si="195"/>
        <v>0.29116044177773831</v>
      </c>
      <c r="BV88" s="14">
        <f t="shared" si="196"/>
        <v>0.18212468109968344</v>
      </c>
      <c r="BW88" s="14">
        <f t="shared" si="197"/>
        <v>0.51144239714728945</v>
      </c>
      <c r="BX88" s="14">
        <f t="shared" si="198"/>
        <v>2.6113069591330467</v>
      </c>
      <c r="BY88" s="14">
        <f t="shared" si="199"/>
        <v>2.4212740052022808</v>
      </c>
      <c r="BZ88" s="14">
        <f t="shared" si="200"/>
        <v>0.80391618493535288</v>
      </c>
      <c r="CA88" s="14">
        <f t="shared" si="201"/>
        <v>1.0579028740787439</v>
      </c>
      <c r="CB88" s="14">
        <f t="shared" si="202"/>
        <v>0.55495080147702291</v>
      </c>
      <c r="CC88" s="14">
        <f t="shared" si="203"/>
        <v>1.3973408603427677</v>
      </c>
      <c r="CD88" s="14">
        <f t="shared" si="204"/>
        <v>1.6572350524721073</v>
      </c>
      <c r="CE88" s="14">
        <f t="shared" si="205"/>
        <v>1.7800832707665006</v>
      </c>
      <c r="CF88" s="14">
        <f t="shared" si="206"/>
        <v>2.3275435687061767</v>
      </c>
      <c r="CG88" s="14">
        <f t="shared" si="207"/>
        <v>2.2252324672543136</v>
      </c>
      <c r="CH88" s="14">
        <f t="shared" si="208"/>
        <v>1.9004703330607604</v>
      </c>
      <c r="CI88" s="14">
        <f t="shared" si="209"/>
        <v>2.3469660197979825</v>
      </c>
      <c r="CJ88" s="14">
        <f t="shared" si="210"/>
        <v>2.5479794778818738</v>
      </c>
      <c r="CK88" s="14">
        <f t="shared" si="211"/>
        <v>2.1541640164562215</v>
      </c>
      <c r="CL88" s="14">
        <f t="shared" si="212"/>
        <v>2.6500963451270243</v>
      </c>
      <c r="CM88" s="14">
        <f t="shared" si="213"/>
        <v>2.8912070587085617</v>
      </c>
      <c r="CN88" s="14">
        <f t="shared" si="214"/>
        <v>2.8921114922145108</v>
      </c>
      <c r="CO88" s="14">
        <f t="shared" si="215"/>
        <v>3.0578412849843777</v>
      </c>
      <c r="CP88" s="14">
        <f t="shared" si="216"/>
        <v>3.0843972679801954</v>
      </c>
    </row>
    <row r="89" spans="1:101" s="16" customFormat="1" ht="12.2" customHeight="1" x14ac:dyDescent="0.2">
      <c r="A89" s="20" t="s">
        <v>73</v>
      </c>
      <c r="B89" s="32"/>
      <c r="C89" s="32" t="s">
        <v>113</v>
      </c>
      <c r="D89" s="32" t="s">
        <v>81</v>
      </c>
      <c r="E89" s="14">
        <v>48.045999999999999</v>
      </c>
      <c r="F89" s="14">
        <v>1.39</v>
      </c>
      <c r="G89" s="14">
        <v>14.782</v>
      </c>
      <c r="H89" s="14">
        <v>3.964</v>
      </c>
      <c r="I89" s="14">
        <v>7.87</v>
      </c>
      <c r="J89" s="14">
        <v>0.183</v>
      </c>
      <c r="K89" s="14">
        <v>7.4989999999999997</v>
      </c>
      <c r="L89" s="14">
        <v>12.127000000000001</v>
      </c>
      <c r="M89" s="14">
        <v>2.63</v>
      </c>
      <c r="N89" s="21">
        <v>0.08</v>
      </c>
      <c r="O89" s="21">
        <v>0.12</v>
      </c>
      <c r="P89" s="14">
        <v>0.78600000000000003</v>
      </c>
      <c r="Q89" s="14">
        <v>99.477000000000004</v>
      </c>
      <c r="R89" s="14"/>
      <c r="S89" s="24" t="s">
        <v>81</v>
      </c>
      <c r="T89" s="14">
        <v>49.476270528902106</v>
      </c>
      <c r="U89" s="14">
        <v>362.16054037836216</v>
      </c>
      <c r="V89" s="14">
        <v>277.72072072072069</v>
      </c>
      <c r="W89" s="14">
        <v>52.865310146863543</v>
      </c>
      <c r="X89" s="14">
        <v>103.93857493857494</v>
      </c>
      <c r="Y89" s="14">
        <v>183.53728059610413</v>
      </c>
      <c r="Z89" s="14">
        <v>78.267813267813267</v>
      </c>
      <c r="AA89" s="14">
        <v>18.489998902370036</v>
      </c>
      <c r="AB89" s="14">
        <v>0.73368823368823366</v>
      </c>
      <c r="AC89" s="14">
        <v>138.94742644742644</v>
      </c>
      <c r="AD89" s="14">
        <v>29.645924994762201</v>
      </c>
      <c r="AE89" s="14">
        <v>78.676269852740447</v>
      </c>
      <c r="AF89" s="14">
        <v>1.1056511056511058</v>
      </c>
      <c r="AG89" s="21">
        <v>3.5217035217035217E-2</v>
      </c>
      <c r="AH89" s="14">
        <v>6.6041247859429681</v>
      </c>
      <c r="AI89" s="14">
        <v>1.812369554305038</v>
      </c>
      <c r="AJ89" s="14">
        <v>6.4871352000064872</v>
      </c>
      <c r="AK89" s="14">
        <v>1.3565289427358391</v>
      </c>
      <c r="AL89" s="14">
        <v>8.0433080433080431</v>
      </c>
      <c r="AM89" s="14">
        <v>3.0833519469883108</v>
      </c>
      <c r="AN89" s="21">
        <v>1.2057512057512059</v>
      </c>
      <c r="AO89" s="14">
        <v>4.1465082702196101</v>
      </c>
      <c r="AP89" s="21">
        <v>0.75999753419108251</v>
      </c>
      <c r="AQ89" s="21">
        <v>4.7700331910858234</v>
      </c>
      <c r="AR89" s="21">
        <v>1.0392210392210393</v>
      </c>
      <c r="AS89" s="21">
        <v>2.842725423370585</v>
      </c>
      <c r="AT89" s="21">
        <v>0.43711787897834409</v>
      </c>
      <c r="AU89" s="21">
        <v>2.6361026361026356</v>
      </c>
      <c r="AV89" s="21">
        <v>0.4001935820117638</v>
      </c>
      <c r="AW89" s="21">
        <v>2.1691594507128489</v>
      </c>
      <c r="AX89" s="21">
        <v>0.24843024843024844</v>
      </c>
      <c r="AY89" s="21">
        <v>0.25245489163014939</v>
      </c>
      <c r="AZ89" s="21">
        <v>8.3680518463127157E-2</v>
      </c>
      <c r="BA89" s="21">
        <v>2.0475020475020474E-2</v>
      </c>
      <c r="BC89" s="14">
        <f t="shared" si="179"/>
        <v>7.6471289211183038</v>
      </c>
      <c r="BD89" s="14">
        <f t="shared" si="180"/>
        <v>10.582602283860501</v>
      </c>
      <c r="BE89" s="14">
        <f t="shared" si="181"/>
        <v>14.617768779481025</v>
      </c>
      <c r="BF89" s="14">
        <f t="shared" si="182"/>
        <v>17.600236418617161</v>
      </c>
      <c r="BH89" s="14">
        <f t="shared" si="183"/>
        <v>20.833459101272371</v>
      </c>
      <c r="BI89" s="14">
        <f t="shared" si="184"/>
        <v>21.416540066628876</v>
      </c>
      <c r="BJ89" s="14">
        <f t="shared" si="185"/>
        <v>20.83672497597794</v>
      </c>
      <c r="BK89" s="14">
        <f t="shared" si="186"/>
        <v>21.052563273991204</v>
      </c>
      <c r="BL89" s="14">
        <f t="shared" si="187"/>
        <v>19.390378825552126</v>
      </c>
      <c r="BM89" s="14">
        <f t="shared" si="188"/>
        <v>19.033352366685701</v>
      </c>
      <c r="BN89" s="14">
        <f t="shared" si="189"/>
        <v>17.767033896066156</v>
      </c>
      <c r="BO89" s="14">
        <f t="shared" si="190"/>
        <v>17.697080120580733</v>
      </c>
      <c r="BP89" s="14">
        <f t="shared" si="191"/>
        <v>16.373308298774134</v>
      </c>
      <c r="BQ89" s="14">
        <f t="shared" si="192"/>
        <v>16.268031789096089</v>
      </c>
      <c r="BS89" s="14">
        <f t="shared" si="193"/>
        <v>1.2228137228137228</v>
      </c>
      <c r="BT89" s="14">
        <f t="shared" si="194"/>
        <v>1.0006249675671164</v>
      </c>
      <c r="BU89" s="14">
        <f t="shared" si="195"/>
        <v>1.0525851379009705</v>
      </c>
      <c r="BV89" s="14">
        <f t="shared" si="196"/>
        <v>1.0086216982768708</v>
      </c>
      <c r="BW89" s="14">
        <f t="shared" si="197"/>
        <v>1.6803208292569995</v>
      </c>
      <c r="BX89" s="14">
        <f t="shared" si="198"/>
        <v>6.7143310386553638</v>
      </c>
      <c r="BY89" s="14">
        <f t="shared" si="199"/>
        <v>2.7671702916597494</v>
      </c>
      <c r="BZ89" s="14">
        <f t="shared" si="200"/>
        <v>2.7968665961497501</v>
      </c>
      <c r="CA89" s="14">
        <f t="shared" si="201"/>
        <v>3.8729165373173058</v>
      </c>
      <c r="CB89" s="14">
        <f t="shared" si="202"/>
        <v>1.6830326108676628</v>
      </c>
      <c r="CC89" s="14">
        <f t="shared" si="203"/>
        <v>5.3406651288812563</v>
      </c>
      <c r="CD89" s="14">
        <f t="shared" si="204"/>
        <v>6.9822827360515802</v>
      </c>
      <c r="CE89" s="14">
        <f t="shared" si="205"/>
        <v>6.4346464346464343</v>
      </c>
      <c r="CF89" s="14">
        <f t="shared" si="206"/>
        <v>5.8188589217654414</v>
      </c>
      <c r="CG89" s="14">
        <f t="shared" si="207"/>
        <v>7.5944629236165282</v>
      </c>
      <c r="CH89" s="14">
        <f t="shared" si="208"/>
        <v>7.4929780812133755</v>
      </c>
      <c r="CI89" s="14">
        <f t="shared" si="209"/>
        <v>7.6648743841443432</v>
      </c>
      <c r="CJ89" s="14">
        <f t="shared" si="210"/>
        <v>7.8295532840987399</v>
      </c>
      <c r="CK89" s="14">
        <f t="shared" si="211"/>
        <v>6.915214741048838</v>
      </c>
      <c r="CL89" s="14">
        <f t="shared" si="212"/>
        <v>7.6222578496684008</v>
      </c>
      <c r="CM89" s="14">
        <f t="shared" si="213"/>
        <v>7.6767427696068937</v>
      </c>
      <c r="CN89" s="14">
        <f t="shared" si="214"/>
        <v>7.0772005802460285</v>
      </c>
      <c r="CO89" s="14">
        <f t="shared" si="215"/>
        <v>6.8944011615726053</v>
      </c>
      <c r="CP89" s="14">
        <f t="shared" si="216"/>
        <v>5.9775569979651602</v>
      </c>
    </row>
    <row r="90" spans="1:101" s="16" customFormat="1" ht="12.2" customHeight="1" x14ac:dyDescent="0.2">
      <c r="A90" s="20" t="s">
        <v>74</v>
      </c>
      <c r="B90" s="32"/>
      <c r="C90" s="32" t="s">
        <v>113</v>
      </c>
      <c r="D90" s="32" t="s">
        <v>81</v>
      </c>
      <c r="E90" s="14">
        <v>44.401000000000003</v>
      </c>
      <c r="F90" s="14">
        <v>0.55800000000000005</v>
      </c>
      <c r="G90" s="14">
        <v>12.27</v>
      </c>
      <c r="H90" s="14">
        <v>2.96</v>
      </c>
      <c r="I90" s="14">
        <v>6.61</v>
      </c>
      <c r="J90" s="14">
        <v>0.154</v>
      </c>
      <c r="K90" s="14">
        <v>17.515000000000001</v>
      </c>
      <c r="L90" s="14">
        <v>8.8239999999999998</v>
      </c>
      <c r="M90" s="14">
        <v>1.92</v>
      </c>
      <c r="N90" s="21">
        <v>9.1999999999999998E-2</v>
      </c>
      <c r="O90" s="21">
        <v>5.1999999999999998E-2</v>
      </c>
      <c r="P90" s="14">
        <v>4.0460000000000003</v>
      </c>
      <c r="Q90" s="14">
        <v>99.402000000000001</v>
      </c>
      <c r="R90" s="14"/>
      <c r="S90" s="24" t="s">
        <v>81</v>
      </c>
      <c r="T90" s="14">
        <v>38.945451059342354</v>
      </c>
      <c r="U90" s="14">
        <v>212.77299861133656</v>
      </c>
      <c r="V90" s="14">
        <v>1190.4535519125684</v>
      </c>
      <c r="W90" s="14">
        <v>70.007250605690857</v>
      </c>
      <c r="X90" s="14">
        <v>632.35519125683061</v>
      </c>
      <c r="Y90" s="14">
        <v>81.024322297224913</v>
      </c>
      <c r="Z90" s="14">
        <v>55.810564663023683</v>
      </c>
      <c r="AA90" s="14">
        <v>11.835952904061743</v>
      </c>
      <c r="AB90" s="14">
        <v>0.99233454766241669</v>
      </c>
      <c r="AC90" s="14">
        <v>102.49054224464061</v>
      </c>
      <c r="AD90" s="14">
        <v>17.104036938196298</v>
      </c>
      <c r="AE90" s="14">
        <v>26.750955391263975</v>
      </c>
      <c r="AF90" s="14">
        <v>0.36207739126571598</v>
      </c>
      <c r="AG90" s="21">
        <v>6.3752276867030971E-2</v>
      </c>
      <c r="AH90" s="14">
        <v>5.1351401078177039</v>
      </c>
      <c r="AI90" s="14">
        <v>0.49160741915897921</v>
      </c>
      <c r="AJ90" s="14">
        <v>1.8846146909772945</v>
      </c>
      <c r="AK90" s="14">
        <v>0.41245315411511008</v>
      </c>
      <c r="AL90" s="14">
        <v>2.6681879140895535</v>
      </c>
      <c r="AM90" s="14">
        <v>1.16120218579235</v>
      </c>
      <c r="AN90" s="21">
        <v>0.47965998785670916</v>
      </c>
      <c r="AO90" s="14">
        <v>1.8468443092407942</v>
      </c>
      <c r="AP90" s="21">
        <v>0.35548504612491916</v>
      </c>
      <c r="AQ90" s="21">
        <v>2.482024733966063</v>
      </c>
      <c r="AR90" s="21">
        <v>0.57883019631653509</v>
      </c>
      <c r="AS90" s="21">
        <v>1.6912470376246158</v>
      </c>
      <c r="AT90" s="21">
        <v>0.26369297242343376</v>
      </c>
      <c r="AU90" s="21">
        <v>1.6923877579615285</v>
      </c>
      <c r="AV90" s="21">
        <v>0.27115416459678759</v>
      </c>
      <c r="AW90" s="21">
        <v>0.80640882805453873</v>
      </c>
      <c r="AX90" s="21">
        <v>9.4110503946569515E-2</v>
      </c>
      <c r="AY90" s="21">
        <v>8.0746624603308739E-2</v>
      </c>
      <c r="AZ90" s="21">
        <v>2.1778728122277657E-2</v>
      </c>
      <c r="BA90" s="21">
        <v>2.8460837887067398E-3</v>
      </c>
      <c r="BC90" s="14">
        <f t="shared" si="179"/>
        <v>2.0742929078437942</v>
      </c>
      <c r="BD90" s="14">
        <f t="shared" si="180"/>
        <v>3.0744122201913453</v>
      </c>
      <c r="BE90" s="14">
        <f t="shared" si="181"/>
        <v>4.4445382986542041</v>
      </c>
      <c r="BF90" s="14">
        <f t="shared" si="182"/>
        <v>5.8384855888174032</v>
      </c>
      <c r="BH90" s="14">
        <f t="shared" si="183"/>
        <v>7.8459607148131765</v>
      </c>
      <c r="BI90" s="14">
        <f t="shared" si="184"/>
        <v>8.5197155924815124</v>
      </c>
      <c r="BJ90" s="14">
        <f t="shared" si="185"/>
        <v>9.2806246695517292</v>
      </c>
      <c r="BK90" s="14">
        <f t="shared" si="186"/>
        <v>9.8472311945960982</v>
      </c>
      <c r="BL90" s="14">
        <f t="shared" si="187"/>
        <v>10.089531438886436</v>
      </c>
      <c r="BM90" s="14">
        <f t="shared" si="188"/>
        <v>10.601285646822987</v>
      </c>
      <c r="BN90" s="14">
        <f t="shared" si="189"/>
        <v>10.570293985153848</v>
      </c>
      <c r="BO90" s="14">
        <f t="shared" si="190"/>
        <v>10.675828843053999</v>
      </c>
      <c r="BP90" s="14">
        <f t="shared" si="191"/>
        <v>10.511725204729991</v>
      </c>
      <c r="BQ90" s="14">
        <f t="shared" si="192"/>
        <v>11.022527016129576</v>
      </c>
      <c r="BS90" s="14">
        <f t="shared" si="193"/>
        <v>1.6538909127706944</v>
      </c>
      <c r="BT90" s="14">
        <f t="shared" si="194"/>
        <v>0.77805153148753092</v>
      </c>
      <c r="BU90" s="14">
        <f t="shared" si="195"/>
        <v>0.27394626568902714</v>
      </c>
      <c r="BV90" s="14">
        <f t="shared" si="196"/>
        <v>0.14020117185747488</v>
      </c>
      <c r="BW90" s="14">
        <f t="shared" si="197"/>
        <v>0.55026959158923394</v>
      </c>
      <c r="BX90" s="14">
        <f t="shared" si="198"/>
        <v>2.5435271336910681</v>
      </c>
      <c r="BY90" s="14">
        <f t="shared" si="199"/>
        <v>3.1822458354087115</v>
      </c>
      <c r="BZ90" s="14">
        <f t="shared" si="200"/>
        <v>0.7586534246280543</v>
      </c>
      <c r="CA90" s="14">
        <f t="shared" si="201"/>
        <v>1.1251430990909221</v>
      </c>
      <c r="CB90" s="14">
        <f t="shared" si="202"/>
        <v>0.53831083068872498</v>
      </c>
      <c r="CC90" s="14">
        <f t="shared" si="203"/>
        <v>1.6238313154138191</v>
      </c>
      <c r="CD90" s="14">
        <f t="shared" si="204"/>
        <v>5.1502785047558097</v>
      </c>
      <c r="CE90" s="14">
        <f t="shared" si="205"/>
        <v>2.134550331271643</v>
      </c>
      <c r="CF90" s="14">
        <f t="shared" si="206"/>
        <v>2.5215055327650249</v>
      </c>
      <c r="CG90" s="14">
        <f t="shared" si="207"/>
        <v>2.8601039058924878</v>
      </c>
      <c r="CH90" s="14">
        <f t="shared" si="208"/>
        <v>2.5477100372632355</v>
      </c>
      <c r="CI90" s="14">
        <f t="shared" si="209"/>
        <v>2.8495011592033173</v>
      </c>
      <c r="CJ90" s="14">
        <f t="shared" si="210"/>
        <v>3.1146752458227867</v>
      </c>
      <c r="CK90" s="14">
        <f t="shared" si="211"/>
        <v>2.7760358456872325</v>
      </c>
      <c r="CL90" s="14">
        <f t="shared" si="212"/>
        <v>3.3949343919867538</v>
      </c>
      <c r="CM90" s="14">
        <f t="shared" si="213"/>
        <v>3.59075804166585</v>
      </c>
      <c r="CN90" s="14">
        <f t="shared" si="214"/>
        <v>3.682529278881399</v>
      </c>
      <c r="CO90" s="14">
        <f t="shared" si="215"/>
        <v>3.9776830088828601</v>
      </c>
      <c r="CP90" s="14">
        <f t="shared" si="216"/>
        <v>3.837613963631584</v>
      </c>
    </row>
    <row r="91" spans="1:101" s="16" customFormat="1" ht="12.2" customHeight="1" x14ac:dyDescent="0.2">
      <c r="A91" s="20" t="s">
        <v>75</v>
      </c>
      <c r="B91" s="32"/>
      <c r="C91" s="32" t="s">
        <v>113</v>
      </c>
      <c r="D91" s="32" t="s">
        <v>81</v>
      </c>
      <c r="E91" s="14">
        <v>43.503999999999998</v>
      </c>
      <c r="F91" s="14">
        <v>0.45300000000000001</v>
      </c>
      <c r="G91" s="14">
        <v>9.99</v>
      </c>
      <c r="H91" s="14">
        <v>3.3639999999999999</v>
      </c>
      <c r="I91" s="14">
        <v>6.65</v>
      </c>
      <c r="J91" s="14">
        <v>0.152</v>
      </c>
      <c r="K91" s="14">
        <v>23.209</v>
      </c>
      <c r="L91" s="14">
        <v>7.4029999999999996</v>
      </c>
      <c r="M91" s="14">
        <v>1.38</v>
      </c>
      <c r="N91" s="21">
        <v>6.0999999999999999E-2</v>
      </c>
      <c r="O91" s="21">
        <v>4.9000000000000002E-2</v>
      </c>
      <c r="P91" s="14">
        <v>3.12</v>
      </c>
      <c r="Q91" s="14">
        <v>99.334999999999994</v>
      </c>
      <c r="R91" s="14"/>
      <c r="S91" s="24" t="s">
        <v>81</v>
      </c>
      <c r="T91" s="14">
        <v>32.158228754115576</v>
      </c>
      <c r="U91" s="14">
        <v>179.60378086766067</v>
      </c>
      <c r="V91" s="14">
        <v>1753.436083408885</v>
      </c>
      <c r="W91" s="14">
        <v>81.49442385726482</v>
      </c>
      <c r="X91" s="14">
        <v>1031.6591115140527</v>
      </c>
      <c r="Y91" s="14">
        <v>76.999448918279924</v>
      </c>
      <c r="Z91" s="14">
        <v>56.203989120580239</v>
      </c>
      <c r="AA91" s="14">
        <v>9.9559776055929934</v>
      </c>
      <c r="AB91" s="14">
        <v>0.64690994258084034</v>
      </c>
      <c r="AC91" s="14">
        <v>58.091568449682683</v>
      </c>
      <c r="AD91" s="14">
        <v>14.081047460414515</v>
      </c>
      <c r="AE91" s="14">
        <v>21.029100670186477</v>
      </c>
      <c r="AF91" s="14">
        <v>0.50416823297879398</v>
      </c>
      <c r="AG91" s="21">
        <v>2.8105167724388033E-2</v>
      </c>
      <c r="AH91" s="14">
        <v>4.326126175627536</v>
      </c>
      <c r="AI91" s="14">
        <v>0.47280632488131097</v>
      </c>
      <c r="AJ91" s="14">
        <v>1.6013931402206403</v>
      </c>
      <c r="AK91" s="14">
        <v>0.33972134512979235</v>
      </c>
      <c r="AL91" s="14">
        <v>2.1380251661303338</v>
      </c>
      <c r="AM91" s="14">
        <v>0.95503997362564907</v>
      </c>
      <c r="AN91" s="21">
        <v>0.39588999697793897</v>
      </c>
      <c r="AO91" s="14">
        <v>1.5795721135422607</v>
      </c>
      <c r="AP91" s="21">
        <v>0.31000497177784925</v>
      </c>
      <c r="AQ91" s="21">
        <v>2.0041036407882813</v>
      </c>
      <c r="AR91" s="21">
        <v>0.49158859675632116</v>
      </c>
      <c r="AS91" s="21">
        <v>1.4096452490275786</v>
      </c>
      <c r="AT91" s="21">
        <v>0.22665457842248415</v>
      </c>
      <c r="AU91" s="21">
        <v>1.4157193667619778</v>
      </c>
      <c r="AV91" s="21">
        <v>0.22871507458996126</v>
      </c>
      <c r="AW91" s="21">
        <v>0.66279960214419631</v>
      </c>
      <c r="AX91" s="21">
        <v>0.19945602901178605</v>
      </c>
      <c r="AY91" s="21">
        <v>6.5426063874531509E-2</v>
      </c>
      <c r="AZ91" s="21">
        <v>2.5621821908628641E-2</v>
      </c>
      <c r="BA91" s="21">
        <v>6.6107585373224543E-3</v>
      </c>
      <c r="BC91" s="14">
        <f t="shared" si="179"/>
        <v>1.994963396123675</v>
      </c>
      <c r="BD91" s="14">
        <f t="shared" si="180"/>
        <v>2.6123868519096907</v>
      </c>
      <c r="BE91" s="14">
        <f t="shared" si="181"/>
        <v>3.6607903570020732</v>
      </c>
      <c r="BF91" s="14">
        <f t="shared" si="182"/>
        <v>4.6783920484252377</v>
      </c>
      <c r="BH91" s="14">
        <f t="shared" si="183"/>
        <v>6.4529727947678994</v>
      </c>
      <c r="BI91" s="14">
        <f t="shared" si="184"/>
        <v>7.0317939072458078</v>
      </c>
      <c r="BJ91" s="14">
        <f t="shared" si="185"/>
        <v>7.9375483092575907</v>
      </c>
      <c r="BK91" s="14">
        <f t="shared" si="186"/>
        <v>8.5873953401066281</v>
      </c>
      <c r="BL91" s="14">
        <f t="shared" si="187"/>
        <v>8.1467627674320386</v>
      </c>
      <c r="BM91" s="14">
        <f t="shared" si="188"/>
        <v>9.0034541530461745</v>
      </c>
      <c r="BN91" s="14">
        <f t="shared" si="189"/>
        <v>8.8102828064223662</v>
      </c>
      <c r="BO91" s="14">
        <f t="shared" si="190"/>
        <v>9.1762987215580623</v>
      </c>
      <c r="BP91" s="14">
        <f t="shared" si="191"/>
        <v>8.7932879923104217</v>
      </c>
      <c r="BQ91" s="14">
        <f t="shared" si="192"/>
        <v>9.2973607556894819</v>
      </c>
      <c r="BS91" s="14">
        <f t="shared" si="193"/>
        <v>1.078183237634734</v>
      </c>
      <c r="BT91" s="14">
        <f t="shared" si="194"/>
        <v>0.65547366297386911</v>
      </c>
      <c r="BU91" s="14">
        <f t="shared" si="195"/>
        <v>0.32228706803306467</v>
      </c>
      <c r="BV91" s="14">
        <f t="shared" si="196"/>
        <v>0.32565312991736228</v>
      </c>
      <c r="BW91" s="14">
        <f t="shared" si="197"/>
        <v>0.76621312002856223</v>
      </c>
      <c r="BX91" s="14">
        <f t="shared" si="198"/>
        <v>5.3907034868050285</v>
      </c>
      <c r="BY91" s="14">
        <f t="shared" si="199"/>
        <v>2.1099673473905587</v>
      </c>
      <c r="BZ91" s="14">
        <f t="shared" si="200"/>
        <v>0.72963939024893665</v>
      </c>
      <c r="CA91" s="14">
        <f t="shared" si="201"/>
        <v>0.95605560610187479</v>
      </c>
      <c r="CB91" s="14">
        <f t="shared" si="202"/>
        <v>0.4361737591635434</v>
      </c>
      <c r="CC91" s="14">
        <f t="shared" si="203"/>
        <v>1.3374856107472139</v>
      </c>
      <c r="CD91" s="14">
        <f t="shared" si="204"/>
        <v>2.9191742939539038</v>
      </c>
      <c r="CE91" s="14">
        <f t="shared" si="205"/>
        <v>1.710420132904267</v>
      </c>
      <c r="CF91" s="14">
        <f t="shared" si="206"/>
        <v>2.3760340597208889</v>
      </c>
      <c r="CG91" s="14">
        <f t="shared" si="207"/>
        <v>2.3523152059745049</v>
      </c>
      <c r="CH91" s="14">
        <f t="shared" si="208"/>
        <v>2.0027714923987121</v>
      </c>
      <c r="CI91" s="14">
        <f t="shared" si="209"/>
        <v>2.3420480641137682</v>
      </c>
      <c r="CJ91" s="14">
        <f t="shared" si="210"/>
        <v>2.5707142660905129</v>
      </c>
      <c r="CK91" s="14">
        <f t="shared" si="211"/>
        <v>2.2536635091331831</v>
      </c>
      <c r="CL91" s="14">
        <f t="shared" si="212"/>
        <v>2.9036252087173908</v>
      </c>
      <c r="CM91" s="14">
        <f t="shared" si="213"/>
        <v>3.1313633512914065</v>
      </c>
      <c r="CN91" s="14">
        <f t="shared" si="214"/>
        <v>2.9734475382615448</v>
      </c>
      <c r="CO91" s="14">
        <f t="shared" si="215"/>
        <v>3.2746622000963992</v>
      </c>
      <c r="CP91" s="14">
        <f t="shared" si="216"/>
        <v>3.2102479971926936</v>
      </c>
      <c r="CR91" s="43">
        <v>0.7050187</v>
      </c>
      <c r="CS91" s="43">
        <v>0.70499123351804449</v>
      </c>
      <c r="CT91" s="14">
        <v>6.2562779586361472</v>
      </c>
      <c r="CU91" s="43">
        <v>0.51312250000000004</v>
      </c>
      <c r="CV91" s="43">
        <v>0.51301697520784806</v>
      </c>
      <c r="CW91" s="14">
        <v>8.8999282376378552</v>
      </c>
    </row>
    <row r="92" spans="1:101" s="16" customFormat="1" ht="12.2" customHeight="1" x14ac:dyDescent="0.2">
      <c r="A92" s="20" t="s">
        <v>76</v>
      </c>
      <c r="B92" s="32"/>
      <c r="C92" s="32" t="s">
        <v>113</v>
      </c>
      <c r="D92" s="32" t="s">
        <v>81</v>
      </c>
      <c r="E92" s="14">
        <v>47.023000000000003</v>
      </c>
      <c r="F92" s="14">
        <v>0.748</v>
      </c>
      <c r="G92" s="14">
        <v>15.702999999999999</v>
      </c>
      <c r="H92" s="14">
        <v>5.1269999999999998</v>
      </c>
      <c r="I92" s="14">
        <v>5.26</v>
      </c>
      <c r="J92" s="14">
        <v>0.157</v>
      </c>
      <c r="K92" s="14">
        <v>9.9410000000000007</v>
      </c>
      <c r="L92" s="14">
        <v>11.12</v>
      </c>
      <c r="M92" s="14">
        <v>2.16</v>
      </c>
      <c r="N92" s="21">
        <v>6.8000000000000005E-2</v>
      </c>
      <c r="O92" s="21">
        <v>6.5000000000000002E-2</v>
      </c>
      <c r="P92" s="14">
        <v>2.7450000000000001</v>
      </c>
      <c r="Q92" s="14">
        <v>100.117</v>
      </c>
      <c r="R92" s="14"/>
      <c r="S92" s="24" t="s">
        <v>81</v>
      </c>
      <c r="T92" s="14">
        <v>46.323681744191788</v>
      </c>
      <c r="U92" s="14">
        <v>291.44728905880277</v>
      </c>
      <c r="V92" s="14">
        <v>301.85098406747892</v>
      </c>
      <c r="W92" s="14">
        <v>51.049580986524234</v>
      </c>
      <c r="X92" s="14">
        <v>148.70290534208058</v>
      </c>
      <c r="Y92" s="14">
        <v>197.82512817685648</v>
      </c>
      <c r="Z92" s="14">
        <v>59.864104967197747</v>
      </c>
      <c r="AA92" s="14">
        <v>15.149904829998357</v>
      </c>
      <c r="AB92" s="14">
        <v>0.62675726335520154</v>
      </c>
      <c r="AC92" s="14">
        <v>66.838187585610257</v>
      </c>
      <c r="AD92" s="14">
        <v>22.686951025478958</v>
      </c>
      <c r="AE92" s="14">
        <v>34.170387930242384</v>
      </c>
      <c r="AF92" s="14">
        <v>0.50746336891672572</v>
      </c>
      <c r="AG92" s="21">
        <v>2.5304592314901592E-2</v>
      </c>
      <c r="AH92" s="14">
        <v>4.6396485946626527</v>
      </c>
      <c r="AI92" s="14">
        <v>0.74170370146426012</v>
      </c>
      <c r="AJ92" s="14">
        <v>2.569432200952054</v>
      </c>
      <c r="AK92" s="14">
        <v>0.55047452843400224</v>
      </c>
      <c r="AL92" s="14">
        <v>3.5675664541643917</v>
      </c>
      <c r="AM92" s="14">
        <v>1.6039021896566414</v>
      </c>
      <c r="AN92" s="21">
        <v>0.70082265958554624</v>
      </c>
      <c r="AO92" s="14">
        <v>2.487946743446797</v>
      </c>
      <c r="AP92" s="21">
        <v>0.50085154840725177</v>
      </c>
      <c r="AQ92" s="21">
        <v>3.3325112218221284</v>
      </c>
      <c r="AR92" s="21">
        <v>0.80079141934812037</v>
      </c>
      <c r="AS92" s="21">
        <v>2.2412350979028735</v>
      </c>
      <c r="AT92" s="21">
        <v>0.34218957738497419</v>
      </c>
      <c r="AU92" s="21">
        <v>2.2153104627331426</v>
      </c>
      <c r="AV92" s="21">
        <v>0.33441254153531569</v>
      </c>
      <c r="AW92" s="21">
        <v>1.0827926952439013</v>
      </c>
      <c r="AX92" s="21">
        <v>0.17911069457461209</v>
      </c>
      <c r="AY92" s="21">
        <v>0.11497695629909467</v>
      </c>
      <c r="AZ92" s="21">
        <v>4.5841652744386945E-2</v>
      </c>
      <c r="BA92" s="21">
        <v>3.2216494845360828E-2</v>
      </c>
      <c r="BC92" s="14">
        <f t="shared" si="179"/>
        <v>3.129551482971562</v>
      </c>
      <c r="BD92" s="14">
        <f t="shared" si="180"/>
        <v>4.1915696589756184</v>
      </c>
      <c r="BE92" s="14">
        <f t="shared" si="181"/>
        <v>5.9318375908836449</v>
      </c>
      <c r="BF92" s="14">
        <f t="shared" si="182"/>
        <v>7.8064911469680336</v>
      </c>
      <c r="BH92" s="14">
        <f t="shared" si="183"/>
        <v>10.837176957139469</v>
      </c>
      <c r="BI92" s="14">
        <f t="shared" si="184"/>
        <v>12.448004610755705</v>
      </c>
      <c r="BJ92" s="14">
        <f t="shared" si="185"/>
        <v>12.502244941943703</v>
      </c>
      <c r="BK92" s="14">
        <f t="shared" si="186"/>
        <v>13.874004111004204</v>
      </c>
      <c r="BL92" s="14">
        <f t="shared" si="187"/>
        <v>13.546793584642799</v>
      </c>
      <c r="BM92" s="14">
        <f t="shared" si="188"/>
        <v>14.666509511870336</v>
      </c>
      <c r="BN92" s="14">
        <f t="shared" si="189"/>
        <v>14.007719361892958</v>
      </c>
      <c r="BO92" s="14">
        <f t="shared" si="190"/>
        <v>13.85382904392608</v>
      </c>
      <c r="BP92" s="14">
        <f t="shared" si="191"/>
        <v>13.759692315112687</v>
      </c>
      <c r="BQ92" s="14">
        <f t="shared" si="192"/>
        <v>13.594005753468117</v>
      </c>
      <c r="BS92" s="14">
        <f t="shared" si="193"/>
        <v>1.044595438925336</v>
      </c>
      <c r="BT92" s="14">
        <f t="shared" si="194"/>
        <v>0.70297705979737168</v>
      </c>
      <c r="BU92" s="14">
        <f t="shared" si="195"/>
        <v>0.57662456282247732</v>
      </c>
      <c r="BV92" s="14">
        <f t="shared" si="196"/>
        <v>1.5870194505103858</v>
      </c>
      <c r="BW92" s="14">
        <f t="shared" si="197"/>
        <v>0.77122092540535825</v>
      </c>
      <c r="BX92" s="14">
        <f t="shared" si="198"/>
        <v>4.8408295830976247</v>
      </c>
      <c r="BY92" s="14">
        <f t="shared" si="199"/>
        <v>2.3520947479107863</v>
      </c>
      <c r="BZ92" s="14">
        <f t="shared" si="200"/>
        <v>1.1446044775683026</v>
      </c>
      <c r="CA92" s="14">
        <f t="shared" si="201"/>
        <v>1.5339893737027188</v>
      </c>
      <c r="CB92" s="14">
        <f t="shared" si="202"/>
        <v>0.76651304199396453</v>
      </c>
      <c r="CC92" s="14">
        <f t="shared" si="203"/>
        <v>2.1672225528897724</v>
      </c>
      <c r="CD92" s="14">
        <f t="shared" si="204"/>
        <v>3.3587028937492596</v>
      </c>
      <c r="CE92" s="14">
        <f t="shared" si="205"/>
        <v>2.8540531633315132</v>
      </c>
      <c r="CF92" s="14">
        <f t="shared" si="206"/>
        <v>3.1518819159562814</v>
      </c>
      <c r="CG92" s="14">
        <f t="shared" si="207"/>
        <v>3.9504980040803974</v>
      </c>
      <c r="CH92" s="14">
        <f t="shared" si="208"/>
        <v>3.2543226600230843</v>
      </c>
      <c r="CI92" s="14">
        <f t="shared" si="209"/>
        <v>3.8261225980349876</v>
      </c>
      <c r="CJ92" s="14">
        <f t="shared" si="210"/>
        <v>4.5507964908152356</v>
      </c>
      <c r="CK92" s="14">
        <f t="shared" si="211"/>
        <v>3.7212810261183686</v>
      </c>
      <c r="CL92" s="14">
        <f t="shared" si="212"/>
        <v>4.5734315136889645</v>
      </c>
      <c r="CM92" s="14">
        <f t="shared" si="213"/>
        <v>5.0591065495681997</v>
      </c>
      <c r="CN92" s="14">
        <f t="shared" si="214"/>
        <v>4.9443786673918817</v>
      </c>
      <c r="CO92" s="14">
        <f t="shared" si="215"/>
        <v>5.2760351222044095</v>
      </c>
      <c r="CP92" s="14">
        <f t="shared" si="216"/>
        <v>5.0233797340887589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Chemical analyses</vt:lpstr>
    </vt:vector>
  </TitlesOfParts>
  <Company>GEUS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Larsen, Lotte Melchior</dc:creator>
  <cp:lastModifiedBy>Lotte Melchior Larsen</cp:lastModifiedBy>
  <dcterms:created xsi:type="dcterms:W3CDTF">2019-08-14T09:39:21Z</dcterms:created>
  <dcterms:modified xsi:type="dcterms:W3CDTF">2020-01-27T14:02:54Z</dcterms:modified>
</cp:coreProperties>
</file>