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0CA5A24D-A27E-4393-9FA1-D0932BE3620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3" sheetId="3" r:id="rId2"/>
  </sheets>
  <definedNames>
    <definedName name="OLE_LINK5" localSheetId="0">Sheet1!$A$140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7" i="1" l="1"/>
  <c r="J127" i="1" s="1"/>
  <c r="H127" i="1"/>
  <c r="G127" i="1"/>
  <c r="I126" i="1"/>
  <c r="H126" i="1"/>
  <c r="G126" i="1"/>
  <c r="I125" i="1"/>
  <c r="H125" i="1"/>
  <c r="G125" i="1"/>
  <c r="I124" i="1"/>
  <c r="H124" i="1"/>
  <c r="G124" i="1"/>
  <c r="I123" i="1"/>
  <c r="J123" i="1" s="1"/>
  <c r="H123" i="1"/>
  <c r="G123" i="1"/>
  <c r="I122" i="1"/>
  <c r="H122" i="1"/>
  <c r="G122" i="1"/>
  <c r="I121" i="1"/>
  <c r="H121" i="1"/>
  <c r="G121" i="1"/>
  <c r="I120" i="1"/>
  <c r="H120" i="1"/>
  <c r="G120" i="1"/>
  <c r="I119" i="1"/>
  <c r="H119" i="1"/>
  <c r="G119" i="1"/>
  <c r="I118" i="1"/>
  <c r="H118" i="1"/>
  <c r="G118" i="1"/>
  <c r="I117" i="1"/>
  <c r="H117" i="1"/>
  <c r="G117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3" i="1"/>
  <c r="H103" i="1"/>
  <c r="G103" i="1"/>
  <c r="I102" i="1"/>
  <c r="H102" i="1"/>
  <c r="G102" i="1"/>
  <c r="I101" i="1"/>
  <c r="H101" i="1"/>
  <c r="G101" i="1"/>
  <c r="I100" i="1"/>
  <c r="H100" i="1"/>
  <c r="G100" i="1"/>
  <c r="I99" i="1"/>
  <c r="H99" i="1"/>
  <c r="G99" i="1"/>
  <c r="I98" i="1"/>
  <c r="H98" i="1"/>
  <c r="G98" i="1"/>
  <c r="I97" i="1"/>
  <c r="H97" i="1"/>
  <c r="G97" i="1"/>
  <c r="I95" i="1"/>
  <c r="H95" i="1"/>
  <c r="G95" i="1"/>
  <c r="I94" i="1"/>
  <c r="H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I89" i="1"/>
  <c r="H89" i="1"/>
  <c r="G89" i="1"/>
  <c r="I88" i="1"/>
  <c r="H88" i="1"/>
  <c r="G88" i="1"/>
  <c r="I87" i="1"/>
  <c r="H87" i="1"/>
  <c r="G87" i="1"/>
  <c r="I86" i="1"/>
  <c r="H86" i="1"/>
  <c r="G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I71" i="1"/>
  <c r="H71" i="1"/>
  <c r="G71" i="1"/>
  <c r="I70" i="1"/>
  <c r="H70" i="1"/>
  <c r="G70" i="1"/>
  <c r="I69" i="1"/>
  <c r="H69" i="1"/>
  <c r="G69" i="1"/>
  <c r="I68" i="1"/>
  <c r="H68" i="1"/>
  <c r="G68" i="1"/>
  <c r="I67" i="1"/>
  <c r="H67" i="1"/>
  <c r="G67" i="1"/>
  <c r="I66" i="1"/>
  <c r="H66" i="1"/>
  <c r="G66" i="1"/>
  <c r="I65" i="1"/>
  <c r="H65" i="1"/>
  <c r="G65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I56" i="1"/>
  <c r="H56" i="1"/>
  <c r="G56" i="1"/>
  <c r="I55" i="1"/>
  <c r="H55" i="1"/>
  <c r="G55" i="1"/>
  <c r="I54" i="1"/>
  <c r="H54" i="1"/>
  <c r="G54" i="1"/>
  <c r="I53" i="1"/>
  <c r="H53" i="1"/>
  <c r="G53" i="1"/>
  <c r="I52" i="1"/>
  <c r="H52" i="1"/>
  <c r="G52" i="1"/>
  <c r="I51" i="1"/>
  <c r="H51" i="1"/>
  <c r="G51" i="1"/>
  <c r="I50" i="1"/>
  <c r="H50" i="1"/>
  <c r="G50" i="1"/>
  <c r="I49" i="1"/>
  <c r="H49" i="1"/>
  <c r="G49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4" i="1"/>
  <c r="H34" i="1"/>
  <c r="G34" i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J22" i="1" s="1"/>
  <c r="H22" i="1"/>
  <c r="G22" i="1"/>
  <c r="I21" i="1"/>
  <c r="H21" i="1"/>
  <c r="G21" i="1"/>
  <c r="I20" i="1"/>
  <c r="H20" i="1"/>
  <c r="G20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J13" i="1" s="1"/>
  <c r="H13" i="1"/>
  <c r="G13" i="1"/>
  <c r="I12" i="1"/>
  <c r="H12" i="1"/>
  <c r="G12" i="1"/>
  <c r="I11" i="1"/>
  <c r="H11" i="1"/>
  <c r="G11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J81" i="1"/>
  <c r="J21" i="1" l="1"/>
  <c r="J46" i="1"/>
  <c r="J106" i="1"/>
  <c r="J55" i="1"/>
  <c r="J98" i="1"/>
  <c r="J115" i="1"/>
  <c r="J4" i="1"/>
  <c r="J38" i="1"/>
  <c r="J63" i="1"/>
  <c r="J89" i="1"/>
  <c r="J30" i="1"/>
  <c r="J47" i="1"/>
  <c r="J56" i="1"/>
  <c r="J65" i="1"/>
  <c r="J73" i="1"/>
  <c r="J82" i="1"/>
  <c r="J90" i="1"/>
  <c r="J12" i="1"/>
  <c r="J49" i="1"/>
  <c r="J57" i="1"/>
  <c r="J6" i="1"/>
  <c r="J14" i="1"/>
  <c r="J23" i="1"/>
  <c r="J5" i="1"/>
  <c r="J28" i="1"/>
  <c r="J37" i="1"/>
  <c r="J62" i="1"/>
  <c r="J71" i="1"/>
  <c r="J79" i="1"/>
  <c r="J88" i="1"/>
  <c r="J97" i="1"/>
  <c r="J105" i="1"/>
  <c r="J9" i="1"/>
  <c r="J17" i="1"/>
  <c r="J26" i="1"/>
  <c r="J43" i="1"/>
  <c r="J52" i="1"/>
  <c r="J60" i="1"/>
  <c r="J69" i="1"/>
  <c r="J77" i="1"/>
  <c r="J32" i="1"/>
  <c r="J67" i="1"/>
  <c r="J75" i="1"/>
  <c r="J84" i="1"/>
  <c r="J92" i="1"/>
  <c r="J101" i="1"/>
  <c r="J10" i="1"/>
  <c r="J27" i="1"/>
  <c r="J36" i="1"/>
  <c r="J39" i="1"/>
  <c r="J44" i="1"/>
  <c r="J53" i="1"/>
  <c r="J61" i="1"/>
  <c r="J8" i="1"/>
  <c r="J16" i="1"/>
  <c r="J33" i="1"/>
  <c r="J42" i="1"/>
  <c r="J51" i="1"/>
  <c r="J59" i="1"/>
  <c r="J85" i="1"/>
  <c r="J93" i="1"/>
  <c r="J102" i="1"/>
  <c r="J110" i="1"/>
  <c r="J119" i="1"/>
  <c r="J50" i="1"/>
  <c r="J58" i="1"/>
  <c r="J108" i="1"/>
  <c r="J117" i="1"/>
  <c r="J86" i="1"/>
  <c r="J40" i="1"/>
  <c r="J24" i="1"/>
  <c r="J29" i="1"/>
  <c r="J34" i="1"/>
  <c r="J45" i="1"/>
  <c r="J54" i="1"/>
  <c r="J113" i="1"/>
  <c r="J121" i="1"/>
  <c r="J18" i="1"/>
  <c r="J7" i="1"/>
  <c r="J11" i="1"/>
  <c r="J15" i="1"/>
  <c r="J20" i="1"/>
  <c r="J25" i="1"/>
  <c r="J31" i="1"/>
  <c r="J41" i="1"/>
  <c r="J66" i="1"/>
  <c r="J70" i="1"/>
  <c r="J74" i="1"/>
  <c r="J78" i="1"/>
  <c r="J83" i="1"/>
  <c r="J87" i="1"/>
  <c r="J91" i="1"/>
  <c r="J95" i="1"/>
  <c r="J100" i="1"/>
  <c r="J104" i="1"/>
  <c r="J125" i="1"/>
  <c r="J109" i="1"/>
  <c r="J114" i="1"/>
  <c r="J118" i="1"/>
  <c r="J122" i="1"/>
  <c r="J126" i="1"/>
  <c r="J68" i="1"/>
  <c r="J72" i="1"/>
  <c r="J76" i="1"/>
  <c r="J94" i="1"/>
  <c r="J99" i="1"/>
  <c r="J103" i="1"/>
  <c r="J107" i="1"/>
  <c r="J111" i="1"/>
  <c r="J116" i="1"/>
  <c r="J120" i="1"/>
  <c r="J124" i="1"/>
</calcChain>
</file>

<file path=xl/sharedStrings.xml><?xml version="1.0" encoding="utf-8"?>
<sst xmlns="http://schemas.openxmlformats.org/spreadsheetml/2006/main" count="146" uniqueCount="146">
  <si>
    <t>Spot</t>
    <phoneticPr fontId="2" type="noConversion"/>
  </si>
  <si>
    <t>2σ</t>
  </si>
  <si>
    <t>Age</t>
  </si>
  <si>
    <t>εHf(t)</t>
  </si>
  <si>
    <t>fLu/Hf</t>
  </si>
  <si>
    <t>09326-1 01</t>
    <phoneticPr fontId="2" type="noConversion"/>
  </si>
  <si>
    <t>09326-1 02</t>
    <phoneticPr fontId="2" type="noConversion"/>
  </si>
  <si>
    <t>09326-1 03</t>
    <phoneticPr fontId="2" type="noConversion"/>
  </si>
  <si>
    <t>09326-1 04</t>
    <phoneticPr fontId="2" type="noConversion"/>
  </si>
  <si>
    <t>09326-1 05</t>
    <phoneticPr fontId="2" type="noConversion"/>
  </si>
  <si>
    <t>09326-1 06</t>
    <phoneticPr fontId="2" type="noConversion"/>
  </si>
  <si>
    <t>09326-1 07</t>
    <phoneticPr fontId="2" type="noConversion"/>
  </si>
  <si>
    <t>09326-1 08</t>
    <phoneticPr fontId="2" type="noConversion"/>
  </si>
  <si>
    <t>09326-1 09</t>
    <phoneticPr fontId="2" type="noConversion"/>
  </si>
  <si>
    <t>09326-1 10</t>
    <phoneticPr fontId="2" type="noConversion"/>
  </si>
  <si>
    <t>09326-1 11</t>
    <phoneticPr fontId="2" type="noConversion"/>
  </si>
  <si>
    <t>09326-1 12</t>
    <phoneticPr fontId="2" type="noConversion"/>
  </si>
  <si>
    <t>09326-1 13</t>
    <phoneticPr fontId="2" type="noConversion"/>
  </si>
  <si>
    <t>09326-1 14</t>
    <phoneticPr fontId="2" type="noConversion"/>
  </si>
  <si>
    <t>09326-1 15</t>
    <phoneticPr fontId="2" type="noConversion"/>
  </si>
  <si>
    <t>09328-1 01</t>
    <phoneticPr fontId="2" type="noConversion"/>
  </si>
  <si>
    <t>09328-1 02</t>
    <phoneticPr fontId="2" type="noConversion"/>
  </si>
  <si>
    <t>09328-1 03</t>
    <phoneticPr fontId="2" type="noConversion"/>
  </si>
  <si>
    <t>09328-1 04</t>
    <phoneticPr fontId="2" type="noConversion"/>
  </si>
  <si>
    <t>09328-1 05</t>
    <phoneticPr fontId="2" type="noConversion"/>
  </si>
  <si>
    <t>09328-1 06</t>
    <phoneticPr fontId="2" type="noConversion"/>
  </si>
  <si>
    <t>09328-1 07</t>
    <phoneticPr fontId="2" type="noConversion"/>
  </si>
  <si>
    <t>09328-1 08</t>
    <phoneticPr fontId="2" type="noConversion"/>
  </si>
  <si>
    <t>09328-1 09</t>
    <phoneticPr fontId="2" type="noConversion"/>
  </si>
  <si>
    <t>09328-1 10</t>
    <phoneticPr fontId="2" type="noConversion"/>
  </si>
  <si>
    <t>09328-1 11</t>
    <phoneticPr fontId="2" type="noConversion"/>
  </si>
  <si>
    <t>09328-1 12</t>
    <phoneticPr fontId="2" type="noConversion"/>
  </si>
  <si>
    <t>09328-1 13</t>
    <phoneticPr fontId="2" type="noConversion"/>
  </si>
  <si>
    <t>09328-1 14</t>
    <phoneticPr fontId="2" type="noConversion"/>
  </si>
  <si>
    <t>09328-1 15</t>
    <phoneticPr fontId="2" type="noConversion"/>
  </si>
  <si>
    <t>09331-1 01</t>
    <phoneticPr fontId="2" type="noConversion"/>
  </si>
  <si>
    <t>09331-1 02</t>
    <phoneticPr fontId="2" type="noConversion"/>
  </si>
  <si>
    <t>09331-1 03</t>
    <phoneticPr fontId="2" type="noConversion"/>
  </si>
  <si>
    <t>09331-1 04</t>
    <phoneticPr fontId="2" type="noConversion"/>
  </si>
  <si>
    <t>09331-1 05</t>
    <phoneticPr fontId="2" type="noConversion"/>
  </si>
  <si>
    <t>09331-1 06</t>
    <phoneticPr fontId="2" type="noConversion"/>
  </si>
  <si>
    <t>09331-1 07</t>
    <phoneticPr fontId="2" type="noConversion"/>
  </si>
  <si>
    <t>09331-1 08</t>
    <phoneticPr fontId="2" type="noConversion"/>
  </si>
  <si>
    <t>09331-1 09</t>
    <phoneticPr fontId="2" type="noConversion"/>
  </si>
  <si>
    <t>09331-1 10</t>
    <phoneticPr fontId="2" type="noConversion"/>
  </si>
  <si>
    <t>09331-1 11</t>
    <phoneticPr fontId="2" type="noConversion"/>
  </si>
  <si>
    <t>09331-1 12</t>
    <phoneticPr fontId="2" type="noConversion"/>
  </si>
  <si>
    <t>09333-1 01</t>
    <phoneticPr fontId="2" type="noConversion"/>
  </si>
  <si>
    <t>09333-1 02</t>
    <phoneticPr fontId="2" type="noConversion"/>
  </si>
  <si>
    <t>09333-1 03</t>
    <phoneticPr fontId="2" type="noConversion"/>
  </si>
  <si>
    <t>09333-1 04</t>
    <phoneticPr fontId="2" type="noConversion"/>
  </si>
  <si>
    <t>09333-1 05</t>
    <phoneticPr fontId="2" type="noConversion"/>
  </si>
  <si>
    <t>09333-1 06</t>
    <phoneticPr fontId="2" type="noConversion"/>
  </si>
  <si>
    <t>09333-1 07</t>
    <phoneticPr fontId="2" type="noConversion"/>
  </si>
  <si>
    <t>09333-1 08</t>
    <phoneticPr fontId="2" type="noConversion"/>
  </si>
  <si>
    <t>09333-1 09</t>
    <phoneticPr fontId="2" type="noConversion"/>
  </si>
  <si>
    <t>09333-1 10</t>
    <phoneticPr fontId="2" type="noConversion"/>
  </si>
  <si>
    <t>09333-1 11</t>
    <phoneticPr fontId="2" type="noConversion"/>
  </si>
  <si>
    <t>09333-1 12</t>
    <phoneticPr fontId="2" type="noConversion"/>
  </si>
  <si>
    <t>09333-1 13</t>
    <phoneticPr fontId="2" type="noConversion"/>
  </si>
  <si>
    <t>09333-1 14</t>
    <phoneticPr fontId="2" type="noConversion"/>
  </si>
  <si>
    <t>09333-1 15</t>
    <phoneticPr fontId="2" type="noConversion"/>
  </si>
  <si>
    <t>09335-1 01</t>
    <phoneticPr fontId="2" type="noConversion"/>
  </si>
  <si>
    <t>09335-1 02</t>
    <phoneticPr fontId="2" type="noConversion"/>
  </si>
  <si>
    <t>09335-1 03</t>
    <phoneticPr fontId="2" type="noConversion"/>
  </si>
  <si>
    <t>09335-1 04</t>
    <phoneticPr fontId="2" type="noConversion"/>
  </si>
  <si>
    <t>09335-1 05</t>
    <phoneticPr fontId="2" type="noConversion"/>
  </si>
  <si>
    <t>09335-1 06</t>
    <phoneticPr fontId="2" type="noConversion"/>
  </si>
  <si>
    <t>09335-1 07</t>
    <phoneticPr fontId="2" type="noConversion"/>
  </si>
  <si>
    <t>09335-1 08</t>
    <phoneticPr fontId="2" type="noConversion"/>
  </si>
  <si>
    <t>09335-1 09</t>
    <phoneticPr fontId="2" type="noConversion"/>
  </si>
  <si>
    <t>09335-1 10</t>
    <phoneticPr fontId="2" type="noConversion"/>
  </si>
  <si>
    <t>09335-1 11</t>
    <phoneticPr fontId="2" type="noConversion"/>
  </si>
  <si>
    <t>09335-1 12</t>
    <phoneticPr fontId="2" type="noConversion"/>
  </si>
  <si>
    <t>09335-1 13</t>
    <phoneticPr fontId="2" type="noConversion"/>
  </si>
  <si>
    <t>09335-1 14</t>
    <phoneticPr fontId="2" type="noConversion"/>
  </si>
  <si>
    <t>09335-1 15</t>
    <phoneticPr fontId="2" type="noConversion"/>
  </si>
  <si>
    <t>09340-2 01</t>
    <phoneticPr fontId="2" type="noConversion"/>
  </si>
  <si>
    <t>09340-2 02</t>
    <phoneticPr fontId="2" type="noConversion"/>
  </si>
  <si>
    <t>09340-2 03</t>
    <phoneticPr fontId="2" type="noConversion"/>
  </si>
  <si>
    <t>09340-2 04</t>
    <phoneticPr fontId="2" type="noConversion"/>
  </si>
  <si>
    <t>09340-2 05</t>
    <phoneticPr fontId="2" type="noConversion"/>
  </si>
  <si>
    <t>09340-2 06</t>
    <phoneticPr fontId="2" type="noConversion"/>
  </si>
  <si>
    <t>09340-2 07</t>
    <phoneticPr fontId="2" type="noConversion"/>
  </si>
  <si>
    <t>09340-2 08</t>
    <phoneticPr fontId="2" type="noConversion"/>
  </si>
  <si>
    <t>09340-2 09</t>
    <phoneticPr fontId="2" type="noConversion"/>
  </si>
  <si>
    <t>09340-2 10</t>
    <phoneticPr fontId="2" type="noConversion"/>
  </si>
  <si>
    <t>09340-2 11</t>
    <phoneticPr fontId="2" type="noConversion"/>
  </si>
  <si>
    <t>09340-2 12</t>
    <phoneticPr fontId="2" type="noConversion"/>
  </si>
  <si>
    <t>09340-2 13</t>
    <phoneticPr fontId="2" type="noConversion"/>
  </si>
  <si>
    <t>09340-2 14</t>
    <phoneticPr fontId="2" type="noConversion"/>
  </si>
  <si>
    <t>09340-2 15</t>
    <phoneticPr fontId="2" type="noConversion"/>
  </si>
  <si>
    <t>09343-1 01</t>
    <phoneticPr fontId="2" type="noConversion"/>
  </si>
  <si>
    <t>09343-1 02</t>
    <phoneticPr fontId="2" type="noConversion"/>
  </si>
  <si>
    <t>09343-1 03</t>
    <phoneticPr fontId="2" type="noConversion"/>
  </si>
  <si>
    <t>09343-1 04</t>
    <phoneticPr fontId="2" type="noConversion"/>
  </si>
  <si>
    <t>09343-1 05</t>
    <phoneticPr fontId="2" type="noConversion"/>
  </si>
  <si>
    <t>09343-1 06</t>
    <phoneticPr fontId="2" type="noConversion"/>
  </si>
  <si>
    <t>09343-1 07</t>
    <phoneticPr fontId="2" type="noConversion"/>
  </si>
  <si>
    <t>09343-1 08</t>
    <phoneticPr fontId="2" type="noConversion"/>
  </si>
  <si>
    <t>09343-1 09</t>
    <phoneticPr fontId="2" type="noConversion"/>
  </si>
  <si>
    <t>09343-1 10</t>
    <phoneticPr fontId="2" type="noConversion"/>
  </si>
  <si>
    <t>09343-1 11</t>
    <phoneticPr fontId="2" type="noConversion"/>
  </si>
  <si>
    <t>09343-1 12</t>
    <phoneticPr fontId="2" type="noConversion"/>
  </si>
  <si>
    <t>09343-1 13</t>
    <phoneticPr fontId="2" type="noConversion"/>
  </si>
  <si>
    <t>09343-1 14</t>
    <phoneticPr fontId="2" type="noConversion"/>
  </si>
  <si>
    <t>09343-1 15</t>
    <phoneticPr fontId="2" type="noConversion"/>
  </si>
  <si>
    <t>09346-1 01</t>
    <phoneticPr fontId="2" type="noConversion"/>
  </si>
  <si>
    <t>09346-1 02</t>
    <phoneticPr fontId="2" type="noConversion"/>
  </si>
  <si>
    <t>09346-1 03</t>
    <phoneticPr fontId="2" type="noConversion"/>
  </si>
  <si>
    <t>09346-1 04</t>
    <phoneticPr fontId="2" type="noConversion"/>
  </si>
  <si>
    <t>09346-1 05</t>
    <phoneticPr fontId="2" type="noConversion"/>
  </si>
  <si>
    <t>09346-1 06</t>
    <phoneticPr fontId="2" type="noConversion"/>
  </si>
  <si>
    <t>09346-1 07</t>
    <phoneticPr fontId="2" type="noConversion"/>
  </si>
  <si>
    <t>09346-1 08</t>
    <phoneticPr fontId="2" type="noConversion"/>
  </si>
  <si>
    <t>09346-1 09</t>
    <phoneticPr fontId="2" type="noConversion"/>
  </si>
  <si>
    <t>09346-1 10</t>
    <phoneticPr fontId="2" type="noConversion"/>
  </si>
  <si>
    <t>09346-1 11</t>
    <phoneticPr fontId="2" type="noConversion"/>
  </si>
  <si>
    <t>09346-1 12</t>
    <phoneticPr fontId="2" type="noConversion"/>
  </si>
  <si>
    <t>09346-1 13</t>
    <phoneticPr fontId="2" type="noConversion"/>
  </si>
  <si>
    <t>09346-1 14</t>
    <phoneticPr fontId="2" type="noConversion"/>
  </si>
  <si>
    <t>09346-1 15</t>
    <phoneticPr fontId="2" type="noConversion"/>
  </si>
  <si>
    <r>
      <rPr>
        <vertAlign val="superscript"/>
        <sz val="10"/>
        <rFont val="Times New Roman"/>
        <family val="1"/>
      </rPr>
      <t>176</t>
    </r>
    <r>
      <rPr>
        <sz val="10"/>
        <color indexed="8"/>
        <rFont val="Times New Roman"/>
        <family val="1"/>
      </rPr>
      <t>Yb/</t>
    </r>
    <r>
      <rPr>
        <vertAlign val="superscript"/>
        <sz val="10"/>
        <rFont val="Times New Roman"/>
        <family val="1"/>
      </rPr>
      <t>177</t>
    </r>
    <r>
      <rPr>
        <sz val="10"/>
        <color indexed="8"/>
        <rFont val="Times New Roman"/>
        <family val="1"/>
      </rPr>
      <t>Hf</t>
    </r>
    <phoneticPr fontId="3" type="noConversion"/>
  </si>
  <si>
    <r>
      <rPr>
        <vertAlign val="superscript"/>
        <sz val="10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color indexed="8"/>
        <rFont val="Times New Roman"/>
        <family val="1"/>
      </rPr>
      <t>Hf</t>
    </r>
    <phoneticPr fontId="3" type="noConversion"/>
  </si>
  <si>
    <r>
      <rPr>
        <vertAlign val="superscript"/>
        <sz val="10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color indexed="8"/>
        <rFont val="Times New Roman"/>
        <family val="1"/>
      </rPr>
      <t>Hf</t>
    </r>
    <phoneticPr fontId="3" type="noConversion"/>
  </si>
  <si>
    <r>
      <t>T</t>
    </r>
    <r>
      <rPr>
        <vertAlign val="subscript"/>
        <sz val="10"/>
        <rFont val="Times New Roman"/>
        <family val="1"/>
      </rPr>
      <t>DM1</t>
    </r>
    <r>
      <rPr>
        <sz val="10"/>
        <color indexed="8"/>
        <rFont val="Times New Roman"/>
        <family val="1"/>
      </rPr>
      <t>(Ma)</t>
    </r>
    <phoneticPr fontId="3" type="noConversion"/>
  </si>
  <si>
    <r>
      <t>T</t>
    </r>
    <r>
      <rPr>
        <vertAlign val="subscript"/>
        <sz val="10"/>
        <rFont val="Times New Roman"/>
        <family val="1"/>
      </rPr>
      <t>DM2</t>
    </r>
    <r>
      <rPr>
        <sz val="10"/>
        <color indexed="8"/>
        <rFont val="Times New Roman"/>
        <family val="1"/>
      </rPr>
      <t>(Ma)</t>
    </r>
    <phoneticPr fontId="3" type="noConversion"/>
  </si>
  <si>
    <r>
      <t>Note: ε</t>
    </r>
    <r>
      <rPr>
        <vertAlign val="subscript"/>
        <sz val="10"/>
        <color indexed="8"/>
        <rFont val="Times New Roman"/>
        <family val="1"/>
      </rPr>
      <t>Hf</t>
    </r>
    <r>
      <rPr>
        <sz val="10"/>
        <color indexed="8"/>
        <rFont val="Times New Roman"/>
        <family val="1"/>
      </rPr>
      <t>(0) = ((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>/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CHUR,0</t>
    </r>
    <r>
      <rPr>
        <sz val="10"/>
        <color indexed="8"/>
        <rFont val="Times New Roman"/>
        <family val="1"/>
      </rPr>
      <t xml:space="preserve"> – 1) × 10000, f</t>
    </r>
    <r>
      <rPr>
        <vertAlign val="subscript"/>
        <sz val="10"/>
        <color indexed="8"/>
        <rFont val="Times New Roman"/>
        <family val="1"/>
      </rPr>
      <t>Lu/Hf</t>
    </r>
    <r>
      <rPr>
        <sz val="10"/>
        <color indexed="8"/>
        <rFont val="Times New Roman"/>
        <family val="1"/>
      </rPr>
      <t xml:space="preserve"> =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 xml:space="preserve">Lu/ 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>/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 xml:space="preserve">Lu/ 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CHUR</t>
    </r>
    <r>
      <rPr>
        <sz val="10"/>
        <color indexed="8"/>
        <rFont val="Times New Roman"/>
        <family val="1"/>
      </rPr>
      <t xml:space="preserve"> – 1</t>
    </r>
  </si>
  <si>
    <r>
      <t>ε</t>
    </r>
    <r>
      <rPr>
        <vertAlign val="subscript"/>
        <sz val="10"/>
        <color indexed="8"/>
        <rFont val="Times New Roman"/>
        <family val="1"/>
      </rPr>
      <t>Hf</t>
    </r>
    <r>
      <rPr>
        <sz val="10"/>
        <color indexed="8"/>
        <rFont val="Times New Roman"/>
        <family val="1"/>
      </rPr>
      <t>(t) =((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 xml:space="preserve"> –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 xml:space="preserve"> × (e</t>
    </r>
    <r>
      <rPr>
        <vertAlign val="superscript"/>
        <sz val="10"/>
        <color indexed="8"/>
        <rFont val="Times New Roman"/>
        <family val="1"/>
      </rPr>
      <t>λt</t>
    </r>
    <r>
      <rPr>
        <sz val="10"/>
        <color indexed="8"/>
        <rFont val="Times New Roman"/>
        <family val="1"/>
      </rPr>
      <t xml:space="preserve"> – 1))/ ((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CHUR,0</t>
    </r>
    <r>
      <rPr>
        <sz val="10"/>
        <color indexed="8"/>
        <rFont val="Times New Roman"/>
        <family val="1"/>
      </rPr>
      <t xml:space="preserve"> –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CHUR</t>
    </r>
    <r>
      <rPr>
        <sz val="10"/>
        <color indexed="8"/>
        <rFont val="Times New Roman"/>
        <family val="1"/>
      </rPr>
      <t xml:space="preserve"> × ( e</t>
    </r>
    <r>
      <rPr>
        <vertAlign val="superscript"/>
        <sz val="10"/>
        <color indexed="8"/>
        <rFont val="Times New Roman"/>
        <family val="1"/>
      </rPr>
      <t>λt</t>
    </r>
    <r>
      <rPr>
        <sz val="10"/>
        <color indexed="8"/>
        <rFont val="Times New Roman"/>
        <family val="1"/>
      </rPr>
      <t xml:space="preserve"> – 1)) – 1) × 10000</t>
    </r>
  </si>
  <si>
    <r>
      <t>T</t>
    </r>
    <r>
      <rPr>
        <vertAlign val="subscript"/>
        <sz val="10"/>
        <color indexed="8"/>
        <rFont val="Times New Roman"/>
        <family val="1"/>
      </rPr>
      <t>DM1</t>
    </r>
    <r>
      <rPr>
        <sz val="10"/>
        <color indexed="8"/>
        <rFont val="Times New Roman"/>
        <family val="1"/>
      </rPr>
      <t>(Hf) = 1/1 × (1 + ((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 xml:space="preserve"> –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DM</t>
    </r>
    <r>
      <rPr>
        <sz val="10"/>
        <color indexed="8"/>
        <rFont val="Times New Roman"/>
        <family val="1"/>
      </rPr>
      <t>)/((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 xml:space="preserve"> –  (</t>
    </r>
    <r>
      <rPr>
        <vertAlign val="superscript"/>
        <sz val="10"/>
        <color indexed="8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indexed="8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indexed="8"/>
        <rFont val="Times New Roman"/>
        <family val="1"/>
      </rPr>
      <t>DM</t>
    </r>
    <r>
      <rPr>
        <sz val="10"/>
        <color indexed="8"/>
        <rFont val="Times New Roman"/>
        <family val="1"/>
      </rPr>
      <t>)) (Griffin</t>
    </r>
    <r>
      <rPr>
        <i/>
        <sz val="10"/>
        <color indexed="8"/>
        <rFont val="Times New Roman"/>
        <family val="1"/>
      </rPr>
      <t xml:space="preserve"> et al.</t>
    </r>
    <r>
      <rPr>
        <sz val="10"/>
        <color indexed="8"/>
        <rFont val="Times New Roman"/>
        <family val="1"/>
      </rPr>
      <t>, 2000)</t>
    </r>
  </si>
  <si>
    <r>
      <t>f</t>
    </r>
    <r>
      <rPr>
        <vertAlign val="subscript"/>
        <sz val="10"/>
        <color rgb="FF000000"/>
        <rFont val="Times New Roman"/>
        <family val="1"/>
      </rPr>
      <t>DM</t>
    </r>
    <r>
      <rPr>
        <sz val="10"/>
        <color indexed="8"/>
        <rFont val="Times New Roman"/>
        <family val="1"/>
      </rPr>
      <t xml:space="preserve"> = 0.16, t = crystallization time of zircon, λ = 1.865 × 10</t>
    </r>
    <r>
      <rPr>
        <vertAlign val="superscript"/>
        <sz val="10"/>
        <color rgb="FF000000"/>
        <rFont val="Times New Roman"/>
        <family val="1"/>
      </rPr>
      <t>-11</t>
    </r>
    <r>
      <rPr>
        <sz val="10"/>
        <color indexed="8"/>
        <rFont val="Times New Roman"/>
        <family val="1"/>
      </rPr>
      <t>yr</t>
    </r>
    <r>
      <rPr>
        <vertAlign val="superscript"/>
        <sz val="10"/>
        <color rgb="FF000000"/>
        <rFont val="Times New Roman"/>
        <family val="1"/>
      </rPr>
      <t>-1</t>
    </r>
    <r>
      <rPr>
        <sz val="10"/>
        <color indexed="8"/>
        <rFont val="Times New Roman"/>
        <family val="1"/>
      </rPr>
      <t xml:space="preserve"> are used in calculation.</t>
    </r>
    <phoneticPr fontId="1" type="noConversion"/>
  </si>
  <si>
    <r>
      <t xml:space="preserve"> (</t>
    </r>
    <r>
      <rPr>
        <vertAlign val="superscript"/>
        <sz val="10"/>
        <color rgb="FF000000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indexed="8"/>
        <rFont val="Times New Roman"/>
        <family val="1"/>
      </rPr>
      <t>Hf)DM = 0.0384 and (</t>
    </r>
    <r>
      <rPr>
        <vertAlign val="superscript"/>
        <sz val="10"/>
        <color rgb="FF000000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rgb="FF000000"/>
        <rFont val="Times New Roman"/>
        <family val="1"/>
      </rPr>
      <t>DM</t>
    </r>
    <r>
      <rPr>
        <sz val="10"/>
        <color indexed="8"/>
        <rFont val="Times New Roman"/>
        <family val="1"/>
      </rPr>
      <t xml:space="preserve"> = 0.28325 (Griffin et al., 2000, Nowell et al., 1998);</t>
    </r>
    <phoneticPr fontId="1" type="noConversion"/>
  </si>
  <si>
    <r>
      <rPr>
        <vertAlign val="superscript"/>
        <sz val="10"/>
        <color rgb="FF000000"/>
        <rFont val="Times New Roman"/>
        <family val="1"/>
      </rPr>
      <t>(176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rgb="FF000000"/>
        <rFont val="Times New Roman"/>
        <family val="1"/>
      </rPr>
      <t>CHUR</t>
    </r>
    <r>
      <rPr>
        <sz val="10"/>
        <color indexed="8"/>
        <rFont val="Times New Roman"/>
        <family val="1"/>
      </rPr>
      <t xml:space="preserve"> = 0.0332 and (</t>
    </r>
    <r>
      <rPr>
        <vertAlign val="superscript"/>
        <sz val="10"/>
        <color rgb="FF000000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rgb="FF000000"/>
        <rFont val="Times New Roman"/>
        <family val="1"/>
      </rPr>
      <t>CHUR,0</t>
    </r>
    <r>
      <rPr>
        <sz val="10"/>
        <color indexed="8"/>
        <rFont val="Times New Roman"/>
        <family val="1"/>
      </rPr>
      <t xml:space="preserve"> = 0.282772;</t>
    </r>
    <phoneticPr fontId="1" type="noConversion"/>
  </si>
  <si>
    <r>
      <t>T</t>
    </r>
    <r>
      <rPr>
        <vertAlign val="subscript"/>
        <sz val="10"/>
        <color indexed="8"/>
        <rFont val="Times New Roman"/>
        <family val="1"/>
      </rPr>
      <t>DM2</t>
    </r>
    <r>
      <rPr>
        <sz val="10"/>
        <color indexed="8"/>
        <rFont val="Times New Roman"/>
        <family val="1"/>
      </rPr>
      <t>(Hf) = T</t>
    </r>
    <r>
      <rPr>
        <vertAlign val="subscript"/>
        <sz val="10"/>
        <color indexed="8"/>
        <rFont val="Times New Roman"/>
        <family val="1"/>
      </rPr>
      <t>DM1</t>
    </r>
    <r>
      <rPr>
        <sz val="10"/>
        <color indexed="8"/>
        <rFont val="Times New Roman"/>
        <family val="1"/>
      </rPr>
      <t>(Hf) – (T</t>
    </r>
    <r>
      <rPr>
        <vertAlign val="subscript"/>
        <sz val="10"/>
        <color indexed="8"/>
        <rFont val="Times New Roman"/>
        <family val="1"/>
      </rPr>
      <t>DM1</t>
    </r>
    <r>
      <rPr>
        <sz val="10"/>
        <color indexed="8"/>
        <rFont val="Times New Roman"/>
        <family val="1"/>
      </rPr>
      <t>(Hf) – t)((f</t>
    </r>
    <r>
      <rPr>
        <vertAlign val="subscript"/>
        <sz val="10"/>
        <color indexed="8"/>
        <rFont val="Times New Roman"/>
        <family val="1"/>
      </rPr>
      <t>CC</t>
    </r>
    <r>
      <rPr>
        <sz val="10"/>
        <color indexed="8"/>
        <rFont val="Times New Roman"/>
        <family val="1"/>
      </rPr>
      <t xml:space="preserve"> – f</t>
    </r>
    <r>
      <rPr>
        <vertAlign val="subscript"/>
        <sz val="10"/>
        <color indexed="8"/>
        <rFont val="Times New Roman"/>
        <family val="1"/>
      </rPr>
      <t>S</t>
    </r>
    <r>
      <rPr>
        <sz val="10"/>
        <color indexed="8"/>
        <rFont val="Times New Roman"/>
        <family val="1"/>
      </rPr>
      <t>)/(f</t>
    </r>
    <r>
      <rPr>
        <vertAlign val="subscript"/>
        <sz val="10"/>
        <color indexed="8"/>
        <rFont val="Times New Roman"/>
        <family val="1"/>
      </rPr>
      <t>CC</t>
    </r>
    <r>
      <rPr>
        <sz val="10"/>
        <color indexed="8"/>
        <rFont val="Times New Roman"/>
        <family val="1"/>
      </rPr>
      <t xml:space="preserve"> – f</t>
    </r>
    <r>
      <rPr>
        <vertAlign val="subscript"/>
        <sz val="10"/>
        <color indexed="8"/>
        <rFont val="Times New Roman"/>
        <family val="1"/>
      </rPr>
      <t>DM</t>
    </r>
    <r>
      <rPr>
        <sz val="10"/>
        <color indexed="8"/>
        <rFont val="Times New Roman"/>
        <family val="1"/>
      </rPr>
      <t xml:space="preserve">)) ,   </t>
    </r>
    <phoneticPr fontId="1" type="noConversion"/>
  </si>
  <si>
    <r>
      <t>(</t>
    </r>
    <r>
      <rPr>
        <vertAlign val="superscript"/>
        <sz val="10"/>
        <color rgb="FF000000"/>
        <rFont val="Times New Roman"/>
        <family val="1"/>
      </rPr>
      <t>176</t>
    </r>
    <r>
      <rPr>
        <sz val="10"/>
        <color indexed="8"/>
        <rFont val="Times New Roman"/>
        <family val="1"/>
      </rPr>
      <t>Lu/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rgb="FF000000"/>
        <rFont val="Times New Roman"/>
        <family val="1"/>
      </rPr>
      <t>S</t>
    </r>
    <r>
      <rPr>
        <sz val="10"/>
        <color indexed="8"/>
        <rFont val="Times New Roman"/>
        <family val="1"/>
      </rPr>
      <t xml:space="preserve"> and(</t>
    </r>
    <r>
      <rPr>
        <vertAlign val="superscript"/>
        <sz val="10"/>
        <color rgb="FF000000"/>
        <rFont val="Times New Roman"/>
        <family val="1"/>
      </rPr>
      <t>176</t>
    </r>
    <r>
      <rPr>
        <sz val="10"/>
        <color indexed="8"/>
        <rFont val="Times New Roman"/>
        <family val="1"/>
      </rPr>
      <t>Hf/</t>
    </r>
    <r>
      <rPr>
        <vertAlign val="superscript"/>
        <sz val="10"/>
        <color rgb="FF000000"/>
        <rFont val="Times New Roman"/>
        <family val="1"/>
      </rPr>
      <t>177</t>
    </r>
    <r>
      <rPr>
        <sz val="10"/>
        <color indexed="8"/>
        <rFont val="Times New Roman"/>
        <family val="1"/>
      </rPr>
      <t>Hf)</t>
    </r>
    <r>
      <rPr>
        <vertAlign val="subscript"/>
        <sz val="10"/>
        <color rgb="FF000000"/>
        <rFont val="Times New Roman"/>
        <family val="1"/>
      </rPr>
      <t>S</t>
    </r>
    <r>
      <rPr>
        <sz val="10"/>
        <color indexed="8"/>
        <rFont val="Times New Roman"/>
        <family val="1"/>
      </rPr>
      <t xml:space="preserve"> are the measured values of samples;  fCC = -0.548 (average continental crust).</t>
    </r>
    <phoneticPr fontId="1" type="noConversion"/>
  </si>
  <si>
    <t>GJ-1-1</t>
    <phoneticPr fontId="1" type="noConversion"/>
  </si>
  <si>
    <t>GJ-1-2</t>
  </si>
  <si>
    <t>GJ-1-3</t>
  </si>
  <si>
    <t>GJ-1-4</t>
  </si>
  <si>
    <t>GJ-1-5</t>
  </si>
  <si>
    <t>GJ-1-6</t>
  </si>
  <si>
    <t>GJ-1-7</t>
  </si>
  <si>
    <t>GJ-1-8</t>
  </si>
  <si>
    <t>GJ-1-9</t>
  </si>
  <si>
    <t>GJ-1-10</t>
  </si>
  <si>
    <t>Supplementary Table S4: In situ Hf isotopic data for zircons of the Gongzhuling intermediate-felsic rocks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</si>
</sst>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00000_);[Red]\(0.000000\)"/>
    <numFmt numFmtId="178" formatCode="0.00_ "/>
    <numFmt numFmtId="179" formatCode="0.0_ "/>
    <numFmt numFmtId="180" formatCode="0_ "/>
  </numFmts>
  <fonts count="12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0"/>
      <color indexed="8"/>
      <name val="Times New Roman"/>
      <family val="1"/>
    </font>
    <font>
      <vertAlign val="superscript"/>
      <sz val="10"/>
      <name val="Times New Roman"/>
      <family val="1"/>
    </font>
    <font>
      <vertAlign val="subscript"/>
      <sz val="10"/>
      <name val="Times New Roman"/>
      <family val="1"/>
    </font>
    <font>
      <vertAlign val="subscript"/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i/>
      <sz val="10"/>
      <color indexed="8"/>
      <name val="Times New Roman"/>
      <family val="1"/>
    </font>
    <font>
      <vertAlign val="superscript"/>
      <sz val="10"/>
      <color rgb="FF000000"/>
      <name val="Times New Roman"/>
      <family val="1"/>
    </font>
    <font>
      <vertAlign val="subscript"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180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>
      <alignment vertical="center"/>
    </xf>
    <xf numFmtId="177" fontId="4" fillId="0" borderId="1" xfId="0" applyNumberFormat="1" applyFont="1" applyBorder="1">
      <alignment vertical="center"/>
    </xf>
    <xf numFmtId="179" fontId="4" fillId="0" borderId="1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>
      <alignment vertical="center"/>
    </xf>
    <xf numFmtId="177" fontId="4" fillId="0" borderId="2" xfId="0" applyNumberFormat="1" applyFont="1" applyBorder="1">
      <alignment vertical="center"/>
    </xf>
    <xf numFmtId="179" fontId="4" fillId="0" borderId="2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8" fontId="4" fillId="0" borderId="0" xfId="0" applyNumberFormat="1" applyFont="1" applyAlignment="1">
      <alignment horizontal="center" vertical="center"/>
    </xf>
    <xf numFmtId="178" fontId="4" fillId="0" borderId="0" xfId="0" applyNumberFormat="1" applyFont="1" applyFill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78" fontId="4" fillId="0" borderId="2" xfId="0" applyNumberFormat="1" applyFont="1" applyFill="1" applyBorder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180" fontId="4" fillId="0" borderId="0" xfId="0" applyNumberFormat="1" applyFont="1" applyFill="1" applyAlignment="1">
      <alignment horizontal="center" vertical="center"/>
    </xf>
    <xf numFmtId="177" fontId="4" fillId="0" borderId="0" xfId="0" applyNumberFormat="1" applyFont="1" applyBorder="1">
      <alignment vertical="center"/>
    </xf>
    <xf numFmtId="180" fontId="4" fillId="0" borderId="0" xfId="0" applyNumberFormat="1" applyFont="1" applyBorder="1">
      <alignment vertical="center"/>
    </xf>
    <xf numFmtId="179" fontId="4" fillId="0" borderId="0" xfId="0" applyNumberFormat="1" applyFont="1" applyBorder="1">
      <alignment vertical="center"/>
    </xf>
    <xf numFmtId="178" fontId="4" fillId="0" borderId="0" xfId="0" applyNumberFormat="1" applyFont="1" applyBorder="1">
      <alignment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47"/>
  <sheetViews>
    <sheetView tabSelected="1" workbookViewId="0">
      <pane xSplit="1" ySplit="3" topLeftCell="B127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" defaultRowHeight="13"/>
  <cols>
    <col min="1" max="1" width="10" style="1" customWidth="1"/>
    <col min="2" max="2" width="9.1796875" style="2" customWidth="1"/>
    <col min="3" max="4" width="9" style="2" customWidth="1"/>
    <col min="5" max="5" width="9.08984375" style="2" customWidth="1"/>
    <col min="6" max="6" width="4.6328125" style="1" customWidth="1"/>
    <col min="7" max="7" width="5.08984375" style="3" customWidth="1"/>
    <col min="8" max="8" width="6.54296875" style="4" customWidth="1"/>
    <col min="9" max="9" width="8" style="22" customWidth="1"/>
    <col min="10" max="10" width="8.08984375" style="23" customWidth="1"/>
    <col min="11" max="16384" width="9" style="1"/>
  </cols>
  <sheetData>
    <row r="2" spans="1:11">
      <c r="A2" s="12" t="s">
        <v>145</v>
      </c>
      <c r="B2" s="13"/>
      <c r="C2" s="13"/>
      <c r="D2" s="13"/>
      <c r="E2" s="13"/>
      <c r="F2" s="12"/>
      <c r="G2" s="14"/>
      <c r="H2" s="15"/>
      <c r="I2" s="24"/>
      <c r="J2" s="25"/>
    </row>
    <row r="3" spans="1:11" s="11" customFormat="1" ht="15.5">
      <c r="A3" s="16" t="s">
        <v>0</v>
      </c>
      <c r="B3" s="17" t="s">
        <v>122</v>
      </c>
      <c r="C3" s="17" t="s">
        <v>123</v>
      </c>
      <c r="D3" s="17" t="s">
        <v>124</v>
      </c>
      <c r="E3" s="17" t="s">
        <v>1</v>
      </c>
      <c r="F3" s="16" t="s">
        <v>2</v>
      </c>
      <c r="G3" s="18" t="s">
        <v>3</v>
      </c>
      <c r="H3" s="19" t="s">
        <v>4</v>
      </c>
      <c r="I3" s="20" t="s">
        <v>125</v>
      </c>
      <c r="J3" s="21" t="s">
        <v>126</v>
      </c>
    </row>
    <row r="4" spans="1:11">
      <c r="A4" s="1" t="s">
        <v>5</v>
      </c>
      <c r="B4" s="2">
        <v>0.12146784140718632</v>
      </c>
      <c r="C4" s="2">
        <v>2.4338838933241173E-3</v>
      </c>
      <c r="D4" s="2">
        <v>0.28293891408662136</v>
      </c>
      <c r="E4" s="2">
        <v>2.0491848071105472E-5</v>
      </c>
      <c r="F4" s="6">
        <v>261.2</v>
      </c>
      <c r="G4" s="3">
        <f>((D4-C4*(EXP(0.00001867*F4)-1))/(0.282772-0.0332*(EXP(0.00001867*F4)-1))-1)*10000</f>
        <v>11.228017792346279</v>
      </c>
      <c r="H4" s="5">
        <f>(C4/0.0332)-1</f>
        <v>-0.92669024417698442</v>
      </c>
      <c r="I4" s="26">
        <f>1*10^5/1.86*LN(1+(D4-0.28325)/(C4-0.0384))</f>
        <v>463.02282107873367</v>
      </c>
      <c r="J4" s="27">
        <f t="shared" ref="J4:J18" si="0">I4-(I4-F4)*((-0.5482-H4)/(-0.5482-0.1566))</f>
        <v>571.40529671803245</v>
      </c>
      <c r="K4" s="7"/>
    </row>
    <row r="5" spans="1:11">
      <c r="A5" s="1" t="s">
        <v>6</v>
      </c>
      <c r="B5" s="2">
        <v>0.11873723843783793</v>
      </c>
      <c r="C5" s="2">
        <v>2.662852687521036E-3</v>
      </c>
      <c r="D5" s="2">
        <v>0.282957617619085</v>
      </c>
      <c r="E5" s="2">
        <v>2.123377379151793E-5</v>
      </c>
      <c r="F5" s="6">
        <v>261.2</v>
      </c>
      <c r="G5" s="3">
        <f t="shared" ref="G5:G68" si="1">((D5-C5*(EXP(0.00001867*F5)-1))/(0.282772-0.0332*(EXP(0.00001867*F5)-1))-1)*10000</f>
        <v>11.850226273790732</v>
      </c>
      <c r="H5" s="5">
        <f t="shared" ref="H5:H68" si="2">(C5/0.0332)-1</f>
        <v>-0.91979359374936642</v>
      </c>
      <c r="I5" s="26">
        <f t="shared" ref="I5:I68" si="3">1*10^5/1.86*LN(1+(D5-0.28325)/(C5-0.0384))</f>
        <v>438.07433958029327</v>
      </c>
      <c r="J5" s="27">
        <f t="shared" si="0"/>
        <v>531.32827188263013</v>
      </c>
    </row>
    <row r="6" spans="1:11">
      <c r="A6" s="1" t="s">
        <v>7</v>
      </c>
      <c r="B6" s="2">
        <v>0.13418375378449332</v>
      </c>
      <c r="C6" s="2">
        <v>3.2931419835531763E-3</v>
      </c>
      <c r="D6" s="2">
        <v>0.28293109345841783</v>
      </c>
      <c r="E6" s="2">
        <v>2.2777083902738905E-5</v>
      </c>
      <c r="F6" s="6">
        <v>261.2</v>
      </c>
      <c r="G6" s="3">
        <f t="shared" si="1"/>
        <v>10.802656478208217</v>
      </c>
      <c r="H6" s="5">
        <f t="shared" si="2"/>
        <v>-0.9008089763990007</v>
      </c>
      <c r="I6" s="26">
        <f t="shared" si="3"/>
        <v>486.17587719612851</v>
      </c>
      <c r="J6" s="27">
        <f t="shared" si="0"/>
        <v>598.73052216291933</v>
      </c>
    </row>
    <row r="7" spans="1:11">
      <c r="A7" s="1" t="s">
        <v>8</v>
      </c>
      <c r="B7" s="2">
        <v>0.10398031116643011</v>
      </c>
      <c r="C7" s="2">
        <v>2.5874294056677316E-3</v>
      </c>
      <c r="D7" s="2">
        <v>0.28297613871605853</v>
      </c>
      <c r="E7" s="2">
        <v>2.0569212643217791E-5</v>
      </c>
      <c r="F7" s="6">
        <v>261.2</v>
      </c>
      <c r="G7" s="3">
        <f t="shared" si="1"/>
        <v>12.518632370694949</v>
      </c>
      <c r="H7" s="5">
        <f t="shared" si="2"/>
        <v>-0.92206537934735744</v>
      </c>
      <c r="I7" s="26">
        <f t="shared" si="3"/>
        <v>409.56885749744055</v>
      </c>
      <c r="J7" s="27">
        <f t="shared" si="0"/>
        <v>488.27200618020817</v>
      </c>
    </row>
    <row r="8" spans="1:11">
      <c r="A8" s="1" t="s">
        <v>9</v>
      </c>
      <c r="B8" s="2">
        <v>8.8935555500664912E-2</v>
      </c>
      <c r="C8" s="2">
        <v>2.0505215627269974E-3</v>
      </c>
      <c r="D8" s="2">
        <v>0.28294166353528838</v>
      </c>
      <c r="E8" s="2">
        <v>1.8420165153504618E-5</v>
      </c>
      <c r="F8" s="6">
        <v>261.2</v>
      </c>
      <c r="G8" s="3">
        <f t="shared" si="1"/>
        <v>11.391618714742258</v>
      </c>
      <c r="H8" s="5">
        <f t="shared" si="2"/>
        <v>-0.93823730232750013</v>
      </c>
      <c r="I8" s="26">
        <f t="shared" si="3"/>
        <v>454.12799434281573</v>
      </c>
      <c r="J8" s="27">
        <f t="shared" si="0"/>
        <v>560.8946153089438</v>
      </c>
    </row>
    <row r="9" spans="1:11">
      <c r="A9" s="1" t="s">
        <v>10</v>
      </c>
      <c r="B9" s="2">
        <v>8.6387963341053822E-2</v>
      </c>
      <c r="C9" s="2">
        <v>2.2520231716577454E-3</v>
      </c>
      <c r="D9" s="2">
        <v>0.28290158362460405</v>
      </c>
      <c r="E9" s="2">
        <v>2.1060393104904214E-5</v>
      </c>
      <c r="F9" s="6">
        <v>261.2</v>
      </c>
      <c r="G9" s="3">
        <f t="shared" si="1"/>
        <v>9.9385562783282921</v>
      </c>
      <c r="H9" s="5">
        <f t="shared" si="2"/>
        <v>-0.93216797675729679</v>
      </c>
      <c r="I9" s="26">
        <f t="shared" si="3"/>
        <v>515.72356732226956</v>
      </c>
      <c r="J9" s="27">
        <f t="shared" si="0"/>
        <v>654.38545605918989</v>
      </c>
    </row>
    <row r="10" spans="1:11">
      <c r="A10" s="1" t="s">
        <v>11</v>
      </c>
      <c r="B10" s="2">
        <v>0.17173683160322722</v>
      </c>
      <c r="C10" s="2">
        <v>4.2025714552716559E-3</v>
      </c>
      <c r="D10" s="2">
        <v>0.28290264248439678</v>
      </c>
      <c r="E10" s="2">
        <v>2.6226101329781442E-5</v>
      </c>
      <c r="F10" s="6">
        <v>261.2</v>
      </c>
      <c r="G10" s="3">
        <f t="shared" si="1"/>
        <v>9.6386223860722708</v>
      </c>
      <c r="H10" s="5">
        <f t="shared" si="2"/>
        <v>-0.87341652243157664</v>
      </c>
      <c r="I10" s="26">
        <f t="shared" si="3"/>
        <v>543.34281497746338</v>
      </c>
      <c r="J10" s="27">
        <f t="shared" si="0"/>
        <v>673.5322376733011</v>
      </c>
    </row>
    <row r="11" spans="1:11">
      <c r="A11" s="1" t="s">
        <v>12</v>
      </c>
      <c r="B11" s="2">
        <v>7.173016056056665E-2</v>
      </c>
      <c r="C11" s="2">
        <v>1.691139719572536E-3</v>
      </c>
      <c r="D11" s="2">
        <v>0.2829365313290888</v>
      </c>
      <c r="E11" s="2">
        <v>1.7770506071281626E-5</v>
      </c>
      <c r="F11" s="6">
        <v>261.2</v>
      </c>
      <c r="G11" s="3">
        <f t="shared" si="1"/>
        <v>11.272183217048148</v>
      </c>
      <c r="H11" s="5">
        <f t="shared" si="2"/>
        <v>-0.94906205663938148</v>
      </c>
      <c r="I11" s="26">
        <f t="shared" si="3"/>
        <v>457.15405024047465</v>
      </c>
      <c r="J11" s="27">
        <f t="shared" si="0"/>
        <v>568.6048782572359</v>
      </c>
    </row>
    <row r="12" spans="1:11">
      <c r="A12" s="1" t="s">
        <v>13</v>
      </c>
      <c r="B12" s="2">
        <v>7.3669536818415912E-2</v>
      </c>
      <c r="C12" s="2">
        <v>1.8680002220213361E-3</v>
      </c>
      <c r="D12" s="2">
        <v>0.28293344494504802</v>
      </c>
      <c r="E12" s="2">
        <v>1.9438476574818165E-5</v>
      </c>
      <c r="F12" s="6">
        <v>261.2</v>
      </c>
      <c r="G12" s="3">
        <f t="shared" si="1"/>
        <v>11.132380193239477</v>
      </c>
      <c r="H12" s="5">
        <f t="shared" si="2"/>
        <v>-0.94373493307164646</v>
      </c>
      <c r="I12" s="26">
        <f t="shared" si="3"/>
        <v>463.86115885938199</v>
      </c>
      <c r="J12" s="27">
        <f t="shared" si="0"/>
        <v>577.59493852122648</v>
      </c>
    </row>
    <row r="13" spans="1:11">
      <c r="A13" s="1" t="s">
        <v>14</v>
      </c>
      <c r="B13" s="2">
        <v>7.1815039546892681E-2</v>
      </c>
      <c r="C13" s="2">
        <v>1.8292074895820132E-3</v>
      </c>
      <c r="D13" s="2">
        <v>0.28289969563429179</v>
      </c>
      <c r="E13" s="2">
        <v>2.4982462744618518E-5</v>
      </c>
      <c r="F13" s="6">
        <v>261.2</v>
      </c>
      <c r="G13" s="3">
        <f t="shared" si="1"/>
        <v>9.9448883349428918</v>
      </c>
      <c r="H13" s="5">
        <f t="shared" si="2"/>
        <v>-0.94490338886801162</v>
      </c>
      <c r="I13" s="26">
        <f t="shared" si="3"/>
        <v>512.53848124378874</v>
      </c>
      <c r="J13" s="27">
        <f t="shared" si="0"/>
        <v>654.00673785892809</v>
      </c>
    </row>
    <row r="14" spans="1:11">
      <c r="A14" s="1" t="s">
        <v>15</v>
      </c>
      <c r="B14" s="2">
        <v>5.9645108734572842E-2</v>
      </c>
      <c r="C14" s="2">
        <v>1.410292500898214E-3</v>
      </c>
      <c r="D14" s="2">
        <v>0.28296439806095797</v>
      </c>
      <c r="E14" s="2">
        <v>1.4516778278751358E-5</v>
      </c>
      <c r="F14" s="6">
        <v>261.2</v>
      </c>
      <c r="G14" s="3">
        <f t="shared" si="1"/>
        <v>12.306813567219965</v>
      </c>
      <c r="H14" s="5">
        <f t="shared" si="2"/>
        <v>-0.95752131021390918</v>
      </c>
      <c r="I14" s="26">
        <f t="shared" si="3"/>
        <v>413.51956252155202</v>
      </c>
      <c r="J14" s="27">
        <f t="shared" si="0"/>
        <v>501.98103088496168</v>
      </c>
    </row>
    <row r="15" spans="1:11">
      <c r="A15" s="1" t="s">
        <v>16</v>
      </c>
      <c r="B15" s="2">
        <v>8.7013749788674988E-2</v>
      </c>
      <c r="C15" s="2">
        <v>2.1679866458579619E-3</v>
      </c>
      <c r="D15" s="2">
        <v>0.28294077349170954</v>
      </c>
      <c r="E15" s="2">
        <v>1.9959601388900565E-5</v>
      </c>
      <c r="F15" s="6">
        <v>261.2</v>
      </c>
      <c r="G15" s="3">
        <f t="shared" si="1"/>
        <v>11.339806152270704</v>
      </c>
      <c r="H15" s="5">
        <f t="shared" si="2"/>
        <v>-0.93469919741391683</v>
      </c>
      <c r="I15" s="26">
        <f t="shared" si="3"/>
        <v>456.90361266712648</v>
      </c>
      <c r="J15" s="27">
        <f t="shared" si="0"/>
        <v>564.22383007184897</v>
      </c>
    </row>
    <row r="16" spans="1:11">
      <c r="A16" s="1" t="s">
        <v>17</v>
      </c>
      <c r="B16" s="2">
        <v>0.10695598131491341</v>
      </c>
      <c r="C16" s="2">
        <v>2.6270934706111963E-3</v>
      </c>
      <c r="D16" s="2">
        <v>0.2829744533048798</v>
      </c>
      <c r="E16" s="2">
        <v>1.7605460886163948E-5</v>
      </c>
      <c r="F16" s="6">
        <v>261.2</v>
      </c>
      <c r="G16" s="3">
        <f t="shared" si="1"/>
        <v>12.452133962961298</v>
      </c>
      <c r="H16" s="5">
        <f t="shared" si="2"/>
        <v>-0.92087067859604832</v>
      </c>
      <c r="I16" s="26">
        <f t="shared" si="3"/>
        <v>412.53496685730772</v>
      </c>
      <c r="J16" s="27">
        <f t="shared" si="0"/>
        <v>492.55497933463937</v>
      </c>
    </row>
    <row r="17" spans="1:10">
      <c r="A17" s="1" t="s">
        <v>18</v>
      </c>
      <c r="B17" s="2">
        <v>0.10191862065603666</v>
      </c>
      <c r="C17" s="2">
        <v>2.8186440240270797E-3</v>
      </c>
      <c r="D17" s="2">
        <v>0.28288319671636547</v>
      </c>
      <c r="E17" s="2">
        <v>2.3044094724925486E-5</v>
      </c>
      <c r="F17" s="6">
        <v>261.2</v>
      </c>
      <c r="G17" s="3">
        <f t="shared" si="1"/>
        <v>9.1899322183652821</v>
      </c>
      <c r="H17" s="5">
        <f t="shared" si="2"/>
        <v>-0.91510108361364217</v>
      </c>
      <c r="I17" s="26">
        <f t="shared" si="3"/>
        <v>551.40257682284152</v>
      </c>
      <c r="J17" s="27">
        <f t="shared" si="0"/>
        <v>702.47471062501495</v>
      </c>
    </row>
    <row r="18" spans="1:10">
      <c r="A18" s="1" t="s">
        <v>19</v>
      </c>
      <c r="B18" s="2">
        <v>0.20319408855410487</v>
      </c>
      <c r="C18" s="2">
        <v>5.1138686897526306E-3</v>
      </c>
      <c r="D18" s="2">
        <v>0.28287318811936624</v>
      </c>
      <c r="E18" s="2">
        <v>3.1596908891823098E-5</v>
      </c>
      <c r="F18" s="6">
        <v>261.2</v>
      </c>
      <c r="G18" s="3">
        <f t="shared" si="1"/>
        <v>8.4387607342595317</v>
      </c>
      <c r="H18" s="5">
        <f t="shared" si="2"/>
        <v>-0.84596781054961956</v>
      </c>
      <c r="I18" s="26">
        <f t="shared" si="3"/>
        <v>605.20380108079689</v>
      </c>
      <c r="J18" s="27">
        <f t="shared" si="0"/>
        <v>750.54043369795886</v>
      </c>
    </row>
    <row r="19" spans="1:10">
      <c r="F19" s="6"/>
      <c r="H19" s="5"/>
      <c r="I19" s="26"/>
      <c r="J19" s="27"/>
    </row>
    <row r="20" spans="1:10">
      <c r="A20" s="1" t="s">
        <v>20</v>
      </c>
      <c r="B20" s="2">
        <v>8.4383298158139719E-2</v>
      </c>
      <c r="C20" s="2">
        <v>1.6869523730732663E-3</v>
      </c>
      <c r="D20" s="2">
        <v>0.28298349841926879</v>
      </c>
      <c r="E20" s="2">
        <v>1.5316809114506647E-5</v>
      </c>
      <c r="F20" s="6">
        <v>266.89999999999998</v>
      </c>
      <c r="G20" s="3">
        <f t="shared" si="1"/>
        <v>13.054229453786093</v>
      </c>
      <c r="H20" s="5">
        <f t="shared" si="2"/>
        <v>-0.9491881815339378</v>
      </c>
      <c r="I20" s="26">
        <f t="shared" si="3"/>
        <v>388.86143392865182</v>
      </c>
      <c r="J20" s="27">
        <f t="shared" ref="J20:J34" si="4">I20-(I20-F20)*((-0.5482-H20)/(-0.5482-0.1566))</f>
        <v>458.2500457452262</v>
      </c>
    </row>
    <row r="21" spans="1:10">
      <c r="A21" s="1" t="s">
        <v>21</v>
      </c>
      <c r="B21" s="2">
        <v>6.152392486458079E-2</v>
      </c>
      <c r="C21" s="2">
        <v>1.3417733846113515E-3</v>
      </c>
      <c r="D21" s="2">
        <v>0.28295098549390457</v>
      </c>
      <c r="E21" s="2">
        <v>1.5871439346047371E-5</v>
      </c>
      <c r="F21" s="6">
        <v>266.89999999999998</v>
      </c>
      <c r="G21" s="3">
        <f t="shared" si="1"/>
        <v>11.964776947936961</v>
      </c>
      <c r="H21" s="5">
        <f t="shared" si="2"/>
        <v>-0.95958513901773035</v>
      </c>
      <c r="I21" s="26">
        <f t="shared" si="3"/>
        <v>432.06434695585199</v>
      </c>
      <c r="J21" s="27">
        <f t="shared" si="4"/>
        <v>528.46922469876608</v>
      </c>
    </row>
    <row r="22" spans="1:10">
      <c r="A22" s="1" t="s">
        <v>22</v>
      </c>
      <c r="B22" s="2">
        <v>4.9830678827584497E-2</v>
      </c>
      <c r="C22" s="2">
        <v>1.0218995656960782E-3</v>
      </c>
      <c r="D22" s="2">
        <v>0.28293398498553779</v>
      </c>
      <c r="E22" s="2">
        <v>1.5476809236559391E-5</v>
      </c>
      <c r="F22" s="6">
        <v>266.89999999999998</v>
      </c>
      <c r="G22" s="3">
        <f t="shared" si="1"/>
        <v>11.419757251533991</v>
      </c>
      <c r="H22" s="5">
        <f t="shared" si="2"/>
        <v>-0.96921989259951569</v>
      </c>
      <c r="I22" s="26">
        <f t="shared" si="3"/>
        <v>452.63496475280755</v>
      </c>
      <c r="J22" s="27">
        <f t="shared" si="4"/>
        <v>563.58575208567061</v>
      </c>
    </row>
    <row r="23" spans="1:10">
      <c r="A23" s="1" t="s">
        <v>23</v>
      </c>
      <c r="B23" s="2">
        <v>4.9988382759328799E-2</v>
      </c>
      <c r="C23" s="2">
        <v>1.0155823646041209E-3</v>
      </c>
      <c r="D23" s="2">
        <v>0.28296706935722604</v>
      </c>
      <c r="E23" s="2">
        <v>1.6715591860302269E-5</v>
      </c>
      <c r="F23" s="6">
        <v>266.89999999999998</v>
      </c>
      <c r="G23" s="3">
        <f t="shared" si="1"/>
        <v>12.591562214629981</v>
      </c>
      <c r="H23" s="5">
        <f t="shared" si="2"/>
        <v>-0.96941016974083971</v>
      </c>
      <c r="I23" s="26">
        <f t="shared" si="3"/>
        <v>405.35746904981039</v>
      </c>
      <c r="J23" s="27">
        <f t="shared" si="4"/>
        <v>488.10391348845639</v>
      </c>
    </row>
    <row r="24" spans="1:10">
      <c r="A24" s="1" t="s">
        <v>24</v>
      </c>
      <c r="B24" s="2">
        <v>5.7131438211779025E-2</v>
      </c>
      <c r="C24" s="2">
        <v>1.1439269231030618E-3</v>
      </c>
      <c r="D24" s="2">
        <v>0.28290640921559651</v>
      </c>
      <c r="E24" s="2">
        <v>1.4908683820226671E-5</v>
      </c>
      <c r="F24" s="6">
        <v>266.89999999999998</v>
      </c>
      <c r="G24" s="3">
        <f t="shared" si="1"/>
        <v>10.422420409628153</v>
      </c>
      <c r="H24" s="5">
        <f t="shared" si="2"/>
        <v>-0.9655443697860524</v>
      </c>
      <c r="I24" s="26">
        <f t="shared" si="3"/>
        <v>493.55609348154195</v>
      </c>
      <c r="J24" s="27">
        <f t="shared" si="4"/>
        <v>627.76955047958779</v>
      </c>
    </row>
    <row r="25" spans="1:10">
      <c r="A25" s="1" t="s">
        <v>25</v>
      </c>
      <c r="B25" s="2">
        <v>0.1042133792368055</v>
      </c>
      <c r="C25" s="2">
        <v>2.6101443212929302E-3</v>
      </c>
      <c r="D25" s="2">
        <v>0.28294265889805992</v>
      </c>
      <c r="E25" s="2">
        <v>1.828863301783663E-5</v>
      </c>
      <c r="F25" s="6">
        <v>266.89999999999998</v>
      </c>
      <c r="G25" s="3">
        <f t="shared" si="1"/>
        <v>11.445938603562578</v>
      </c>
      <c r="H25" s="5">
        <f t="shared" si="2"/>
        <v>-0.92138119514177919</v>
      </c>
      <c r="I25" s="26">
        <f t="shared" si="3"/>
        <v>459.71604816083396</v>
      </c>
      <c r="J25" s="27">
        <f t="shared" si="4"/>
        <v>561.8092991471774</v>
      </c>
    </row>
    <row r="26" spans="1:10">
      <c r="A26" s="1" t="s">
        <v>26</v>
      </c>
      <c r="B26" s="2">
        <v>7.2083733439326156E-2</v>
      </c>
      <c r="C26" s="2">
        <v>1.7149354505807987E-3</v>
      </c>
      <c r="D26" s="2">
        <v>0.28294867990861339</v>
      </c>
      <c r="E26" s="2">
        <v>1.7449835197812469E-5</v>
      </c>
      <c r="F26" s="6">
        <v>266.89999999999998</v>
      </c>
      <c r="G26" s="3">
        <f t="shared" si="1"/>
        <v>11.817232351118978</v>
      </c>
      <c r="H26" s="5">
        <f t="shared" si="2"/>
        <v>-0.94834531775359043</v>
      </c>
      <c r="I26" s="26">
        <f t="shared" si="3"/>
        <v>439.79303858730731</v>
      </c>
      <c r="J26" s="27">
        <f t="shared" si="4"/>
        <v>537.95186359142463</v>
      </c>
    </row>
    <row r="27" spans="1:10">
      <c r="A27" s="1" t="s">
        <v>27</v>
      </c>
      <c r="B27" s="2">
        <v>0.12102621532102228</v>
      </c>
      <c r="C27" s="2">
        <v>2.9450313913006454E-3</v>
      </c>
      <c r="D27" s="2">
        <v>0.28296376105844973</v>
      </c>
      <c r="E27" s="2">
        <v>1.9161748835225902E-5</v>
      </c>
      <c r="F27" s="6">
        <v>266.89999999999998</v>
      </c>
      <c r="G27" s="3">
        <f t="shared" si="1"/>
        <v>12.133441184118965</v>
      </c>
      <c r="H27" s="5">
        <f t="shared" si="2"/>
        <v>-0.91129423520178776</v>
      </c>
      <c r="I27" s="26">
        <f t="shared" si="3"/>
        <v>432.30617578190117</v>
      </c>
      <c r="J27" s="27">
        <f t="shared" si="4"/>
        <v>517.51904311047929</v>
      </c>
    </row>
    <row r="28" spans="1:10">
      <c r="A28" s="1" t="s">
        <v>28</v>
      </c>
      <c r="B28" s="2">
        <v>4.7247380028854105E-2</v>
      </c>
      <c r="C28" s="2">
        <v>1.0154642524410201E-3</v>
      </c>
      <c r="D28" s="2">
        <v>0.28293957811276416</v>
      </c>
      <c r="E28" s="2">
        <v>1.5227822576703319E-5</v>
      </c>
      <c r="F28" s="6">
        <v>266.89999999999998</v>
      </c>
      <c r="G28" s="3">
        <f t="shared" si="1"/>
        <v>11.618807221043248</v>
      </c>
      <c r="H28" s="5">
        <f t="shared" si="2"/>
        <v>-0.96941372733611386</v>
      </c>
      <c r="I28" s="26">
        <f t="shared" si="3"/>
        <v>444.58062049032822</v>
      </c>
      <c r="J28" s="27">
        <f t="shared" si="4"/>
        <v>550.76892416814417</v>
      </c>
    </row>
    <row r="29" spans="1:10">
      <c r="A29" s="1" t="s">
        <v>29</v>
      </c>
      <c r="B29" s="2">
        <v>0.12115101750872645</v>
      </c>
      <c r="C29" s="2">
        <v>3.0801298807633126E-3</v>
      </c>
      <c r="D29" s="2">
        <v>0.28294438489532636</v>
      </c>
      <c r="E29" s="2">
        <v>2.4011137112489593E-5</v>
      </c>
      <c r="F29" s="6">
        <v>266.89999999999998</v>
      </c>
      <c r="G29" s="3">
        <f t="shared" si="1"/>
        <v>11.423936383123667</v>
      </c>
      <c r="H29" s="5">
        <f t="shared" si="2"/>
        <v>-0.90722500359146652</v>
      </c>
      <c r="I29" s="26">
        <f t="shared" si="3"/>
        <v>463.20216912123647</v>
      </c>
      <c r="J29" s="27">
        <f t="shared" si="4"/>
        <v>563.19846164927935</v>
      </c>
    </row>
    <row r="30" spans="1:10">
      <c r="A30" s="1" t="s">
        <v>30</v>
      </c>
      <c r="B30" s="2">
        <v>6.0664420736418069E-2</v>
      </c>
      <c r="C30" s="2">
        <v>1.3013815914384777E-3</v>
      </c>
      <c r="D30" s="2">
        <v>0.28293666958655828</v>
      </c>
      <c r="E30" s="2">
        <v>1.4905827447381498E-5</v>
      </c>
      <c r="F30" s="6">
        <v>266.89999999999998</v>
      </c>
      <c r="G30" s="3">
        <f t="shared" si="1"/>
        <v>11.465349325245899</v>
      </c>
      <c r="H30" s="5">
        <f t="shared" si="2"/>
        <v>-0.96080175929402178</v>
      </c>
      <c r="I30" s="26">
        <f t="shared" si="3"/>
        <v>452.17265355316221</v>
      </c>
      <c r="J30" s="27">
        <f t="shared" si="4"/>
        <v>560.63437716994213</v>
      </c>
    </row>
    <row r="31" spans="1:10">
      <c r="A31" s="1" t="s">
        <v>31</v>
      </c>
      <c r="B31" s="2">
        <v>6.5660719361480699E-2</v>
      </c>
      <c r="C31" s="2">
        <v>1.3856991901533321E-3</v>
      </c>
      <c r="D31" s="2">
        <v>0.28295868622830078</v>
      </c>
      <c r="E31" s="2">
        <v>1.2565713713923866E-5</v>
      </c>
      <c r="F31" s="6">
        <v>266.89999999999998</v>
      </c>
      <c r="G31" s="3">
        <f t="shared" si="1"/>
        <v>12.229502426113203</v>
      </c>
      <c r="H31" s="5">
        <f t="shared" si="2"/>
        <v>-0.95826207258574303</v>
      </c>
      <c r="I31" s="26">
        <f t="shared" si="3"/>
        <v>421.47816952177652</v>
      </c>
      <c r="J31" s="27">
        <f t="shared" si="4"/>
        <v>511.4138173234366</v>
      </c>
    </row>
    <row r="32" spans="1:10">
      <c r="A32" s="1" t="s">
        <v>32</v>
      </c>
      <c r="B32" s="2">
        <v>5.7308105347101283E-2</v>
      </c>
      <c r="C32" s="2">
        <v>1.1228555483643174E-3</v>
      </c>
      <c r="D32" s="2">
        <v>0.28291131658449026</v>
      </c>
      <c r="E32" s="2">
        <v>1.6415349666977184E-5</v>
      </c>
      <c r="F32" s="6">
        <v>266.89999999999998</v>
      </c>
      <c r="G32" s="3">
        <f t="shared" si="1"/>
        <v>10.5997919943146</v>
      </c>
      <c r="H32" s="5">
        <f t="shared" si="2"/>
        <v>-0.96617904974806268</v>
      </c>
      <c r="I32" s="26">
        <f t="shared" si="3"/>
        <v>486.26484821251677</v>
      </c>
      <c r="J32" s="27">
        <f t="shared" si="4"/>
        <v>616.35836524429283</v>
      </c>
    </row>
    <row r="33" spans="1:10">
      <c r="A33" s="1" t="s">
        <v>33</v>
      </c>
      <c r="B33" s="2">
        <v>2.8708627961394836E-2</v>
      </c>
      <c r="C33" s="2">
        <v>6.5239858333679488E-4</v>
      </c>
      <c r="D33" s="2">
        <v>0.28289631889663319</v>
      </c>
      <c r="E33" s="2">
        <v>1.4290878042316857E-5</v>
      </c>
      <c r="F33" s="6">
        <v>266.89999999999998</v>
      </c>
      <c r="G33" s="3">
        <f t="shared" si="1"/>
        <v>10.152259646318829</v>
      </c>
      <c r="H33" s="5">
        <f t="shared" si="2"/>
        <v>-0.98034944026093995</v>
      </c>
      <c r="I33" s="26">
        <f t="shared" si="3"/>
        <v>501.39830452789028</v>
      </c>
      <c r="J33" s="27">
        <f t="shared" si="4"/>
        <v>645.18137922123196</v>
      </c>
    </row>
    <row r="34" spans="1:10">
      <c r="A34" s="1" t="s">
        <v>34</v>
      </c>
      <c r="B34" s="2">
        <v>0.13364138696864036</v>
      </c>
      <c r="C34" s="2">
        <v>3.4356836169471606E-3</v>
      </c>
      <c r="D34" s="2">
        <v>0.28290418829336311</v>
      </c>
      <c r="E34" s="2">
        <v>2.7171955304534505E-5</v>
      </c>
      <c r="F34" s="6">
        <v>266.89999999999998</v>
      </c>
      <c r="G34" s="3">
        <f t="shared" si="1"/>
        <v>9.9387331797284872</v>
      </c>
      <c r="H34" s="5">
        <f t="shared" si="2"/>
        <v>-0.89651555370641078</v>
      </c>
      <c r="I34" s="26">
        <f t="shared" si="3"/>
        <v>529.13053810347401</v>
      </c>
      <c r="J34" s="27">
        <f t="shared" si="4"/>
        <v>658.7261327093787</v>
      </c>
    </row>
    <row r="35" spans="1:10">
      <c r="F35" s="6"/>
      <c r="H35" s="5"/>
      <c r="I35" s="26"/>
      <c r="J35" s="27"/>
    </row>
    <row r="36" spans="1:10">
      <c r="A36" s="1" t="s">
        <v>35</v>
      </c>
      <c r="B36" s="2">
        <v>5.0542786090338188E-2</v>
      </c>
      <c r="C36" s="2">
        <v>1.2182782538539656E-3</v>
      </c>
      <c r="D36" s="2">
        <v>0.28282908027275266</v>
      </c>
      <c r="E36" s="2">
        <v>2.3974034660166753E-5</v>
      </c>
      <c r="F36" s="6">
        <v>268.10000000000002</v>
      </c>
      <c r="G36" s="3">
        <f t="shared" si="1"/>
        <v>7.6984994948614549</v>
      </c>
      <c r="H36" s="5">
        <f t="shared" si="2"/>
        <v>-0.96330487187186853</v>
      </c>
      <c r="I36" s="26">
        <f t="shared" si="3"/>
        <v>605.21560557064106</v>
      </c>
      <c r="J36" s="27">
        <f t="shared" ref="J36:J47" si="5">I36-(I36-F36)*((-0.5482-H36)/(-0.5482-0.1566))</f>
        <v>803.7660173986892</v>
      </c>
    </row>
    <row r="37" spans="1:10">
      <c r="A37" s="1" t="s">
        <v>36</v>
      </c>
      <c r="B37" s="2">
        <v>0.13764855451777072</v>
      </c>
      <c r="C37" s="2">
        <v>3.0990446339162168E-3</v>
      </c>
      <c r="D37" s="2">
        <v>0.28290060753383517</v>
      </c>
      <c r="E37" s="2">
        <v>3.005279639005684E-5</v>
      </c>
      <c r="F37" s="6">
        <v>268.10000000000002</v>
      </c>
      <c r="G37" s="3">
        <f t="shared" si="1"/>
        <v>9.8955424937696712</v>
      </c>
      <c r="H37" s="5">
        <f t="shared" si="2"/>
        <v>-0.90665528211095736</v>
      </c>
      <c r="I37" s="26">
        <f t="shared" si="3"/>
        <v>529.50945752664143</v>
      </c>
      <c r="J37" s="27">
        <f t="shared" si="5"/>
        <v>662.460083014985</v>
      </c>
    </row>
    <row r="38" spans="1:10">
      <c r="A38" s="1" t="s">
        <v>37</v>
      </c>
      <c r="B38" s="2">
        <v>5.394741819007378E-2</v>
      </c>
      <c r="C38" s="2">
        <v>1.0130434307392341E-3</v>
      </c>
      <c r="D38" s="2">
        <v>0.28287155520963481</v>
      </c>
      <c r="E38" s="2">
        <v>1.242870998146118E-5</v>
      </c>
      <c r="F38" s="6">
        <v>268.10000000000002</v>
      </c>
      <c r="G38" s="3">
        <f t="shared" si="1"/>
        <v>9.237918048530247</v>
      </c>
      <c r="H38" s="5">
        <f t="shared" si="2"/>
        <v>-0.96948664365243276</v>
      </c>
      <c r="I38" s="26">
        <f t="shared" si="3"/>
        <v>541.4777833471511</v>
      </c>
      <c r="J38" s="27">
        <f t="shared" si="5"/>
        <v>704.8864223872522</v>
      </c>
    </row>
    <row r="39" spans="1:10">
      <c r="A39" s="1" t="s">
        <v>38</v>
      </c>
      <c r="B39" s="2">
        <v>2.9593772196571898E-2</v>
      </c>
      <c r="C39" s="2">
        <v>7.0564628182362009E-4</v>
      </c>
      <c r="D39" s="2">
        <v>0.28282304540580078</v>
      </c>
      <c r="E39" s="2">
        <v>1.5912664481093517E-5</v>
      </c>
      <c r="F39" s="6">
        <v>268.10000000000002</v>
      </c>
      <c r="G39" s="3">
        <f t="shared" si="1"/>
        <v>7.5759791023677359</v>
      </c>
      <c r="H39" s="5">
        <f t="shared" si="2"/>
        <v>-0.97874559392097527</v>
      </c>
      <c r="I39" s="26">
        <f t="shared" si="3"/>
        <v>605.54218276689721</v>
      </c>
      <c r="J39" s="27">
        <f t="shared" si="5"/>
        <v>811.6776041536225</v>
      </c>
    </row>
    <row r="40" spans="1:10">
      <c r="A40" s="1" t="s">
        <v>39</v>
      </c>
      <c r="B40" s="2">
        <v>4.372424696631845E-2</v>
      </c>
      <c r="C40" s="2">
        <v>9.3334577711021746E-4</v>
      </c>
      <c r="D40" s="2">
        <v>0.28281291025528066</v>
      </c>
      <c r="E40" s="2">
        <v>1.8739416176805828E-5</v>
      </c>
      <c r="F40" s="6">
        <v>268.10000000000002</v>
      </c>
      <c r="G40" s="3">
        <f t="shared" si="1"/>
        <v>7.1769159286350082</v>
      </c>
      <c r="H40" s="5">
        <f t="shared" si="2"/>
        <v>-0.97188717538824643</v>
      </c>
      <c r="I40" s="26">
        <f t="shared" si="3"/>
        <v>623.57935335027889</v>
      </c>
      <c r="J40" s="27">
        <f t="shared" si="5"/>
        <v>837.27407969792364</v>
      </c>
    </row>
    <row r="41" spans="1:10">
      <c r="A41" s="1" t="s">
        <v>40</v>
      </c>
      <c r="B41" s="2">
        <v>8.1416413658599612E-2</v>
      </c>
      <c r="C41" s="2">
        <v>2.0842788115680252E-3</v>
      </c>
      <c r="D41" s="2">
        <v>0.28279337740044136</v>
      </c>
      <c r="E41" s="2">
        <v>2.7079632936007217E-5</v>
      </c>
      <c r="F41" s="6">
        <v>268.10000000000002</v>
      </c>
      <c r="G41" s="3">
        <f>((D41-C41*(EXP(0.00001867*F41)-1))/(0.282772-0.0332*(EXP(0.00001867*F41)-1))-1)*10000</f>
        <v>6.2813842851272561</v>
      </c>
      <c r="H41" s="5">
        <f t="shared" si="2"/>
        <v>-0.93722051772385462</v>
      </c>
      <c r="I41" s="26">
        <f t="shared" si="3"/>
        <v>671.79016299546925</v>
      </c>
      <c r="J41" s="27">
        <f t="shared" si="5"/>
        <v>894.61047543662232</v>
      </c>
    </row>
    <row r="42" spans="1:10">
      <c r="A42" s="1" t="s">
        <v>41</v>
      </c>
      <c r="B42" s="2">
        <v>0.11195356633127876</v>
      </c>
      <c r="C42" s="2">
        <v>2.6978593494734683E-3</v>
      </c>
      <c r="D42" s="2">
        <v>0.28275626709075086</v>
      </c>
      <c r="E42" s="2">
        <v>4.3084321004059579E-5</v>
      </c>
      <c r="F42" s="6">
        <v>268.10000000000002</v>
      </c>
      <c r="G42" s="3">
        <f t="shared" si="1"/>
        <v>4.8592868631192054</v>
      </c>
      <c r="H42" s="5">
        <f t="shared" si="2"/>
        <v>-0.91873917622067869</v>
      </c>
      <c r="I42" s="26">
        <f t="shared" si="3"/>
        <v>738.41253147117698</v>
      </c>
      <c r="J42" s="27">
        <f t="shared" si="5"/>
        <v>985.67305641100666</v>
      </c>
    </row>
    <row r="43" spans="1:10">
      <c r="A43" s="1" t="s">
        <v>42</v>
      </c>
      <c r="B43" s="2">
        <v>0.19294581673419203</v>
      </c>
      <c r="C43" s="2">
        <v>4.7025124616091908E-3</v>
      </c>
      <c r="D43" s="2">
        <v>0.28265827595304976</v>
      </c>
      <c r="E43" s="2">
        <v>6.5924590023987812E-5</v>
      </c>
      <c r="F43" s="6">
        <v>268.10000000000002</v>
      </c>
      <c r="G43" s="3">
        <f t="shared" si="1"/>
        <v>1.0359191630615605</v>
      </c>
      <c r="H43" s="5">
        <f t="shared" si="2"/>
        <v>-0.85835805838526535</v>
      </c>
      <c r="I43" s="26">
        <f t="shared" si="3"/>
        <v>935.88671155458053</v>
      </c>
      <c r="J43" s="27">
        <f t="shared" si="5"/>
        <v>1229.7565042209396</v>
      </c>
    </row>
    <row r="44" spans="1:10">
      <c r="A44" s="1" t="s">
        <v>43</v>
      </c>
      <c r="B44" s="2">
        <v>0.12778991408371965</v>
      </c>
      <c r="C44" s="2">
        <v>3.2624219586762154E-3</v>
      </c>
      <c r="D44" s="2">
        <v>0.28281515115587574</v>
      </c>
      <c r="E44" s="2">
        <v>4.2165785725614218E-5</v>
      </c>
      <c r="F44" s="6">
        <v>268.10000000000002</v>
      </c>
      <c r="G44" s="3">
        <f t="shared" si="1"/>
        <v>6.8426567273283112</v>
      </c>
      <c r="H44" s="5">
        <f t="shared" si="2"/>
        <v>-0.90173427835312603</v>
      </c>
      <c r="I44" s="26">
        <f t="shared" si="3"/>
        <v>661.27176405937155</v>
      </c>
      <c r="J44" s="27">
        <f t="shared" si="5"/>
        <v>858.49040179426856</v>
      </c>
    </row>
    <row r="45" spans="1:10">
      <c r="A45" s="1" t="s">
        <v>44</v>
      </c>
      <c r="B45" s="2">
        <v>0.1080586601596963</v>
      </c>
      <c r="C45" s="2">
        <v>2.1239654191642621E-3</v>
      </c>
      <c r="D45" s="2">
        <v>0.28297166936337087</v>
      </c>
      <c r="E45" s="2">
        <v>1.8368728240308515E-5</v>
      </c>
      <c r="F45" s="6">
        <v>268.10000000000002</v>
      </c>
      <c r="G45" s="3">
        <f t="shared" si="1"/>
        <v>12.583203517448904</v>
      </c>
      <c r="H45" s="5">
        <f t="shared" si="2"/>
        <v>-0.93602513797698006</v>
      </c>
      <c r="I45" s="26">
        <f t="shared" si="3"/>
        <v>410.92965610659678</v>
      </c>
      <c r="J45" s="27">
        <f t="shared" si="5"/>
        <v>489.52348568483956</v>
      </c>
    </row>
    <row r="46" spans="1:10">
      <c r="A46" s="1" t="s">
        <v>45</v>
      </c>
      <c r="B46" s="2">
        <v>8.7183188372991952E-2</v>
      </c>
      <c r="C46" s="2">
        <v>2.2907139759026857E-3</v>
      </c>
      <c r="D46" s="2">
        <v>0.28284653243431157</v>
      </c>
      <c r="E46" s="2">
        <v>2.1773658641524031E-5</v>
      </c>
      <c r="F46" s="6">
        <v>268.10000000000002</v>
      </c>
      <c r="G46" s="3">
        <f t="shared" si="1"/>
        <v>8.1256217542380327</v>
      </c>
      <c r="H46" s="5">
        <f t="shared" si="2"/>
        <v>-0.93100259108726846</v>
      </c>
      <c r="I46" s="26">
        <f t="shared" si="3"/>
        <v>597.39516835736458</v>
      </c>
      <c r="J46" s="27">
        <f t="shared" si="5"/>
        <v>776.24738697217367</v>
      </c>
    </row>
    <row r="47" spans="1:10">
      <c r="A47" s="1" t="s">
        <v>46</v>
      </c>
      <c r="B47" s="2">
        <v>0.10267289556097421</v>
      </c>
      <c r="C47" s="2">
        <v>2.5296919082192456E-3</v>
      </c>
      <c r="D47" s="2">
        <v>0.28277395497084651</v>
      </c>
      <c r="E47" s="2">
        <v>2.4615523487031576E-5</v>
      </c>
      <c r="F47" s="6">
        <v>268.10000000000002</v>
      </c>
      <c r="G47" s="3">
        <f t="shared" si="1"/>
        <v>5.5150329993569613</v>
      </c>
      <c r="H47" s="5">
        <f t="shared" si="2"/>
        <v>-0.9238044605958059</v>
      </c>
      <c r="I47" s="26">
        <f t="shared" si="3"/>
        <v>708.81674844109591</v>
      </c>
      <c r="J47" s="27">
        <f t="shared" si="5"/>
        <v>943.68504664449438</v>
      </c>
    </row>
    <row r="48" spans="1:10">
      <c r="F48" s="6"/>
      <c r="H48" s="5"/>
      <c r="I48" s="26"/>
      <c r="J48" s="27"/>
    </row>
    <row r="49" spans="1:10">
      <c r="A49" s="1" t="s">
        <v>47</v>
      </c>
      <c r="B49" s="2">
        <v>2.5036665657807017E-2</v>
      </c>
      <c r="C49" s="2">
        <v>5.2238680298528754E-4</v>
      </c>
      <c r="D49" s="2">
        <v>0.28285017445210964</v>
      </c>
      <c r="E49" s="2">
        <v>1.4470230801774343E-5</v>
      </c>
      <c r="F49" s="6">
        <v>264.8</v>
      </c>
      <c r="G49" s="3">
        <f t="shared" si="1"/>
        <v>8.4968231499926716</v>
      </c>
      <c r="H49" s="5">
        <f t="shared" si="2"/>
        <v>-0.98426545774140695</v>
      </c>
      <c r="I49" s="26">
        <f t="shared" si="3"/>
        <v>564.537589021092</v>
      </c>
      <c r="J49" s="27">
        <f t="shared" ref="J49:J63" si="6">I49-(I49-F49)*((-0.5482-H49)/(-0.5482-0.1566))</f>
        <v>749.98765848588801</v>
      </c>
    </row>
    <row r="50" spans="1:10">
      <c r="A50" s="1" t="s">
        <v>48</v>
      </c>
      <c r="B50" s="2">
        <v>3.0594345200235958E-2</v>
      </c>
      <c r="C50" s="2">
        <v>6.5412117086612357E-4</v>
      </c>
      <c r="D50" s="2">
        <v>0.28283920773862153</v>
      </c>
      <c r="E50" s="2">
        <v>1.9378713016680952E-5</v>
      </c>
      <c r="F50" s="6">
        <v>264.8</v>
      </c>
      <c r="G50" s="3">
        <f t="shared" si="1"/>
        <v>8.0856663976036636</v>
      </c>
      <c r="H50" s="5">
        <f t="shared" si="2"/>
        <v>-0.98029755509439387</v>
      </c>
      <c r="I50" s="26">
        <f t="shared" si="3"/>
        <v>581.95201908005436</v>
      </c>
      <c r="J50" s="27">
        <f t="shared" si="6"/>
        <v>776.39102594404699</v>
      </c>
    </row>
    <row r="51" spans="1:10">
      <c r="A51" s="1" t="s">
        <v>49</v>
      </c>
      <c r="B51" s="2">
        <v>2.664130427774504E-2</v>
      </c>
      <c r="C51" s="2">
        <v>6.805614808098444E-4</v>
      </c>
      <c r="D51" s="2">
        <v>0.28284789500845325</v>
      </c>
      <c r="E51" s="2">
        <v>1.4410644726994697E-5</v>
      </c>
      <c r="F51" s="6">
        <v>264.8</v>
      </c>
      <c r="G51" s="3">
        <f t="shared" si="1"/>
        <v>8.3884266356437642</v>
      </c>
      <c r="H51" s="5">
        <f t="shared" si="2"/>
        <v>-0.97950116021657097</v>
      </c>
      <c r="I51" s="26">
        <f t="shared" si="3"/>
        <v>570.10734639624297</v>
      </c>
      <c r="J51" s="27">
        <f t="shared" si="6"/>
        <v>756.9396572976932</v>
      </c>
    </row>
    <row r="52" spans="1:10">
      <c r="A52" s="1" t="s">
        <v>50</v>
      </c>
      <c r="B52" s="2">
        <v>1.8294965448704004E-2</v>
      </c>
      <c r="C52" s="2">
        <v>4.1756380429854744E-4</v>
      </c>
      <c r="D52" s="2">
        <v>0.28283025120912753</v>
      </c>
      <c r="E52" s="2">
        <v>1.4564366582880955E-5</v>
      </c>
      <c r="F52" s="6">
        <v>264.8</v>
      </c>
      <c r="G52" s="3">
        <f t="shared" si="1"/>
        <v>7.8102264720780745</v>
      </c>
      <c r="H52" s="5">
        <f t="shared" si="2"/>
        <v>-0.98742277697895942</v>
      </c>
      <c r="I52" s="26">
        <f t="shared" si="3"/>
        <v>590.88769713171348</v>
      </c>
      <c r="J52" s="27">
        <f t="shared" si="6"/>
        <v>794.10157890365599</v>
      </c>
    </row>
    <row r="53" spans="1:10">
      <c r="A53" s="1" t="s">
        <v>51</v>
      </c>
      <c r="B53" s="2">
        <v>2.3834868431953191E-2</v>
      </c>
      <c r="C53" s="2">
        <v>4.8777837578011939E-4</v>
      </c>
      <c r="D53" s="2">
        <v>0.28285358315238118</v>
      </c>
      <c r="E53" s="2">
        <v>1.70981833086517E-5</v>
      </c>
      <c r="F53" s="6">
        <v>264.8</v>
      </c>
      <c r="G53" s="3">
        <f t="shared" si="1"/>
        <v>8.6235084688102148</v>
      </c>
      <c r="H53" s="5">
        <f t="shared" si="2"/>
        <v>-0.98530788024758675</v>
      </c>
      <c r="I53" s="26">
        <f t="shared" si="3"/>
        <v>559.24128602758969</v>
      </c>
      <c r="J53" s="27">
        <f t="shared" si="6"/>
        <v>741.84997841251186</v>
      </c>
    </row>
    <row r="54" spans="1:10">
      <c r="A54" s="1" t="s">
        <v>52</v>
      </c>
      <c r="B54" s="2">
        <v>1.7256392773368715E-2</v>
      </c>
      <c r="C54" s="2">
        <v>3.5604693879591492E-4</v>
      </c>
      <c r="D54" s="2">
        <v>0.28281304577784683</v>
      </c>
      <c r="E54" s="2">
        <v>1.5182431206753245E-5</v>
      </c>
      <c r="F54" s="6">
        <v>264.8</v>
      </c>
      <c r="G54" s="3">
        <f t="shared" si="1"/>
        <v>7.212204386435328</v>
      </c>
      <c r="H54" s="5">
        <f t="shared" si="2"/>
        <v>-0.98927569461458087</v>
      </c>
      <c r="I54" s="26">
        <f t="shared" si="3"/>
        <v>613.98133079851152</v>
      </c>
      <c r="J54" s="27">
        <f t="shared" si="6"/>
        <v>832.50488078204899</v>
      </c>
    </row>
    <row r="55" spans="1:10">
      <c r="A55" s="1" t="s">
        <v>53</v>
      </c>
      <c r="B55" s="2">
        <v>2.5704825371809261E-2</v>
      </c>
      <c r="C55" s="2">
        <v>5.108271652028933E-4</v>
      </c>
      <c r="D55" s="2">
        <v>0.28281728144532425</v>
      </c>
      <c r="E55" s="2">
        <v>1.3500047681414953E-5</v>
      </c>
      <c r="F55" s="6">
        <v>264.8</v>
      </c>
      <c r="G55" s="3">
        <f t="shared" si="1"/>
        <v>7.3349388639254443</v>
      </c>
      <c r="H55" s="5">
        <f t="shared" si="2"/>
        <v>-0.98461363960232251</v>
      </c>
      <c r="I55" s="26">
        <f t="shared" si="3"/>
        <v>610.53309433979484</v>
      </c>
      <c r="J55" s="27">
        <f t="shared" si="6"/>
        <v>824.61175216017364</v>
      </c>
    </row>
    <row r="56" spans="1:10">
      <c r="A56" s="1" t="s">
        <v>54</v>
      </c>
      <c r="B56" s="2">
        <v>2.6517623153469755E-2</v>
      </c>
      <c r="C56" s="2">
        <v>6.6337313662538958E-4</v>
      </c>
      <c r="D56" s="2">
        <v>0.28281697645336829</v>
      </c>
      <c r="E56" s="2">
        <v>1.8289029979978167E-5</v>
      </c>
      <c r="F56" s="6">
        <v>264.8</v>
      </c>
      <c r="G56" s="3">
        <f t="shared" si="1"/>
        <v>7.2973949695631646</v>
      </c>
      <c r="H56" s="5">
        <f t="shared" si="2"/>
        <v>-0.98001888142694615</v>
      </c>
      <c r="I56" s="26">
        <f t="shared" si="3"/>
        <v>613.41668252525994</v>
      </c>
      <c r="J56" s="27">
        <f t="shared" si="6"/>
        <v>827.00814945890147</v>
      </c>
    </row>
    <row r="57" spans="1:10">
      <c r="A57" s="1" t="s">
        <v>55</v>
      </c>
      <c r="B57" s="2">
        <v>2.6240319947747563E-2</v>
      </c>
      <c r="C57" s="2">
        <v>6.4423309971549424E-4</v>
      </c>
      <c r="D57" s="2">
        <v>0.28283649001793476</v>
      </c>
      <c r="E57" s="2">
        <v>2.1136234674867828E-5</v>
      </c>
      <c r="F57" s="6">
        <v>264.8</v>
      </c>
      <c r="G57" s="3">
        <f t="shared" si="1"/>
        <v>7.9912345360200199</v>
      </c>
      <c r="H57" s="5">
        <f t="shared" si="2"/>
        <v>-0.98059538856278627</v>
      </c>
      <c r="I57" s="26">
        <f t="shared" si="3"/>
        <v>585.62861936819149</v>
      </c>
      <c r="J57" s="27">
        <f t="shared" si="6"/>
        <v>782.4572452674131</v>
      </c>
    </row>
    <row r="58" spans="1:10">
      <c r="A58" s="1" t="s">
        <v>56</v>
      </c>
      <c r="B58" s="2">
        <v>2.6591250386677603E-2</v>
      </c>
      <c r="C58" s="2">
        <v>5.451094841200792E-4</v>
      </c>
      <c r="D58" s="2">
        <v>0.28285483756399465</v>
      </c>
      <c r="E58" s="2">
        <v>1.6664983588360514E-5</v>
      </c>
      <c r="F58" s="6">
        <v>264.8</v>
      </c>
      <c r="G58" s="3">
        <f t="shared" si="1"/>
        <v>8.6578414402960213</v>
      </c>
      <c r="H58" s="5">
        <f t="shared" si="2"/>
        <v>-0.98358103963493737</v>
      </c>
      <c r="I58" s="26">
        <f t="shared" si="3"/>
        <v>558.32071400981465</v>
      </c>
      <c r="J58" s="27">
        <f t="shared" si="6"/>
        <v>739.63932016756462</v>
      </c>
    </row>
    <row r="59" spans="1:10">
      <c r="A59" s="1" t="s">
        <v>57</v>
      </c>
      <c r="B59" s="2">
        <v>2.0466574383788561E-2</v>
      </c>
      <c r="C59" s="2">
        <v>4.5766293728737788E-4</v>
      </c>
      <c r="D59" s="2">
        <v>0.28284650988858717</v>
      </c>
      <c r="E59" s="2">
        <v>1.6847791338310387E-5</v>
      </c>
      <c r="F59" s="6">
        <v>264.8</v>
      </c>
      <c r="G59" s="3">
        <f t="shared" si="1"/>
        <v>8.378503966939288</v>
      </c>
      <c r="H59" s="5">
        <f t="shared" si="2"/>
        <v>-0.98621497176845252</v>
      </c>
      <c r="I59" s="26">
        <f t="shared" si="3"/>
        <v>568.71781466324808</v>
      </c>
      <c r="J59" s="27">
        <f t="shared" si="6"/>
        <v>757.59487625469581</v>
      </c>
    </row>
    <row r="60" spans="1:10">
      <c r="A60" s="1" t="s">
        <v>58</v>
      </c>
      <c r="B60" s="2">
        <v>3.5370409904481932E-2</v>
      </c>
      <c r="C60" s="2">
        <v>7.0575182879822462E-4</v>
      </c>
      <c r="D60" s="2">
        <v>0.28286559688621921</v>
      </c>
      <c r="E60" s="2">
        <v>1.7734291796765648E-5</v>
      </c>
      <c r="F60" s="6">
        <v>264.8</v>
      </c>
      <c r="G60" s="3">
        <f t="shared" si="1"/>
        <v>9.0103859086765326</v>
      </c>
      <c r="H60" s="5">
        <f t="shared" si="2"/>
        <v>-0.97874241479523416</v>
      </c>
      <c r="I60" s="26">
        <f t="shared" si="3"/>
        <v>545.49876067021887</v>
      </c>
      <c r="J60" s="27">
        <f t="shared" si="6"/>
        <v>716.9697059724117</v>
      </c>
    </row>
    <row r="61" spans="1:10">
      <c r="A61" s="1" t="s">
        <v>59</v>
      </c>
      <c r="B61" s="2">
        <v>2.2265289972472523E-2</v>
      </c>
      <c r="C61" s="2">
        <v>4.4907435782445978E-4</v>
      </c>
      <c r="D61" s="2">
        <v>0.28286233553083157</v>
      </c>
      <c r="E61" s="2">
        <v>1.6190571222383555E-5</v>
      </c>
      <c r="F61" s="6">
        <v>264.8</v>
      </c>
      <c r="G61" s="3">
        <f t="shared" si="1"/>
        <v>8.9399968515646577</v>
      </c>
      <c r="H61" s="5">
        <f t="shared" si="2"/>
        <v>-0.98647366392095004</v>
      </c>
      <c r="I61" s="26">
        <f t="shared" si="3"/>
        <v>546.40155861725384</v>
      </c>
      <c r="J61" s="27">
        <f t="shared" si="6"/>
        <v>721.51300422030999</v>
      </c>
    </row>
    <row r="62" spans="1:10">
      <c r="A62" s="1" t="s">
        <v>60</v>
      </c>
      <c r="B62" s="2">
        <v>2.826537065545618E-2</v>
      </c>
      <c r="C62" s="2">
        <v>5.7328127770970227E-4</v>
      </c>
      <c r="D62" s="2">
        <v>0.28285976832067361</v>
      </c>
      <c r="E62" s="2">
        <v>1.7016423174314483E-5</v>
      </c>
      <c r="F62" s="6">
        <v>264.8</v>
      </c>
      <c r="G62" s="3">
        <f t="shared" si="1"/>
        <v>8.8273746751088566</v>
      </c>
      <c r="H62" s="5">
        <f t="shared" si="2"/>
        <v>-0.98273249163524989</v>
      </c>
      <c r="I62" s="26">
        <f t="shared" si="3"/>
        <v>551.79825547430244</v>
      </c>
      <c r="J62" s="27">
        <f t="shared" si="6"/>
        <v>728.74216445020852</v>
      </c>
    </row>
    <row r="63" spans="1:10">
      <c r="A63" s="1" t="s">
        <v>61</v>
      </c>
      <c r="B63" s="2">
        <v>3.530880532741261E-2</v>
      </c>
      <c r="C63" s="2">
        <v>7.1138259128828655E-4</v>
      </c>
      <c r="D63" s="2">
        <v>0.28286780172937509</v>
      </c>
      <c r="E63" s="2">
        <v>1.6982343070953723E-5</v>
      </c>
      <c r="F63" s="6">
        <v>264.8</v>
      </c>
      <c r="G63" s="3">
        <f t="shared" si="1"/>
        <v>9.0874163163445765</v>
      </c>
      <c r="H63" s="5">
        <f t="shared" si="2"/>
        <v>-0.97857281351541303</v>
      </c>
      <c r="I63" s="26">
        <f t="shared" si="3"/>
        <v>542.46626747950791</v>
      </c>
      <c r="J63" s="27">
        <f t="shared" si="6"/>
        <v>712.01793143166321</v>
      </c>
    </row>
    <row r="64" spans="1:10">
      <c r="F64" s="6"/>
      <c r="H64" s="5"/>
      <c r="I64" s="26"/>
      <c r="J64" s="27"/>
    </row>
    <row r="65" spans="1:10">
      <c r="A65" s="1" t="s">
        <v>62</v>
      </c>
      <c r="B65" s="2">
        <v>1.4683956079109335E-2</v>
      </c>
      <c r="C65" s="2">
        <v>3.5118143459749221E-4</v>
      </c>
      <c r="D65" s="2">
        <v>0.28284018660692845</v>
      </c>
      <c r="E65" s="2">
        <v>2.6110737492381575E-5</v>
      </c>
      <c r="F65" s="6">
        <v>257.39999999999998</v>
      </c>
      <c r="G65" s="3">
        <f t="shared" si="1"/>
        <v>8.0119265784373006</v>
      </c>
      <c r="H65" s="5">
        <f t="shared" si="2"/>
        <v>-0.9894222459458587</v>
      </c>
      <c r="I65" s="26">
        <f t="shared" si="3"/>
        <v>575.97498544871337</v>
      </c>
      <c r="J65" s="27">
        <f t="shared" ref="J65:J79" si="7">I65-(I65-F65)*((-0.5482-H65)/(-0.5482-0.1566))</f>
        <v>775.41081204044235</v>
      </c>
    </row>
    <row r="66" spans="1:10">
      <c r="A66" s="1" t="s">
        <v>63</v>
      </c>
      <c r="B66" s="2">
        <v>1.8648382676210794E-2</v>
      </c>
      <c r="C66" s="2">
        <v>5.6773769932689556E-4</v>
      </c>
      <c r="D66" s="2">
        <v>0.28278175921874232</v>
      </c>
      <c r="E66" s="2">
        <v>2.52965666741135E-5</v>
      </c>
      <c r="F66" s="6">
        <v>257.39999999999998</v>
      </c>
      <c r="G66" s="3">
        <f t="shared" si="1"/>
        <v>5.9076078018183154</v>
      </c>
      <c r="H66" s="5">
        <f t="shared" si="2"/>
        <v>-0.9828994668877441</v>
      </c>
      <c r="I66" s="26">
        <f t="shared" si="3"/>
        <v>661.33294513242242</v>
      </c>
      <c r="J66" s="27">
        <f t="shared" si="7"/>
        <v>910.46665101701433</v>
      </c>
    </row>
    <row r="67" spans="1:10">
      <c r="A67" s="1" t="s">
        <v>64</v>
      </c>
      <c r="B67" s="2">
        <v>6.313949276730544E-3</v>
      </c>
      <c r="C67" s="2">
        <v>1.7961656285215441E-4</v>
      </c>
      <c r="D67" s="2">
        <v>0.28285448702463162</v>
      </c>
      <c r="E67" s="2">
        <v>1.9480068616368026E-5</v>
      </c>
      <c r="F67" s="6">
        <v>257.39999999999998</v>
      </c>
      <c r="G67" s="3">
        <f t="shared" si="1"/>
        <v>8.5471791657099061</v>
      </c>
      <c r="H67" s="5">
        <f t="shared" si="2"/>
        <v>-0.99458986256469417</v>
      </c>
      <c r="I67" s="26">
        <f t="shared" si="3"/>
        <v>553.49702806545031</v>
      </c>
      <c r="J67" s="27">
        <f t="shared" si="7"/>
        <v>741.03209001770733</v>
      </c>
    </row>
    <row r="68" spans="1:10">
      <c r="A68" s="1" t="s">
        <v>65</v>
      </c>
      <c r="B68" s="2">
        <v>1.8567465646195068E-2</v>
      </c>
      <c r="C68" s="2">
        <v>4.4619643632395006E-4</v>
      </c>
      <c r="D68" s="2">
        <v>0.2828974686679504</v>
      </c>
      <c r="E68" s="2">
        <v>2.2864296714356871E-5</v>
      </c>
      <c r="F68" s="6">
        <v>257.39999999999998</v>
      </c>
      <c r="G68" s="3">
        <f t="shared" si="1"/>
        <v>10.022610441715596</v>
      </c>
      <c r="H68" s="5">
        <f t="shared" si="2"/>
        <v>-0.98656034830349548</v>
      </c>
      <c r="I68" s="26">
        <f t="shared" si="3"/>
        <v>497.07311882667022</v>
      </c>
      <c r="J68" s="27">
        <f t="shared" si="7"/>
        <v>646.14121168683516</v>
      </c>
    </row>
    <row r="69" spans="1:10">
      <c r="A69" s="1" t="s">
        <v>66</v>
      </c>
      <c r="B69" s="2">
        <v>5.6994280166209249E-2</v>
      </c>
      <c r="C69" s="2">
        <v>1.3240644386175631E-3</v>
      </c>
      <c r="D69" s="2">
        <v>0.28290535021470148</v>
      </c>
      <c r="E69" s="2">
        <v>2.0215594109073277E-5</v>
      </c>
      <c r="F69" s="6">
        <v>257.39999999999998</v>
      </c>
      <c r="G69" s="3">
        <f t="shared" ref="G69:G127" si="8">((D69-C69*(EXP(0.00001867*F69)-1))/(0.282772-0.0332*(EXP(0.00001867*F69)-1))-1)*10000</f>
        <v>10.151856876021714</v>
      </c>
      <c r="H69" s="5">
        <f t="shared" ref="H69:H127" si="9">(C69/0.0332)-1</f>
        <v>-0.9601185410054951</v>
      </c>
      <c r="I69" s="26">
        <f t="shared" ref="I69:I127" si="10">1*10^5/1.86*LN(1+(D69-0.28325)/(C69-0.0384))</f>
        <v>497.46458825514031</v>
      </c>
      <c r="J69" s="27">
        <f t="shared" si="7"/>
        <v>637.76971728627302</v>
      </c>
    </row>
    <row r="70" spans="1:10">
      <c r="A70" s="1" t="s">
        <v>67</v>
      </c>
      <c r="B70" s="2">
        <v>1.541395654653444E-2</v>
      </c>
      <c r="C70" s="2">
        <v>3.9720626991302259E-4</v>
      </c>
      <c r="D70" s="2">
        <v>0.28284717233864148</v>
      </c>
      <c r="E70" s="2">
        <v>2.0193049564951706E-5</v>
      </c>
      <c r="F70" s="6">
        <v>257.39999999999998</v>
      </c>
      <c r="G70" s="3">
        <f t="shared" si="8"/>
        <v>8.2512659608502403</v>
      </c>
      <c r="H70" s="5">
        <f t="shared" si="9"/>
        <v>-0.98803595572551139</v>
      </c>
      <c r="I70" s="26">
        <f t="shared" si="10"/>
        <v>566.89048629474087</v>
      </c>
      <c r="J70" s="27">
        <f t="shared" si="7"/>
        <v>760.03044632226738</v>
      </c>
    </row>
    <row r="71" spans="1:10">
      <c r="A71" s="1" t="s">
        <v>68</v>
      </c>
      <c r="B71" s="2">
        <v>3.4512843343750793E-2</v>
      </c>
      <c r="C71" s="2">
        <v>9.0797244560144935E-4</v>
      </c>
      <c r="D71" s="2">
        <v>0.2828603423461209</v>
      </c>
      <c r="E71" s="2">
        <v>2.9029566245044573E-5</v>
      </c>
      <c r="F71" s="6">
        <v>257.39999999999998</v>
      </c>
      <c r="G71" s="3">
        <f t="shared" si="8"/>
        <v>8.6302141290950374</v>
      </c>
      <c r="H71" s="5">
        <f t="shared" si="9"/>
        <v>-0.97265143236140217</v>
      </c>
      <c r="I71" s="26">
        <f t="shared" si="10"/>
        <v>555.88406336054504</v>
      </c>
      <c r="J71" s="27">
        <f t="shared" si="7"/>
        <v>735.640005798733</v>
      </c>
    </row>
    <row r="72" spans="1:10">
      <c r="A72" s="1" t="s">
        <v>69</v>
      </c>
      <c r="B72" s="2">
        <v>2.0327691815534996E-2</v>
      </c>
      <c r="C72" s="2">
        <v>6.0212478365324537E-4</v>
      </c>
      <c r="D72" s="2">
        <v>0.28288718463191809</v>
      </c>
      <c r="E72" s="2">
        <v>2.5781060751336988E-5</v>
      </c>
      <c r="F72" s="6">
        <v>257.39999999999998</v>
      </c>
      <c r="G72" s="3">
        <f t="shared" si="8"/>
        <v>9.632139580619814</v>
      </c>
      <c r="H72" s="5">
        <f t="shared" si="9"/>
        <v>-0.98186371133574557</v>
      </c>
      <c r="I72" s="26">
        <f t="shared" si="10"/>
        <v>513.6050351980432</v>
      </c>
      <c r="J72" s="27">
        <f t="shared" si="7"/>
        <v>671.24809198988305</v>
      </c>
    </row>
    <row r="73" spans="1:10">
      <c r="A73" s="1" t="s">
        <v>70</v>
      </c>
      <c r="B73" s="2">
        <v>2.4615320920241126E-2</v>
      </c>
      <c r="C73" s="2">
        <v>5.6641201852940411E-4</v>
      </c>
      <c r="D73" s="2">
        <v>0.2828670357156961</v>
      </c>
      <c r="E73" s="2">
        <v>1.4515518543452057E-5</v>
      </c>
      <c r="F73" s="6">
        <v>257.39999999999998</v>
      </c>
      <c r="G73" s="3">
        <f t="shared" si="8"/>
        <v>8.925273806175138</v>
      </c>
      <c r="H73" s="5">
        <f t="shared" si="9"/>
        <v>-0.98293939703224686</v>
      </c>
      <c r="I73" s="26">
        <f t="shared" si="10"/>
        <v>541.4757059764363</v>
      </c>
      <c r="J73" s="27">
        <f t="shared" si="7"/>
        <v>716.70116160598479</v>
      </c>
    </row>
    <row r="74" spans="1:10">
      <c r="A74" s="1" t="s">
        <v>71</v>
      </c>
      <c r="B74" s="2">
        <v>3.3384398933945736E-2</v>
      </c>
      <c r="C74" s="2">
        <v>7.9059255157502937E-4</v>
      </c>
      <c r="D74" s="2">
        <v>0.28290294900281937</v>
      </c>
      <c r="E74" s="2">
        <v>1.5648825288352465E-5</v>
      </c>
      <c r="F74" s="6">
        <v>257.39999999999998</v>
      </c>
      <c r="G74" s="3">
        <f t="shared" si="8"/>
        <v>10.157824120566872</v>
      </c>
      <c r="H74" s="5">
        <f t="shared" si="9"/>
        <v>-0.97618697133810151</v>
      </c>
      <c r="I74" s="26">
        <f t="shared" si="10"/>
        <v>493.84167656604069</v>
      </c>
      <c r="J74" s="27">
        <f t="shared" si="7"/>
        <v>637.4199357198471</v>
      </c>
    </row>
    <row r="75" spans="1:10">
      <c r="A75" s="1" t="s">
        <v>72</v>
      </c>
      <c r="B75" s="2">
        <v>5.6233414742171389E-2</v>
      </c>
      <c r="C75" s="2">
        <v>1.5619824753478743E-3</v>
      </c>
      <c r="D75" s="2">
        <v>0.28282021233364141</v>
      </c>
      <c r="E75" s="2">
        <v>2.1884404249665246E-5</v>
      </c>
      <c r="F75" s="6">
        <v>257.39999999999998</v>
      </c>
      <c r="G75" s="3">
        <f t="shared" si="8"/>
        <v>7.0987676706835146</v>
      </c>
      <c r="H75" s="5">
        <f t="shared" si="9"/>
        <v>-0.95295233507988331</v>
      </c>
      <c r="I75" s="26">
        <f t="shared" si="10"/>
        <v>623.6250274179132</v>
      </c>
      <c r="J75" s="27">
        <f t="shared" si="7"/>
        <v>833.94062760533461</v>
      </c>
    </row>
    <row r="76" spans="1:10">
      <c r="A76" s="1" t="s">
        <v>73</v>
      </c>
      <c r="B76" s="2">
        <v>1.1877977724968635E-2</v>
      </c>
      <c r="C76" s="2">
        <v>2.8916559558537445E-4</v>
      </c>
      <c r="D76" s="2">
        <v>0.28288798565563983</v>
      </c>
      <c r="E76" s="2">
        <v>1.2683476503900387E-5</v>
      </c>
      <c r="F76" s="6">
        <v>257.39999999999998</v>
      </c>
      <c r="G76" s="3">
        <f t="shared" si="8"/>
        <v>9.7138281706588003</v>
      </c>
      <c r="H76" s="5">
        <f t="shared" si="9"/>
        <v>-0.99129019290405496</v>
      </c>
      <c r="I76" s="26">
        <f t="shared" si="10"/>
        <v>508.28795277621299</v>
      </c>
      <c r="J76" s="27">
        <f t="shared" si="7"/>
        <v>666.01495532007743</v>
      </c>
    </row>
    <row r="77" spans="1:10">
      <c r="A77" s="1" t="s">
        <v>74</v>
      </c>
      <c r="B77" s="2">
        <v>2.6928059270888101E-2</v>
      </c>
      <c r="C77" s="2">
        <v>6.3318485821709989E-4</v>
      </c>
      <c r="D77" s="2">
        <v>0.28286645721217124</v>
      </c>
      <c r="E77" s="2">
        <v>1.5639280059652424E-5</v>
      </c>
      <c r="F77" s="6">
        <v>257.39999999999998</v>
      </c>
      <c r="G77" s="3">
        <f t="shared" si="8"/>
        <v>8.8934222565884014</v>
      </c>
      <c r="H77" s="5">
        <f t="shared" si="9"/>
        <v>-0.98092816692117168</v>
      </c>
      <c r="I77" s="26">
        <f t="shared" si="10"/>
        <v>543.24350074305596</v>
      </c>
      <c r="J77" s="27">
        <f t="shared" si="7"/>
        <v>718.74369101387492</v>
      </c>
    </row>
    <row r="78" spans="1:10">
      <c r="A78" s="1" t="s">
        <v>75</v>
      </c>
      <c r="B78" s="2">
        <v>2.1251034701916256E-2</v>
      </c>
      <c r="C78" s="2">
        <v>6.5095245654132883E-4</v>
      </c>
      <c r="D78" s="2">
        <v>0.28281120465536552</v>
      </c>
      <c r="E78" s="2">
        <v>2.5172290660632894E-5</v>
      </c>
      <c r="F78" s="6">
        <v>257.39999999999998</v>
      </c>
      <c r="G78" s="3">
        <f t="shared" si="8"/>
        <v>6.93532656523832</v>
      </c>
      <c r="H78" s="5">
        <f t="shared" si="9"/>
        <v>-0.98039299829694793</v>
      </c>
      <c r="I78" s="26">
        <f t="shared" si="10"/>
        <v>621.34253859635692</v>
      </c>
      <c r="J78" s="27">
        <f t="shared" si="7"/>
        <v>844.51708025890264</v>
      </c>
    </row>
    <row r="79" spans="1:10">
      <c r="A79" s="1" t="s">
        <v>76</v>
      </c>
      <c r="B79" s="2">
        <v>3.2120230026592075E-2</v>
      </c>
      <c r="C79" s="2">
        <v>7.3335498269515146E-4</v>
      </c>
      <c r="D79" s="2">
        <v>0.28288655113952177</v>
      </c>
      <c r="E79" s="2">
        <v>1.496541995779769E-5</v>
      </c>
      <c r="F79" s="6">
        <v>257.39999999999998</v>
      </c>
      <c r="G79" s="3">
        <f t="shared" si="8"/>
        <v>9.5873553069436568</v>
      </c>
      <c r="H79" s="5">
        <f t="shared" si="9"/>
        <v>-0.97791099449713403</v>
      </c>
      <c r="I79" s="26">
        <f t="shared" si="10"/>
        <v>516.28146096876026</v>
      </c>
      <c r="J79" s="27">
        <f t="shared" si="7"/>
        <v>674.11944344571396</v>
      </c>
    </row>
    <row r="80" spans="1:10">
      <c r="F80" s="6"/>
      <c r="H80" s="5"/>
      <c r="I80" s="26"/>
      <c r="J80" s="27"/>
    </row>
    <row r="81" spans="1:10">
      <c r="A81" s="1" t="s">
        <v>77</v>
      </c>
      <c r="B81" s="2">
        <v>3.8201645054170806E-2</v>
      </c>
      <c r="C81" s="2">
        <v>7.8082062996998644E-4</v>
      </c>
      <c r="D81" s="2">
        <v>0.28265832504859773</v>
      </c>
      <c r="E81" s="2">
        <v>1.5321062866296713E-5</v>
      </c>
      <c r="F81" s="6">
        <v>263.7</v>
      </c>
      <c r="G81" s="3">
        <f t="shared" si="8"/>
        <v>1.6392754110139407</v>
      </c>
      <c r="H81" s="5">
        <f t="shared" si="9"/>
        <v>-0.97648130632620522</v>
      </c>
      <c r="I81" s="26">
        <f t="shared" si="10"/>
        <v>839.01128055978563</v>
      </c>
      <c r="J81" s="27">
        <f t="shared" ref="J81:J95" si="11">I81-(I81-F81)*((-0.5482-H81)/(-0.5482-0.1566))</f>
        <v>1188.607005279347</v>
      </c>
    </row>
    <row r="82" spans="1:10">
      <c r="A82" s="1" t="s">
        <v>78</v>
      </c>
      <c r="B82" s="2">
        <v>4.3333585583527956E-2</v>
      </c>
      <c r="C82" s="2">
        <v>8.7852074601346914E-4</v>
      </c>
      <c r="D82" s="2">
        <v>0.28263127852142861</v>
      </c>
      <c r="E82" s="2">
        <v>1.4791218068517555E-5</v>
      </c>
      <c r="F82" s="6">
        <v>263.7</v>
      </c>
      <c r="G82" s="3">
        <f t="shared" si="8"/>
        <v>0.66518040779506293</v>
      </c>
      <c r="H82" s="5">
        <f t="shared" si="9"/>
        <v>-0.97353853174658223</v>
      </c>
      <c r="I82" s="26">
        <f t="shared" si="10"/>
        <v>879.31796221671107</v>
      </c>
      <c r="J82" s="27">
        <f t="shared" si="11"/>
        <v>1250.8361803865164</v>
      </c>
    </row>
    <row r="83" spans="1:10">
      <c r="A83" s="1" t="s">
        <v>79</v>
      </c>
      <c r="B83" s="2">
        <v>3.8909616166456232E-2</v>
      </c>
      <c r="C83" s="2">
        <v>7.9325276262259044E-4</v>
      </c>
      <c r="D83" s="2">
        <v>0.28271816019625379</v>
      </c>
      <c r="E83" s="2">
        <v>1.622540563539714E-5</v>
      </c>
      <c r="F83" s="6">
        <v>263.7</v>
      </c>
      <c r="G83" s="3">
        <f t="shared" si="8"/>
        <v>3.7543521038352345</v>
      </c>
      <c r="H83" s="5">
        <f t="shared" si="9"/>
        <v>-0.97610684449931961</v>
      </c>
      <c r="I83" s="26">
        <f t="shared" si="10"/>
        <v>755.00380353326477</v>
      </c>
      <c r="J83" s="27">
        <f t="shared" si="11"/>
        <v>1053.290211394265</v>
      </c>
    </row>
    <row r="84" spans="1:10">
      <c r="A84" s="1" t="s">
        <v>80</v>
      </c>
      <c r="B84" s="2">
        <v>3.4687775018318677E-2</v>
      </c>
      <c r="C84" s="2">
        <v>7.3968918002872714E-4</v>
      </c>
      <c r="D84" s="2">
        <v>0.28271027274366384</v>
      </c>
      <c r="E84" s="2">
        <v>1.6305493224725104E-5</v>
      </c>
      <c r="F84" s="6">
        <v>263.7</v>
      </c>
      <c r="G84" s="3">
        <f t="shared" si="8"/>
        <v>3.4846113314745963</v>
      </c>
      <c r="H84" s="5">
        <f t="shared" si="9"/>
        <v>-0.9777202054208215</v>
      </c>
      <c r="I84" s="26">
        <f t="shared" si="10"/>
        <v>765.03956240058415</v>
      </c>
      <c r="J84" s="27">
        <f t="shared" si="11"/>
        <v>1070.5666223152884</v>
      </c>
    </row>
    <row r="85" spans="1:10">
      <c r="A85" s="1" t="s">
        <v>81</v>
      </c>
      <c r="B85" s="2">
        <v>3.9038920664516821E-2</v>
      </c>
      <c r="C85" s="2">
        <v>7.8455953650884147E-4</v>
      </c>
      <c r="D85" s="2">
        <v>0.28269440236641585</v>
      </c>
      <c r="E85" s="2">
        <v>1.6219064931537677E-5</v>
      </c>
      <c r="F85" s="6">
        <v>263.7</v>
      </c>
      <c r="G85" s="3">
        <f t="shared" si="8"/>
        <v>2.9152069615223652</v>
      </c>
      <c r="H85" s="5">
        <f t="shared" si="9"/>
        <v>-0.97636868865937221</v>
      </c>
      <c r="I85" s="26">
        <f t="shared" si="10"/>
        <v>788.30356641645335</v>
      </c>
      <c r="J85" s="27">
        <f t="shared" si="11"/>
        <v>1107.0022342634493</v>
      </c>
    </row>
    <row r="86" spans="1:10">
      <c r="A86" s="1" t="s">
        <v>82</v>
      </c>
      <c r="B86" s="2">
        <v>4.9593136581147758E-2</v>
      </c>
      <c r="C86" s="2">
        <v>1.0316231992588238E-3</v>
      </c>
      <c r="D86" s="2">
        <v>0.28264344728807556</v>
      </c>
      <c r="E86" s="2">
        <v>1.541622763867939E-5</v>
      </c>
      <c r="F86" s="6">
        <v>263.7</v>
      </c>
      <c r="G86" s="3">
        <f t="shared" si="8"/>
        <v>1.0690308361205325</v>
      </c>
      <c r="H86" s="5">
        <f t="shared" si="9"/>
        <v>-0.96892701207051735</v>
      </c>
      <c r="I86" s="26">
        <f t="shared" si="10"/>
        <v>865.6658960434554</v>
      </c>
      <c r="J86" s="27">
        <f t="shared" si="11"/>
        <v>1225.0065782379993</v>
      </c>
    </row>
    <row r="87" spans="1:10">
      <c r="A87" s="1" t="s">
        <v>83</v>
      </c>
      <c r="B87" s="2">
        <v>3.067242430277263E-2</v>
      </c>
      <c r="C87" s="2">
        <v>6.2119837248759253E-4</v>
      </c>
      <c r="D87" s="2">
        <v>0.28284200904075396</v>
      </c>
      <c r="E87" s="2">
        <v>1.6613526021259484E-5</v>
      </c>
      <c r="F87" s="6">
        <v>263.7</v>
      </c>
      <c r="G87" s="3">
        <f t="shared" si="8"/>
        <v>8.166751656875082</v>
      </c>
      <c r="H87" s="5">
        <f t="shared" si="9"/>
        <v>-0.98128920564796407</v>
      </c>
      <c r="I87" s="26">
        <f t="shared" si="10"/>
        <v>577.50377504022458</v>
      </c>
      <c r="J87" s="27">
        <f t="shared" si="11"/>
        <v>770.33156684144944</v>
      </c>
    </row>
    <row r="88" spans="1:10">
      <c r="A88" s="1" t="s">
        <v>84</v>
      </c>
      <c r="B88" s="2">
        <v>3.5793992282291319E-2</v>
      </c>
      <c r="C88" s="2">
        <v>7.6223570463672429E-4</v>
      </c>
      <c r="D88" s="2">
        <v>0.28268435316809903</v>
      </c>
      <c r="E88" s="2">
        <v>1.3753764236216376E-5</v>
      </c>
      <c r="F88" s="6">
        <v>263.7</v>
      </c>
      <c r="G88" s="3">
        <f t="shared" si="8"/>
        <v>2.5635178443983442</v>
      </c>
      <c r="H88" s="5">
        <f t="shared" si="9"/>
        <v>-0.97704109323383359</v>
      </c>
      <c r="I88" s="26">
        <f t="shared" si="10"/>
        <v>801.98345372728875</v>
      </c>
      <c r="J88" s="27">
        <f t="shared" si="11"/>
        <v>1129.5062470957539</v>
      </c>
    </row>
    <row r="89" spans="1:10">
      <c r="A89" s="1" t="s">
        <v>85</v>
      </c>
      <c r="B89" s="2">
        <v>4.278476527920156E-2</v>
      </c>
      <c r="C89" s="2">
        <v>8.6117586923512056E-4</v>
      </c>
      <c r="D89" s="2">
        <v>0.28269008842155985</v>
      </c>
      <c r="E89" s="2">
        <v>1.3865233022857053E-5</v>
      </c>
      <c r="F89" s="6">
        <v>263.7</v>
      </c>
      <c r="G89" s="3">
        <f t="shared" si="8"/>
        <v>2.7491792443234964</v>
      </c>
      <c r="H89" s="5">
        <f t="shared" si="9"/>
        <v>-0.97406096779412288</v>
      </c>
      <c r="I89" s="26">
        <f t="shared" si="10"/>
        <v>795.98873819801008</v>
      </c>
      <c r="J89" s="27">
        <f t="shared" si="11"/>
        <v>1117.6133085653726</v>
      </c>
    </row>
    <row r="90" spans="1:10">
      <c r="A90" s="1" t="s">
        <v>86</v>
      </c>
      <c r="B90" s="2">
        <v>3.4342310853133745E-2</v>
      </c>
      <c r="C90" s="2">
        <v>7.1112445274200864E-4</v>
      </c>
      <c r="D90" s="2">
        <v>0.28269680825101623</v>
      </c>
      <c r="E90" s="2">
        <v>1.5885845320403215E-5</v>
      </c>
      <c r="F90" s="6">
        <v>263.7</v>
      </c>
      <c r="G90" s="3">
        <f t="shared" si="8"/>
        <v>3.0131630010332699</v>
      </c>
      <c r="H90" s="5">
        <f t="shared" si="9"/>
        <v>-0.97858058877283105</v>
      </c>
      <c r="I90" s="26">
        <f t="shared" si="10"/>
        <v>783.39651765693918</v>
      </c>
      <c r="J90" s="27">
        <f t="shared" si="11"/>
        <v>1100.7451176177556</v>
      </c>
    </row>
    <row r="91" spans="1:10">
      <c r="A91" s="1" t="s">
        <v>87</v>
      </c>
      <c r="B91" s="2">
        <v>6.6810865377101999E-2</v>
      </c>
      <c r="C91" s="2">
        <v>1.7069715193032977E-3</v>
      </c>
      <c r="D91" s="2">
        <v>0.28264685001269724</v>
      </c>
      <c r="E91" s="2">
        <v>2.426365119882266E-5</v>
      </c>
      <c r="F91" s="6">
        <v>263.7</v>
      </c>
      <c r="G91" s="3">
        <f t="shared" si="8"/>
        <v>1.071493546354052</v>
      </c>
      <c r="H91" s="5">
        <f t="shared" si="9"/>
        <v>-0.94858519520170792</v>
      </c>
      <c r="I91" s="26">
        <f t="shared" si="10"/>
        <v>876.56398376934487</v>
      </c>
      <c r="J91" s="27">
        <f t="shared" si="11"/>
        <v>1224.7218523470769</v>
      </c>
    </row>
    <row r="92" spans="1:10">
      <c r="A92" s="1" t="s">
        <v>88</v>
      </c>
      <c r="B92" s="2">
        <v>3.2802567852128386E-2</v>
      </c>
      <c r="C92" s="2">
        <v>7.0112631874730486E-4</v>
      </c>
      <c r="D92" s="2">
        <v>0.28264519574982283</v>
      </c>
      <c r="E92" s="2">
        <v>1.4621017036931661E-5</v>
      </c>
      <c r="F92" s="6">
        <v>263.7</v>
      </c>
      <c r="G92" s="3">
        <f t="shared" si="8"/>
        <v>1.1886169893804421</v>
      </c>
      <c r="H92" s="5">
        <f t="shared" si="9"/>
        <v>-0.97888173738712936</v>
      </c>
      <c r="I92" s="26">
        <f t="shared" si="10"/>
        <v>855.68295368151053</v>
      </c>
      <c r="J92" s="27">
        <f t="shared" si="11"/>
        <v>1217.4256423805989</v>
      </c>
    </row>
    <row r="93" spans="1:10">
      <c r="A93" s="1" t="s">
        <v>89</v>
      </c>
      <c r="B93" s="2">
        <v>3.157008549433675E-2</v>
      </c>
      <c r="C93" s="2">
        <v>6.4616085500819891E-4</v>
      </c>
      <c r="D93" s="2">
        <v>0.28273000327198833</v>
      </c>
      <c r="E93" s="2">
        <v>1.6976357347882538E-5</v>
      </c>
      <c r="F93" s="6">
        <v>263.7</v>
      </c>
      <c r="G93" s="3">
        <f t="shared" si="8"/>
        <v>4.1991034700572527</v>
      </c>
      <c r="H93" s="5">
        <f t="shared" si="9"/>
        <v>-0.98053732364433133</v>
      </c>
      <c r="I93" s="26">
        <f t="shared" si="10"/>
        <v>735.44927625539503</v>
      </c>
      <c r="J93" s="27">
        <f t="shared" si="11"/>
        <v>1024.8289861410474</v>
      </c>
    </row>
    <row r="94" spans="1:10">
      <c r="A94" s="1" t="s">
        <v>90</v>
      </c>
      <c r="B94" s="2">
        <v>4.8380381628700606E-2</v>
      </c>
      <c r="C94" s="2">
        <v>9.6404355974893279E-4</v>
      </c>
      <c r="D94" s="2">
        <v>0.28265297620044827</v>
      </c>
      <c r="E94" s="2">
        <v>1.5319047232580372E-5</v>
      </c>
      <c r="F94" s="6">
        <v>263.7</v>
      </c>
      <c r="G94" s="3">
        <f t="shared" si="8"/>
        <v>1.4180103812755362</v>
      </c>
      <c r="H94" s="5">
        <f t="shared" si="9"/>
        <v>-0.97096254338105625</v>
      </c>
      <c r="I94" s="26">
        <f t="shared" si="10"/>
        <v>850.64729302697049</v>
      </c>
      <c r="J94" s="27">
        <f t="shared" si="11"/>
        <v>1202.7178526619141</v>
      </c>
    </row>
    <row r="95" spans="1:10">
      <c r="A95" s="1" t="s">
        <v>91</v>
      </c>
      <c r="B95" s="2">
        <v>4.0214423736724771E-2</v>
      </c>
      <c r="C95" s="2">
        <v>8.8551953791566652E-4</v>
      </c>
      <c r="D95" s="2">
        <v>0.28269270529250978</v>
      </c>
      <c r="E95" s="2">
        <v>1.5371982020599457E-5</v>
      </c>
      <c r="F95" s="6">
        <v>263.7</v>
      </c>
      <c r="G95" s="3">
        <f t="shared" si="8"/>
        <v>2.8375250622048043</v>
      </c>
      <c r="H95" s="5">
        <f t="shared" si="9"/>
        <v>-0.97332772476157636</v>
      </c>
      <c r="I95" s="26">
        <f t="shared" si="10"/>
        <v>792.80614534995175</v>
      </c>
      <c r="J95" s="27">
        <f t="shared" si="11"/>
        <v>1111.9572403130517</v>
      </c>
    </row>
    <row r="96" spans="1:10">
      <c r="F96" s="6"/>
      <c r="H96" s="5"/>
      <c r="I96" s="26"/>
      <c r="J96" s="27"/>
    </row>
    <row r="97" spans="1:10">
      <c r="A97" s="1" t="s">
        <v>92</v>
      </c>
      <c r="B97" s="2">
        <v>7.2508881591970595E-2</v>
      </c>
      <c r="C97" s="2">
        <v>1.4893809486248339E-3</v>
      </c>
      <c r="D97" s="2">
        <v>0.28288986125378746</v>
      </c>
      <c r="E97" s="2">
        <v>1.8234730155357175E-5</v>
      </c>
      <c r="F97" s="6">
        <v>263.2</v>
      </c>
      <c r="G97" s="3">
        <f t="shared" si="8"/>
        <v>9.697832397028705</v>
      </c>
      <c r="H97" s="5">
        <f t="shared" si="9"/>
        <v>-0.9551391280534689</v>
      </c>
      <c r="I97" s="26">
        <f t="shared" si="10"/>
        <v>522.02995220166156</v>
      </c>
      <c r="J97" s="27">
        <f t="shared" ref="J97:J111" si="12">I97-(I97-F97)*((-0.5482-H97)/(-0.5482-0.1566))</f>
        <v>671.47381579851913</v>
      </c>
    </row>
    <row r="98" spans="1:10">
      <c r="A98" s="1" t="s">
        <v>93</v>
      </c>
      <c r="B98" s="2">
        <v>7.455437222645861E-2</v>
      </c>
      <c r="C98" s="2">
        <v>1.3773681052531314E-3</v>
      </c>
      <c r="D98" s="2">
        <v>0.282890453122571</v>
      </c>
      <c r="E98" s="2">
        <v>1.8444187462443478E-5</v>
      </c>
      <c r="F98" s="6">
        <v>263.2</v>
      </c>
      <c r="G98" s="3">
        <f t="shared" si="8"/>
        <v>9.7382999837902773</v>
      </c>
      <c r="H98" s="5">
        <f t="shared" si="9"/>
        <v>-0.95851300887791768</v>
      </c>
      <c r="I98" s="26">
        <f t="shared" si="10"/>
        <v>519.60693329321668</v>
      </c>
      <c r="J98" s="27">
        <f t="shared" si="12"/>
        <v>668.87920953711466</v>
      </c>
    </row>
    <row r="99" spans="1:10">
      <c r="A99" s="1" t="s">
        <v>94</v>
      </c>
      <c r="B99" s="2">
        <v>2.9880283031926313E-2</v>
      </c>
      <c r="C99" s="2">
        <v>6.450045463519664E-4</v>
      </c>
      <c r="D99" s="2">
        <v>0.282843157266572</v>
      </c>
      <c r="E99" s="2">
        <v>1.7395153324544438E-5</v>
      </c>
      <c r="F99" s="6">
        <v>263.2</v>
      </c>
      <c r="G99" s="3">
        <f t="shared" si="8"/>
        <v>8.1924083097506539</v>
      </c>
      <c r="H99" s="5">
        <f t="shared" si="9"/>
        <v>-0.98057215221831429</v>
      </c>
      <c r="I99" s="26">
        <f t="shared" si="10"/>
        <v>576.24833885041164</v>
      </c>
      <c r="J99" s="27">
        <f t="shared" si="12"/>
        <v>768.29343535597434</v>
      </c>
    </row>
    <row r="100" spans="1:10">
      <c r="A100" s="1" t="s">
        <v>95</v>
      </c>
      <c r="B100" s="2">
        <v>3.3063951805272891E-2</v>
      </c>
      <c r="C100" s="2">
        <v>7.3892130540238851E-4</v>
      </c>
      <c r="D100" s="2">
        <v>0.28279701550989211</v>
      </c>
      <c r="E100" s="2">
        <v>2.0187041526030747E-5</v>
      </c>
      <c r="F100" s="6">
        <v>263.2</v>
      </c>
      <c r="G100" s="3">
        <f t="shared" si="8"/>
        <v>6.5433283472349224</v>
      </c>
      <c r="H100" s="5">
        <f t="shared" si="9"/>
        <v>-0.97774333417462689</v>
      </c>
      <c r="I100" s="26">
        <f t="shared" si="10"/>
        <v>642.80433810982402</v>
      </c>
      <c r="J100" s="27">
        <f t="shared" si="12"/>
        <v>874.15580385733563</v>
      </c>
    </row>
    <row r="101" spans="1:10">
      <c r="A101" s="1" t="s">
        <v>96</v>
      </c>
      <c r="B101" s="2">
        <v>3.9979839272533457E-2</v>
      </c>
      <c r="C101" s="2">
        <v>9.538827979463948E-4</v>
      </c>
      <c r="D101" s="2">
        <v>0.28287328432704945</v>
      </c>
      <c r="E101" s="2">
        <v>1.8016245111675418E-5</v>
      </c>
      <c r="F101" s="6">
        <v>263.2</v>
      </c>
      <c r="G101" s="3">
        <f t="shared" si="8"/>
        <v>9.2046043056392968</v>
      </c>
      <c r="H101" s="5">
        <f t="shared" si="9"/>
        <v>-0.97126859042330138</v>
      </c>
      <c r="I101" s="26">
        <f t="shared" si="10"/>
        <v>538.16879066023137</v>
      </c>
      <c r="J101" s="27">
        <f t="shared" si="12"/>
        <v>703.22364122070803</v>
      </c>
    </row>
    <row r="102" spans="1:10">
      <c r="A102" s="1" t="s">
        <v>97</v>
      </c>
      <c r="B102" s="2">
        <v>3.9695188016673932E-2</v>
      </c>
      <c r="C102" s="2">
        <v>1.0831074523883141E-3</v>
      </c>
      <c r="D102" s="2">
        <v>0.2828446954389377</v>
      </c>
      <c r="E102" s="2">
        <v>1.8857104747620645E-5</v>
      </c>
      <c r="F102" s="6">
        <v>263.2</v>
      </c>
      <c r="G102" s="3">
        <f t="shared" si="8"/>
        <v>8.1704719930986158</v>
      </c>
      <c r="H102" s="5">
        <f t="shared" si="9"/>
        <v>-0.9673762815545689</v>
      </c>
      <c r="I102" s="26">
        <f t="shared" si="10"/>
        <v>580.78475644150274</v>
      </c>
      <c r="J102" s="27">
        <f t="shared" si="12"/>
        <v>769.6667049142078</v>
      </c>
    </row>
    <row r="103" spans="1:10">
      <c r="A103" s="1" t="s">
        <v>98</v>
      </c>
      <c r="B103" s="2">
        <v>4.8141877147477155E-2</v>
      </c>
      <c r="C103" s="2">
        <v>1.2863429619346506E-3</v>
      </c>
      <c r="D103" s="2">
        <v>0.28287334805022257</v>
      </c>
      <c r="E103" s="2">
        <v>1.7882972850515274E-5</v>
      </c>
      <c r="F103" s="6">
        <v>263.2</v>
      </c>
      <c r="G103" s="3">
        <f t="shared" si="8"/>
        <v>9.1489092993901622</v>
      </c>
      <c r="H103" s="5">
        <f t="shared" si="9"/>
        <v>-0.96125473006220929</v>
      </c>
      <c r="I103" s="26">
        <f t="shared" si="10"/>
        <v>542.87400419148969</v>
      </c>
      <c r="J103" s="27">
        <f t="shared" si="12"/>
        <v>706.77960905348311</v>
      </c>
    </row>
    <row r="104" spans="1:10">
      <c r="A104" s="1" t="s">
        <v>99</v>
      </c>
      <c r="B104" s="2">
        <v>8.7309390524200874E-3</v>
      </c>
      <c r="C104" s="2">
        <v>1.9335552947287338E-4</v>
      </c>
      <c r="D104" s="2">
        <v>0.28282726919085471</v>
      </c>
      <c r="E104" s="2">
        <v>1.6334374907688956E-5</v>
      </c>
      <c r="F104" s="6">
        <v>263.2</v>
      </c>
      <c r="G104" s="3">
        <f t="shared" si="8"/>
        <v>7.7089395536211747</v>
      </c>
      <c r="H104" s="5">
        <f t="shared" si="9"/>
        <v>-0.99417603826888934</v>
      </c>
      <c r="I104" s="26">
        <f t="shared" si="10"/>
        <v>591.58952397215035</v>
      </c>
      <c r="J104" s="27">
        <f t="shared" si="12"/>
        <v>799.38444297059823</v>
      </c>
    </row>
    <row r="105" spans="1:10">
      <c r="A105" s="1" t="s">
        <v>100</v>
      </c>
      <c r="B105" s="2">
        <v>3.2530170320315931E-2</v>
      </c>
      <c r="C105" s="2">
        <v>6.8578596885783419E-4</v>
      </c>
      <c r="D105" s="2">
        <v>0.28286585206119114</v>
      </c>
      <c r="E105" s="2">
        <v>1.9446060946750769E-5</v>
      </c>
      <c r="F105" s="6">
        <v>263.2</v>
      </c>
      <c r="G105" s="3">
        <f t="shared" si="8"/>
        <v>8.9883471208862531</v>
      </c>
      <c r="H105" s="5">
        <f t="shared" si="9"/>
        <v>-0.9793437961187399</v>
      </c>
      <c r="I105" s="26">
        <f t="shared" si="10"/>
        <v>544.85133838592151</v>
      </c>
      <c r="J105" s="27">
        <f t="shared" si="12"/>
        <v>717.144509801401</v>
      </c>
    </row>
    <row r="106" spans="1:10">
      <c r="A106" s="1" t="s">
        <v>101</v>
      </c>
      <c r="B106" s="2">
        <v>1.9187041791307275E-2</v>
      </c>
      <c r="C106" s="2">
        <v>4.0282508424756644E-4</v>
      </c>
      <c r="D106" s="2">
        <v>0.28285774361238891</v>
      </c>
      <c r="E106" s="2">
        <v>1.7810662444651126E-5</v>
      </c>
      <c r="F106" s="6">
        <v>263.2</v>
      </c>
      <c r="G106" s="3">
        <f t="shared" si="8"/>
        <v>8.7507543376652563</v>
      </c>
      <c r="H106" s="5">
        <f t="shared" si="9"/>
        <v>-0.98786671432989259</v>
      </c>
      <c r="I106" s="26">
        <f t="shared" si="10"/>
        <v>552.17110734464927</v>
      </c>
      <c r="J106" s="27">
        <f t="shared" si="12"/>
        <v>732.43639863649469</v>
      </c>
    </row>
    <row r="107" spans="1:10">
      <c r="A107" s="1" t="s">
        <v>102</v>
      </c>
      <c r="B107" s="2">
        <v>2.4291606673768232E-2</v>
      </c>
      <c r="C107" s="2">
        <v>6.042576157121105E-4</v>
      </c>
      <c r="D107" s="2">
        <v>0.28285498360859812</v>
      </c>
      <c r="E107" s="2">
        <v>1.8633601604726006E-5</v>
      </c>
      <c r="F107" s="6">
        <v>263.2</v>
      </c>
      <c r="G107" s="3">
        <f t="shared" si="8"/>
        <v>8.6179816670362008</v>
      </c>
      <c r="H107" s="5">
        <f t="shared" si="9"/>
        <v>-0.98179946940626173</v>
      </c>
      <c r="I107" s="26">
        <f t="shared" si="10"/>
        <v>558.98432977189725</v>
      </c>
      <c r="J107" s="27">
        <f t="shared" si="12"/>
        <v>740.95358125853375</v>
      </c>
    </row>
    <row r="108" spans="1:10">
      <c r="A108" s="1" t="s">
        <v>103</v>
      </c>
      <c r="B108" s="2">
        <v>3.6618641329968088E-2</v>
      </c>
      <c r="C108" s="2">
        <v>8.2338525348665597E-4</v>
      </c>
      <c r="D108" s="2">
        <v>0.28284422179247171</v>
      </c>
      <c r="E108" s="2">
        <v>1.8918164108564632E-5</v>
      </c>
      <c r="F108" s="6">
        <v>263.2</v>
      </c>
      <c r="G108" s="3">
        <f t="shared" si="8"/>
        <v>8.1989833393647515</v>
      </c>
      <c r="H108" s="5">
        <f t="shared" si="9"/>
        <v>-0.97519923935281161</v>
      </c>
      <c r="I108" s="26">
        <f t="shared" si="10"/>
        <v>577.46238495809837</v>
      </c>
      <c r="J108" s="27">
        <f t="shared" si="12"/>
        <v>767.85653838362123</v>
      </c>
    </row>
    <row r="109" spans="1:10">
      <c r="A109" s="1" t="s">
        <v>104</v>
      </c>
      <c r="B109" s="2">
        <v>7.2843122182958894E-2</v>
      </c>
      <c r="C109" s="2">
        <v>1.7021836330812022E-3</v>
      </c>
      <c r="D109" s="2">
        <v>0.28280384896814359</v>
      </c>
      <c r="E109" s="2">
        <v>2.000796775790365E-5</v>
      </c>
      <c r="F109" s="6">
        <v>263.2</v>
      </c>
      <c r="G109" s="3">
        <f t="shared" si="8"/>
        <v>6.6172253637097889</v>
      </c>
      <c r="H109" s="5">
        <f t="shared" si="9"/>
        <v>-0.94872940864213251</v>
      </c>
      <c r="I109" s="26">
        <f t="shared" si="10"/>
        <v>649.68383159135749</v>
      </c>
      <c r="J109" s="27">
        <f t="shared" si="12"/>
        <v>869.31796966887157</v>
      </c>
    </row>
    <row r="110" spans="1:10">
      <c r="A110" s="1" t="s">
        <v>105</v>
      </c>
      <c r="B110" s="2">
        <v>3.4805802266732903E-2</v>
      </c>
      <c r="C110" s="2">
        <v>7.9328208958590496E-4</v>
      </c>
      <c r="D110" s="2">
        <v>0.28285846970635348</v>
      </c>
      <c r="E110" s="2">
        <v>1.7967803594200649E-5</v>
      </c>
      <c r="F110" s="6">
        <v>263.2</v>
      </c>
      <c r="G110" s="3">
        <f t="shared" si="8"/>
        <v>8.7083878849192331</v>
      </c>
      <c r="H110" s="5">
        <f t="shared" si="9"/>
        <v>-0.97610596115705106</v>
      </c>
      <c r="I110" s="26">
        <f t="shared" si="10"/>
        <v>556.84712386001934</v>
      </c>
      <c r="J110" s="27">
        <f t="shared" si="12"/>
        <v>735.12940929748413</v>
      </c>
    </row>
    <row r="111" spans="1:10">
      <c r="A111" s="1" t="s">
        <v>106</v>
      </c>
      <c r="B111" s="2">
        <v>5.4885778917372792E-2</v>
      </c>
      <c r="C111" s="2">
        <v>1.2386618503490035E-3</v>
      </c>
      <c r="D111" s="2">
        <v>0.28286371934592847</v>
      </c>
      <c r="E111" s="2">
        <v>2.1487746594870497E-5</v>
      </c>
      <c r="F111" s="6">
        <v>263.2</v>
      </c>
      <c r="G111" s="3">
        <f t="shared" si="8"/>
        <v>8.8165121195227236</v>
      </c>
      <c r="H111" s="5">
        <f t="shared" si="9"/>
        <v>-0.96269090812201796</v>
      </c>
      <c r="I111" s="26">
        <f t="shared" si="10"/>
        <v>555.96980650384648</v>
      </c>
      <c r="J111" s="27">
        <f t="shared" si="12"/>
        <v>728.14691060215353</v>
      </c>
    </row>
    <row r="112" spans="1:10">
      <c r="F112" s="6"/>
      <c r="H112" s="5"/>
      <c r="I112" s="26"/>
      <c r="J112" s="27"/>
    </row>
    <row r="113" spans="1:10">
      <c r="A113" s="1" t="s">
        <v>107</v>
      </c>
      <c r="B113" s="2">
        <v>1.9739444544942201E-2</v>
      </c>
      <c r="C113" s="2">
        <v>3.7867238246952419E-4</v>
      </c>
      <c r="D113" s="2">
        <v>0.282848882325204</v>
      </c>
      <c r="E113" s="2">
        <v>1.7516468994554665E-5</v>
      </c>
      <c r="F113" s="6">
        <v>263.5</v>
      </c>
      <c r="G113" s="3">
        <f t="shared" si="8"/>
        <v>8.4479532818626524</v>
      </c>
      <c r="H113" s="5">
        <f t="shared" si="9"/>
        <v>-0.98859420534730347</v>
      </c>
      <c r="I113" s="26">
        <f t="shared" si="10"/>
        <v>564.22291816767472</v>
      </c>
      <c r="J113" s="27">
        <f t="shared" ref="J113:J127" si="13">I113-(I113-F113)*((-0.5482-H113)/(-0.5482-0.1566))</f>
        <v>752.12960173205511</v>
      </c>
    </row>
    <row r="114" spans="1:10">
      <c r="A114" s="1" t="s">
        <v>108</v>
      </c>
      <c r="B114" s="2">
        <v>1.899011450773623E-2</v>
      </c>
      <c r="C114" s="2">
        <v>3.5820726905551895E-4</v>
      </c>
      <c r="D114" s="2">
        <v>0.28281771866238298</v>
      </c>
      <c r="E114" s="2">
        <v>1.6154353800886234E-5</v>
      </c>
      <c r="F114" s="6">
        <v>263.5</v>
      </c>
      <c r="G114" s="3">
        <f t="shared" si="8"/>
        <v>7.3488086650419504</v>
      </c>
      <c r="H114" s="5">
        <f t="shared" si="9"/>
        <v>-0.98921062442603858</v>
      </c>
      <c r="I114" s="26">
        <f t="shared" si="10"/>
        <v>607.48653505707716</v>
      </c>
      <c r="J114" s="27">
        <f t="shared" si="13"/>
        <v>822.72733616330731</v>
      </c>
    </row>
    <row r="115" spans="1:10">
      <c r="A115" s="1" t="s">
        <v>109</v>
      </c>
      <c r="B115" s="2">
        <v>2.8868788673970434E-2</v>
      </c>
      <c r="C115" s="2">
        <v>5.5632377960170519E-4</v>
      </c>
      <c r="D115" s="2">
        <v>0.28285356406518614</v>
      </c>
      <c r="E115" s="2">
        <v>1.6609334566726479E-5</v>
      </c>
      <c r="F115" s="6">
        <v>263.5</v>
      </c>
      <c r="G115" s="3">
        <f t="shared" si="8"/>
        <v>8.5826139793332423</v>
      </c>
      <c r="H115" s="5">
        <f t="shared" si="9"/>
        <v>-0.98324325965055104</v>
      </c>
      <c r="I115" s="26">
        <f t="shared" si="10"/>
        <v>560.27580330503542</v>
      </c>
      <c r="J115" s="27">
        <f t="shared" si="13"/>
        <v>743.46296683402716</v>
      </c>
    </row>
    <row r="116" spans="1:10">
      <c r="A116" s="1" t="s">
        <v>110</v>
      </c>
      <c r="B116" s="2">
        <v>1.9432178393163111E-2</v>
      </c>
      <c r="C116" s="2">
        <v>4.2018808141317562E-4</v>
      </c>
      <c r="D116" s="2">
        <v>0.28283564139704265</v>
      </c>
      <c r="E116" s="2">
        <v>1.6765340240811741E-5</v>
      </c>
      <c r="F116" s="6">
        <v>263.5</v>
      </c>
      <c r="G116" s="3">
        <f t="shared" si="8"/>
        <v>7.9721827116197019</v>
      </c>
      <c r="H116" s="5">
        <f t="shared" si="9"/>
        <v>-0.98734373248755491</v>
      </c>
      <c r="I116" s="26">
        <f t="shared" si="10"/>
        <v>583.38093978834127</v>
      </c>
      <c r="J116" s="27">
        <f t="shared" si="13"/>
        <v>782.69097079043968</v>
      </c>
    </row>
    <row r="117" spans="1:10">
      <c r="A117" s="1" t="s">
        <v>111</v>
      </c>
      <c r="B117" s="2">
        <v>2.419728904348447E-2</v>
      </c>
      <c r="C117" s="2">
        <v>4.5113848400707451E-4</v>
      </c>
      <c r="D117" s="2">
        <v>0.28283205749863444</v>
      </c>
      <c r="E117" s="2">
        <v>1.419959289299524E-5</v>
      </c>
      <c r="F117" s="6">
        <v>263.5</v>
      </c>
      <c r="G117" s="3">
        <f t="shared" si="8"/>
        <v>7.8399666420647662</v>
      </c>
      <c r="H117" s="5">
        <f t="shared" si="9"/>
        <v>-0.98641149144557005</v>
      </c>
      <c r="I117" s="26">
        <f t="shared" si="10"/>
        <v>588.87651552596105</v>
      </c>
      <c r="J117" s="27">
        <f t="shared" si="13"/>
        <v>791.18032958667914</v>
      </c>
    </row>
    <row r="118" spans="1:10">
      <c r="A118" s="1" t="s">
        <v>112</v>
      </c>
      <c r="B118" s="2">
        <v>2.7449236834655041E-2</v>
      </c>
      <c r="C118" s="2">
        <v>5.1232032017752959E-4</v>
      </c>
      <c r="D118" s="2">
        <v>0.2828356251564903</v>
      </c>
      <c r="E118" s="2">
        <v>1.5665699606808754E-5</v>
      </c>
      <c r="F118" s="6">
        <v>263.5</v>
      </c>
      <c r="G118" s="3">
        <f t="shared" si="8"/>
        <v>7.9555304753564648</v>
      </c>
      <c r="H118" s="5">
        <f t="shared" si="9"/>
        <v>-0.98456866505489371</v>
      </c>
      <c r="I118" s="26">
        <f t="shared" si="10"/>
        <v>584.81466803720355</v>
      </c>
      <c r="J118" s="27">
        <f t="shared" si="13"/>
        <v>783.75288136573761</v>
      </c>
    </row>
    <row r="119" spans="1:10">
      <c r="A119" s="1" t="s">
        <v>113</v>
      </c>
      <c r="B119" s="2">
        <v>1.9554758180386198E-2</v>
      </c>
      <c r="C119" s="2">
        <v>3.6963345084533553E-4</v>
      </c>
      <c r="D119" s="2">
        <v>0.28289016450619386</v>
      </c>
      <c r="E119" s="2">
        <v>1.6259968060448827E-5</v>
      </c>
      <c r="F119" s="6">
        <v>263.5</v>
      </c>
      <c r="G119" s="3">
        <f t="shared" si="8"/>
        <v>9.9102869273370864</v>
      </c>
      <c r="H119" s="5">
        <f t="shared" si="9"/>
        <v>-0.98886646232393571</v>
      </c>
      <c r="I119" s="26">
        <f t="shared" si="10"/>
        <v>506.30707473215654</v>
      </c>
      <c r="J119" s="27">
        <f t="shared" si="13"/>
        <v>658.11884353102562</v>
      </c>
    </row>
    <row r="120" spans="1:10">
      <c r="A120" s="1" t="s">
        <v>114</v>
      </c>
      <c r="B120" s="2">
        <v>1.6405450555948626E-2</v>
      </c>
      <c r="C120" s="2">
        <v>3.2085485943942374E-4</v>
      </c>
      <c r="D120" s="2">
        <v>0.28285409789316018</v>
      </c>
      <c r="E120" s="2">
        <v>1.6631105163430739E-5</v>
      </c>
      <c r="F120" s="6">
        <v>263.5</v>
      </c>
      <c r="G120" s="3">
        <f t="shared" si="8"/>
        <v>8.6425938946188552</v>
      </c>
      <c r="H120" s="5">
        <f t="shared" si="9"/>
        <v>-0.99033569700483659</v>
      </c>
      <c r="I120" s="26">
        <f t="shared" si="10"/>
        <v>556.08317717839282</v>
      </c>
      <c r="J120" s="27">
        <f t="shared" si="13"/>
        <v>739.62668877552437</v>
      </c>
    </row>
    <row r="121" spans="1:10">
      <c r="A121" s="1" t="s">
        <v>115</v>
      </c>
      <c r="B121" s="2">
        <v>2.5257288562463072E-2</v>
      </c>
      <c r="C121" s="2">
        <v>4.8409535530992924E-4</v>
      </c>
      <c r="D121" s="2">
        <v>0.28286392110085862</v>
      </c>
      <c r="E121" s="2">
        <v>1.6791577070058855E-5</v>
      </c>
      <c r="F121" s="6">
        <v>263.5</v>
      </c>
      <c r="G121" s="3">
        <f t="shared" si="8"/>
        <v>8.9616985041418573</v>
      </c>
      <c r="H121" s="5">
        <f t="shared" si="9"/>
        <v>-0.98541881459909852</v>
      </c>
      <c r="I121" s="26">
        <f t="shared" si="10"/>
        <v>544.67810879775664</v>
      </c>
      <c r="J121" s="27">
        <f t="shared" si="13"/>
        <v>719.105406498908</v>
      </c>
    </row>
    <row r="122" spans="1:10">
      <c r="A122" s="1" t="s">
        <v>116</v>
      </c>
      <c r="B122" s="2">
        <v>2.6085696100277889E-2</v>
      </c>
      <c r="C122" s="2">
        <v>4.8883972912013821E-4</v>
      </c>
      <c r="D122" s="2">
        <v>0.28285090588406797</v>
      </c>
      <c r="E122" s="2">
        <v>1.7843293690629377E-5</v>
      </c>
      <c r="F122" s="6">
        <v>263.5</v>
      </c>
      <c r="G122" s="3">
        <f t="shared" si="8"/>
        <v>8.5003314494169757</v>
      </c>
      <c r="H122" s="5">
        <f t="shared" si="9"/>
        <v>-0.98527591177348983</v>
      </c>
      <c r="I122" s="26">
        <f t="shared" si="10"/>
        <v>563.01418915343277</v>
      </c>
      <c r="J122" s="27">
        <f t="shared" si="13"/>
        <v>748.75544527337343</v>
      </c>
    </row>
    <row r="123" spans="1:10">
      <c r="A123" s="1" t="s">
        <v>117</v>
      </c>
      <c r="B123" s="2">
        <v>2.9654959911069846E-2</v>
      </c>
      <c r="C123" s="2">
        <v>6.2670122188243735E-4</v>
      </c>
      <c r="D123" s="2">
        <v>0.28282486538697038</v>
      </c>
      <c r="E123" s="2">
        <v>1.6463888166725727E-5</v>
      </c>
      <c r="F123" s="6">
        <v>263.5</v>
      </c>
      <c r="G123" s="3">
        <f t="shared" si="8"/>
        <v>7.5548395133839819</v>
      </c>
      <c r="H123" s="5">
        <f t="shared" si="9"/>
        <v>-0.98112345717221572</v>
      </c>
      <c r="I123" s="26">
        <f t="shared" si="10"/>
        <v>601.72218168488257</v>
      </c>
      <c r="J123" s="27">
        <f t="shared" si="13"/>
        <v>809.47518422084829</v>
      </c>
    </row>
    <row r="124" spans="1:10">
      <c r="A124" s="1" t="s">
        <v>118</v>
      </c>
      <c r="B124" s="2">
        <v>2.0288930785373905E-2</v>
      </c>
      <c r="C124" s="2">
        <v>3.868939634230497E-4</v>
      </c>
      <c r="D124" s="2">
        <v>0.28283270071068162</v>
      </c>
      <c r="E124" s="2">
        <v>1.6069998654111956E-5</v>
      </c>
      <c r="F124" s="6">
        <v>263.5</v>
      </c>
      <c r="G124" s="3">
        <f t="shared" si="8"/>
        <v>7.8739375006842138</v>
      </c>
      <c r="H124" s="5">
        <f t="shared" si="9"/>
        <v>-0.98834656736677562</v>
      </c>
      <c r="I124" s="26">
        <f t="shared" si="10"/>
        <v>586.98686452265679</v>
      </c>
      <c r="J124" s="27">
        <f t="shared" si="13"/>
        <v>789.00393746233976</v>
      </c>
    </row>
    <row r="125" spans="1:10">
      <c r="A125" s="1" t="s">
        <v>119</v>
      </c>
      <c r="B125" s="2">
        <v>1.5651677337845945E-2</v>
      </c>
      <c r="C125" s="2">
        <v>3.1897190098759115E-4</v>
      </c>
      <c r="D125" s="2">
        <v>0.28284242978730167</v>
      </c>
      <c r="E125" s="2">
        <v>1.5561873487266816E-5</v>
      </c>
      <c r="F125" s="6">
        <v>263.5</v>
      </c>
      <c r="G125" s="3">
        <f t="shared" si="8"/>
        <v>8.2300504191401558</v>
      </c>
      <c r="H125" s="5">
        <f t="shared" si="9"/>
        <v>-0.99039241262085564</v>
      </c>
      <c r="I125" s="26">
        <f t="shared" si="10"/>
        <v>572.35708217269053</v>
      </c>
      <c r="J125" s="27">
        <f t="shared" si="13"/>
        <v>766.13440669167449</v>
      </c>
    </row>
    <row r="126" spans="1:10">
      <c r="A126" s="1" t="s">
        <v>120</v>
      </c>
      <c r="B126" s="2">
        <v>1.5509001916924461E-2</v>
      </c>
      <c r="C126" s="2">
        <v>3.064407163910481E-4</v>
      </c>
      <c r="D126" s="2">
        <v>0.2828661164000183</v>
      </c>
      <c r="E126" s="2">
        <v>1.4667115084657563E-5</v>
      </c>
      <c r="F126" s="6">
        <v>263.5</v>
      </c>
      <c r="G126" s="3">
        <f t="shared" si="8"/>
        <v>9.0703801250335836</v>
      </c>
      <c r="H126" s="5">
        <f t="shared" si="9"/>
        <v>-0.9907698579400287</v>
      </c>
      <c r="I126" s="26">
        <f t="shared" si="10"/>
        <v>539.08334903638854</v>
      </c>
      <c r="J126" s="27">
        <f t="shared" si="13"/>
        <v>712.13227587190477</v>
      </c>
    </row>
    <row r="127" spans="1:10">
      <c r="A127" s="11" t="s">
        <v>121</v>
      </c>
      <c r="B127" s="28">
        <v>2.3224317648794447E-2</v>
      </c>
      <c r="C127" s="28">
        <v>4.5598295209366352E-4</v>
      </c>
      <c r="D127" s="28">
        <v>0.28286461725589174</v>
      </c>
      <c r="E127" s="28">
        <v>1.5826921679589218E-5</v>
      </c>
      <c r="F127" s="29">
        <v>263.5</v>
      </c>
      <c r="G127" s="30">
        <f t="shared" si="8"/>
        <v>8.9912374845568799</v>
      </c>
      <c r="H127" s="31">
        <f t="shared" si="9"/>
        <v>-0.98626557373211854</v>
      </c>
      <c r="I127" s="32">
        <f t="shared" si="10"/>
        <v>543.30013130031966</v>
      </c>
      <c r="J127" s="33">
        <f t="shared" si="13"/>
        <v>717.20876502392446</v>
      </c>
    </row>
    <row r="129" spans="1:10">
      <c r="A129" s="1" t="s">
        <v>135</v>
      </c>
      <c r="B129" s="2">
        <v>9.9341315896726238E-3</v>
      </c>
      <c r="C129" s="2">
        <v>2.9432620115474534E-4</v>
      </c>
      <c r="D129" s="2">
        <v>0.28199955417940142</v>
      </c>
      <c r="E129" s="2">
        <v>1.7009517306137592E-5</v>
      </c>
    </row>
    <row r="130" spans="1:10">
      <c r="A130" s="1" t="s">
        <v>136</v>
      </c>
      <c r="B130" s="2">
        <v>1.0069436839914622E-2</v>
      </c>
      <c r="C130" s="2">
        <v>2.9428953467699657E-4</v>
      </c>
      <c r="D130" s="2">
        <v>0.2820283855093626</v>
      </c>
      <c r="E130" s="2">
        <v>1.4373606589242932E-5</v>
      </c>
    </row>
    <row r="131" spans="1:10">
      <c r="A131" s="1" t="s">
        <v>137</v>
      </c>
      <c r="B131" s="2">
        <v>1.0074925012878388E-2</v>
      </c>
      <c r="C131" s="2">
        <v>2.9435776372106434E-4</v>
      </c>
      <c r="D131" s="2">
        <v>0.28201561223932625</v>
      </c>
      <c r="E131" s="2">
        <v>1.6347746058324949E-5</v>
      </c>
    </row>
    <row r="132" spans="1:10">
      <c r="A132" s="1" t="s">
        <v>138</v>
      </c>
      <c r="B132" s="2">
        <v>1.0216592464243352E-2</v>
      </c>
      <c r="C132" s="2">
        <v>2.9575616456458493E-4</v>
      </c>
      <c r="D132" s="2">
        <v>0.28202414630416411</v>
      </c>
      <c r="E132" s="2">
        <v>1.6153534406423379E-5</v>
      </c>
    </row>
    <row r="133" spans="1:10">
      <c r="A133" s="1" t="s">
        <v>139</v>
      </c>
      <c r="B133" s="2">
        <v>9.8776588181530948E-3</v>
      </c>
      <c r="C133" s="2">
        <v>2.9362401351931553E-4</v>
      </c>
      <c r="D133" s="2">
        <v>0.2820188224168359</v>
      </c>
      <c r="E133" s="2">
        <v>1.7527809845896313E-5</v>
      </c>
    </row>
    <row r="134" spans="1:10">
      <c r="A134" s="1" t="s">
        <v>140</v>
      </c>
      <c r="B134" s="2">
        <v>9.8031266562927707E-3</v>
      </c>
      <c r="C134" s="2">
        <v>2.9390189269283437E-4</v>
      </c>
      <c r="D134" s="2">
        <v>0.28198051405348734</v>
      </c>
      <c r="E134" s="2">
        <v>1.540779156814568E-5</v>
      </c>
    </row>
    <row r="135" spans="1:10">
      <c r="A135" s="1" t="s">
        <v>141</v>
      </c>
      <c r="B135" s="2">
        <v>1.0027185455716802E-2</v>
      </c>
      <c r="C135" s="2">
        <v>2.9647932949069351E-4</v>
      </c>
      <c r="D135" s="2">
        <v>0.28199495242987233</v>
      </c>
      <c r="E135" s="2">
        <v>1.6646551312067965E-5</v>
      </c>
    </row>
    <row r="136" spans="1:10">
      <c r="A136" s="1" t="s">
        <v>142</v>
      </c>
      <c r="B136" s="2">
        <v>1.0211949557650353E-2</v>
      </c>
      <c r="C136" s="2">
        <v>2.9466915833040186E-4</v>
      </c>
      <c r="D136" s="2">
        <v>0.28201698061903668</v>
      </c>
      <c r="E136" s="2">
        <v>2.0274386005575901E-5</v>
      </c>
    </row>
    <row r="137" spans="1:10">
      <c r="A137" s="1" t="s">
        <v>143</v>
      </c>
      <c r="B137" s="2">
        <v>9.8200982320677966E-3</v>
      </c>
      <c r="C137" s="2">
        <v>2.9544617438764494E-4</v>
      </c>
      <c r="D137" s="2">
        <v>0.2820277719329855</v>
      </c>
      <c r="E137" s="2">
        <v>1.5083640677361548E-5</v>
      </c>
    </row>
    <row r="138" spans="1:10">
      <c r="A138" s="8" t="s">
        <v>144</v>
      </c>
      <c r="B138" s="9">
        <v>1.0301854167633464E-2</v>
      </c>
      <c r="C138" s="9">
        <v>2.9892130493412505E-4</v>
      </c>
      <c r="D138" s="9">
        <v>0.28200624487126702</v>
      </c>
      <c r="E138" s="9">
        <v>1.1690977099923673E-5</v>
      </c>
      <c r="F138" s="8"/>
      <c r="G138" s="10"/>
      <c r="H138" s="34"/>
      <c r="I138" s="20"/>
      <c r="J138" s="21"/>
    </row>
    <row r="140" spans="1:10" ht="15.5">
      <c r="A140" s="7" t="s">
        <v>127</v>
      </c>
    </row>
    <row r="141" spans="1:10" ht="15.5">
      <c r="A141" s="7" t="s">
        <v>128</v>
      </c>
    </row>
    <row r="142" spans="1:10" ht="15.5">
      <c r="A142" s="7" t="s">
        <v>129</v>
      </c>
    </row>
    <row r="143" spans="1:10" ht="15">
      <c r="A143" s="7" t="s">
        <v>133</v>
      </c>
    </row>
    <row r="144" spans="1:10" ht="15.5">
      <c r="A144" s="1" t="s">
        <v>132</v>
      </c>
    </row>
    <row r="145" spans="1:1" ht="15.5">
      <c r="A145" s="1" t="s">
        <v>131</v>
      </c>
    </row>
    <row r="146" spans="1:1" ht="15.5">
      <c r="A146" s="1" t="s">
        <v>130</v>
      </c>
    </row>
    <row r="147" spans="1:1" ht="15.5">
      <c r="A147" s="1" t="s">
        <v>134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2022-02-04T01:46:20Z</dcterms:modified>
</cp:coreProperties>
</file>