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3827eca1de17a0/Рабочий стол/GeolMag-Barbarisa/R2 ONE MORE TIME/"/>
    </mc:Choice>
  </mc:AlternateContent>
  <xr:revisionPtr revIDLastSave="667" documentId="8_{9FA20EE5-8BA2-4A1C-9CEA-8FF408CB8A65}" xr6:coauthVersionLast="47" xr6:coauthVersionMax="47" xr10:uidLastSave="{22246CE2-32E3-47CA-B7DF-CB36B71BB51D}"/>
  <bookViews>
    <workbookView xWindow="-108" yWindow="-108" windowWidth="23256" windowHeight="13896" activeTab="5" xr2:uid="{35D0B05D-7B78-4775-BDC8-714CE6B15C20}"/>
  </bookViews>
  <sheets>
    <sheet name="Table S1 Grt" sheetId="1" r:id="rId1"/>
    <sheet name="Table S2 Fsp" sheetId="2" r:id="rId2"/>
    <sheet name="Table S3 Mica" sheetId="3" r:id="rId3"/>
    <sheet name="Table S4 Kyanite" sheetId="4" r:id="rId4"/>
    <sheet name="Table S5 Rutile" sheetId="5" r:id="rId5"/>
    <sheet name="Table S6 dZrn AN 180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1" l="1"/>
  <c r="M29" i="3"/>
  <c r="N29" i="3"/>
  <c r="T28" i="1" l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U29" i="1"/>
  <c r="V29" i="1"/>
  <c r="W29" i="1"/>
  <c r="X29" i="1"/>
  <c r="Y29" i="1"/>
  <c r="Z29" i="1"/>
  <c r="AA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U25" i="1"/>
  <c r="E30" i="2"/>
  <c r="F30" i="2"/>
  <c r="C30" i="2"/>
  <c r="D30" i="2"/>
  <c r="G30" i="2"/>
  <c r="J30" i="2"/>
  <c r="K30" i="2"/>
  <c r="H30" i="2"/>
  <c r="I30" i="2"/>
  <c r="L30" i="2"/>
  <c r="N30" i="2"/>
  <c r="M30" i="2"/>
  <c r="O30" i="2"/>
  <c r="P30" i="2"/>
  <c r="Q30" i="2"/>
  <c r="E31" i="2"/>
  <c r="F31" i="2"/>
  <c r="C31" i="2"/>
  <c r="D31" i="2"/>
  <c r="G31" i="2"/>
  <c r="J31" i="2"/>
  <c r="K31" i="2"/>
  <c r="H31" i="2"/>
  <c r="I31" i="2"/>
  <c r="L31" i="2"/>
  <c r="N31" i="2"/>
  <c r="M31" i="2"/>
  <c r="O31" i="2"/>
  <c r="P31" i="2"/>
  <c r="Q31" i="2"/>
  <c r="E32" i="2"/>
  <c r="F32" i="2"/>
  <c r="C32" i="2"/>
  <c r="D32" i="2"/>
  <c r="G32" i="2"/>
  <c r="J32" i="2"/>
  <c r="K32" i="2"/>
  <c r="H32" i="2"/>
  <c r="I32" i="2"/>
  <c r="L32" i="2"/>
  <c r="N32" i="2"/>
  <c r="M32" i="2"/>
  <c r="O32" i="2"/>
  <c r="P32" i="2"/>
  <c r="Q32" i="2"/>
  <c r="B30" i="2"/>
  <c r="B32" i="2"/>
  <c r="B31" i="2"/>
  <c r="C29" i="3"/>
  <c r="D29" i="3"/>
  <c r="E29" i="3"/>
  <c r="F29" i="3"/>
  <c r="G29" i="3"/>
  <c r="H29" i="3"/>
  <c r="I29" i="3"/>
  <c r="J29" i="3"/>
  <c r="K29" i="3"/>
  <c r="L29" i="3"/>
  <c r="O29" i="3"/>
  <c r="P29" i="3"/>
  <c r="Q29" i="3"/>
  <c r="R29" i="3"/>
  <c r="S29" i="3"/>
  <c r="B29" i="3"/>
  <c r="R16" i="3"/>
  <c r="S16" i="3"/>
  <c r="O16" i="3"/>
  <c r="P16" i="3"/>
  <c r="K16" i="3"/>
  <c r="L16" i="3"/>
  <c r="H16" i="3"/>
  <c r="I16" i="3"/>
  <c r="J16" i="3"/>
  <c r="Q16" i="3"/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Q26" i="1"/>
  <c r="AR26" i="1"/>
  <c r="AS26" i="1"/>
  <c r="AT26" i="1"/>
  <c r="AU26" i="1"/>
  <c r="AV26" i="1"/>
  <c r="AW26" i="1"/>
  <c r="AX26" i="1"/>
  <c r="AY26" i="1"/>
  <c r="AZ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Q27" i="1"/>
  <c r="AR27" i="1"/>
  <c r="AS27" i="1"/>
  <c r="AT27" i="1"/>
  <c r="AU27" i="1"/>
  <c r="AV27" i="1"/>
  <c r="AW27" i="1"/>
  <c r="AX27" i="1"/>
  <c r="AY27" i="1"/>
  <c r="AZ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Q28" i="1"/>
  <c r="AR28" i="1"/>
  <c r="AS28" i="1"/>
  <c r="AT28" i="1"/>
  <c r="AU28" i="1"/>
  <c r="AV28" i="1"/>
  <c r="AW28" i="1"/>
  <c r="AX28" i="1"/>
  <c r="AY28" i="1"/>
  <c r="AZ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Q29" i="1"/>
  <c r="AR29" i="1"/>
  <c r="AS29" i="1"/>
  <c r="AT29" i="1"/>
  <c r="AU29" i="1"/>
  <c r="AV29" i="1"/>
  <c r="AW29" i="1"/>
  <c r="AX29" i="1"/>
  <c r="AY29" i="1"/>
  <c r="AZ29" i="1"/>
  <c r="B29" i="1"/>
  <c r="B28" i="1"/>
  <c r="B27" i="1"/>
  <c r="B26" i="1"/>
  <c r="K25" i="1" l="1"/>
  <c r="L25" i="1"/>
  <c r="M25" i="1"/>
  <c r="N25" i="1"/>
  <c r="O25" i="1"/>
  <c r="P25" i="1"/>
  <c r="Q25" i="1"/>
  <c r="R25" i="1"/>
  <c r="S25" i="1"/>
  <c r="T25" i="1"/>
  <c r="AR25" i="1"/>
  <c r="AS25" i="1"/>
  <c r="AT25" i="1"/>
  <c r="AU25" i="1"/>
  <c r="AV25" i="1"/>
  <c r="AW25" i="1"/>
  <c r="AX25" i="1"/>
  <c r="AY25" i="1"/>
  <c r="AZ25" i="1"/>
  <c r="AQ25" i="1"/>
  <c r="C25" i="1" l="1"/>
  <c r="D25" i="1"/>
  <c r="E25" i="1"/>
  <c r="F25" i="1"/>
  <c r="G25" i="1"/>
  <c r="H25" i="1"/>
  <c r="I25" i="1"/>
  <c r="J25" i="1"/>
  <c r="B25" i="1"/>
  <c r="L5" i="5" l="1"/>
  <c r="L6" i="5"/>
  <c r="L7" i="5"/>
  <c r="L8" i="5"/>
  <c r="L4" i="5"/>
</calcChain>
</file>

<file path=xl/sharedStrings.xml><?xml version="1.0" encoding="utf-8"?>
<sst xmlns="http://schemas.openxmlformats.org/spreadsheetml/2006/main" count="464" uniqueCount="236">
  <si>
    <t xml:space="preserve">   FeO   </t>
  </si>
  <si>
    <t xml:space="preserve">  Total  </t>
  </si>
  <si>
    <t xml:space="preserve">   MgO   </t>
  </si>
  <si>
    <t xml:space="preserve">Garnet-mica paragneiss with kyanite </t>
  </si>
  <si>
    <t>Garnet-mica paragneiss with kyanite AN1801/1</t>
  </si>
  <si>
    <t>Garnet-kyanite paragneiss AN1803 (Z12375)</t>
  </si>
  <si>
    <t xml:space="preserve">   MnO   </t>
  </si>
  <si>
    <t xml:space="preserve">   CaO   </t>
  </si>
  <si>
    <t>FeO</t>
  </si>
  <si>
    <t>MnO</t>
  </si>
  <si>
    <t>MgO</t>
  </si>
  <si>
    <t>CaO</t>
  </si>
  <si>
    <t>Si</t>
  </si>
  <si>
    <t>Ti</t>
  </si>
  <si>
    <t>Al</t>
  </si>
  <si>
    <t>Cr</t>
  </si>
  <si>
    <t>Mn</t>
  </si>
  <si>
    <t>Mg</t>
  </si>
  <si>
    <t>Ca</t>
  </si>
  <si>
    <t>Xmn</t>
  </si>
  <si>
    <t>Xfe</t>
  </si>
  <si>
    <t>Xmg</t>
  </si>
  <si>
    <t>Xca</t>
  </si>
  <si>
    <t xml:space="preserve">G1 </t>
  </si>
  <si>
    <t>G2</t>
  </si>
  <si>
    <t>G3</t>
  </si>
  <si>
    <t>G4</t>
  </si>
  <si>
    <t>G5</t>
  </si>
  <si>
    <t>G6</t>
  </si>
  <si>
    <t>G7</t>
  </si>
  <si>
    <t>G8</t>
  </si>
  <si>
    <t>G9</t>
  </si>
  <si>
    <t>Total</t>
  </si>
  <si>
    <t>rim</t>
  </si>
  <si>
    <t>core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</si>
  <si>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</si>
  <si>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</si>
  <si>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</si>
  <si>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</si>
  <si>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</si>
  <si>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</si>
  <si>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</si>
  <si>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</si>
  <si>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</si>
  <si>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</si>
  <si>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Chu-Kendyktas terrane</t>
  </si>
  <si>
    <t>Garnet-mica paragneiss with kyanite AN1801/1 (Fig. 6A)</t>
  </si>
  <si>
    <t>Garnet-mica gneiss AK 1904 (Skoblenko et al., 2023)</t>
  </si>
  <si>
    <t>mantle</t>
  </si>
  <si>
    <t xml:space="preserve">E1 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</si>
  <si>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</si>
  <si>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</si>
  <si>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</si>
  <si>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</si>
  <si>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</si>
  <si>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</si>
  <si>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</si>
  <si>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</si>
  <si>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</si>
  <si>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Zheltau terrane</t>
  </si>
  <si>
    <t>mica 80</t>
  </si>
  <si>
    <t>mica 81</t>
  </si>
  <si>
    <t>mica 82</t>
  </si>
  <si>
    <t>core-mantle</t>
  </si>
  <si>
    <t>Fe</t>
  </si>
  <si>
    <t>Na</t>
  </si>
  <si>
    <t>K</t>
  </si>
  <si>
    <t>Garnet-mica paragneiss with kyanite AN1801/1 (Fig. 5a)</t>
  </si>
  <si>
    <t xml:space="preserve">1_14 </t>
  </si>
  <si>
    <t xml:space="preserve">1_15 </t>
  </si>
  <si>
    <t xml:space="preserve">1_20 </t>
  </si>
  <si>
    <t xml:space="preserve">1_21 </t>
  </si>
  <si>
    <t xml:space="preserve">1_4 </t>
  </si>
  <si>
    <t xml:space="preserve">1_8 </t>
  </si>
  <si>
    <t xml:space="preserve">E 51 </t>
  </si>
  <si>
    <t xml:space="preserve">E 57 </t>
  </si>
  <si>
    <t>White mica</t>
  </si>
  <si>
    <t xml:space="preserve">2_4 </t>
  </si>
  <si>
    <t xml:space="preserve">2_5 </t>
  </si>
  <si>
    <t xml:space="preserve">2_9 </t>
  </si>
  <si>
    <t>Biotite</t>
  </si>
  <si>
    <t>Melanosome AN1801/1</t>
  </si>
  <si>
    <t>Leucosome AN1801/2</t>
  </si>
  <si>
    <t xml:space="preserve">Garnet-kyanite paragneiss AN1803 </t>
  </si>
  <si>
    <r>
      <t xml:space="preserve">   TiO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 </t>
    </r>
  </si>
  <si>
    <t xml:space="preserve">  2-1</t>
  </si>
  <si>
    <t xml:space="preserve">  2-2</t>
  </si>
  <si>
    <t>Mg/(Mg+Fe)</t>
  </si>
  <si>
    <t>On the basis of O = 12</t>
  </si>
  <si>
    <t>On the basis of O = 11</t>
  </si>
  <si>
    <t>Ba</t>
  </si>
  <si>
    <t xml:space="preserve">1_9 </t>
  </si>
  <si>
    <t xml:space="preserve">1_18 </t>
  </si>
  <si>
    <t xml:space="preserve">1_19 </t>
  </si>
  <si>
    <t xml:space="preserve">1_23 </t>
  </si>
  <si>
    <t xml:space="preserve">1_24 </t>
  </si>
  <si>
    <t xml:space="preserve"> 2-3</t>
  </si>
  <si>
    <t xml:space="preserve"> 2-4</t>
  </si>
  <si>
    <t xml:space="preserve"> 2-5</t>
  </si>
  <si>
    <t xml:space="preserve"> 2-6</t>
  </si>
  <si>
    <t xml:space="preserve">E01 </t>
  </si>
  <si>
    <t xml:space="preserve">E09 </t>
  </si>
  <si>
    <t xml:space="preserve">E011 </t>
  </si>
  <si>
    <t xml:space="preserve">E015 </t>
  </si>
  <si>
    <t xml:space="preserve">E016 </t>
  </si>
  <si>
    <t xml:space="preserve">E017 </t>
  </si>
  <si>
    <t>On the basis of O = 8</t>
  </si>
  <si>
    <t>Xab</t>
  </si>
  <si>
    <t>Xan</t>
  </si>
  <si>
    <t>Xor</t>
  </si>
  <si>
    <t xml:space="preserve"> K-feldspar (after mesoperthite?)</t>
  </si>
  <si>
    <t>K-feldspar</t>
  </si>
  <si>
    <t>Plagioclase</t>
  </si>
  <si>
    <t>Mesoperthite</t>
  </si>
  <si>
    <r>
      <t xml:space="preserve">   SiO</t>
    </r>
    <r>
      <rPr>
        <b/>
        <vertAlign val="subscript"/>
        <sz val="9"/>
        <color theme="1"/>
        <rFont val="Times New Roman"/>
        <family val="1"/>
        <charset val="204"/>
      </rPr>
      <t xml:space="preserve">2  </t>
    </r>
  </si>
  <si>
    <r>
      <t xml:space="preserve">   TiO</t>
    </r>
    <r>
      <rPr>
        <b/>
        <vertAlign val="subscript"/>
        <sz val="9"/>
        <color theme="1"/>
        <rFont val="Times New Roman"/>
        <family val="1"/>
        <charset val="204"/>
      </rPr>
      <t xml:space="preserve">2 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</si>
  <si>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   Al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  <r>
      <rPr>
        <b/>
        <vertAlign val="sub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 xml:space="preserve"> </t>
    </r>
  </si>
  <si>
    <r>
      <t xml:space="preserve">   Cr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  <r>
      <rPr>
        <b/>
        <vertAlign val="subscript"/>
        <sz val="9"/>
        <color theme="1"/>
        <rFont val="Times New Roman"/>
        <family val="1"/>
        <charset val="204"/>
      </rPr>
      <t xml:space="preserve">3 </t>
    </r>
  </si>
  <si>
    <r>
      <t xml:space="preserve">  Fe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  <r>
      <rPr>
        <b/>
        <vertAlign val="subscript"/>
        <sz val="9"/>
        <color theme="1"/>
        <rFont val="Times New Roman"/>
        <family val="1"/>
        <charset val="204"/>
      </rPr>
      <t xml:space="preserve">3 </t>
    </r>
  </si>
  <si>
    <r>
      <t>Fe</t>
    </r>
    <r>
      <rPr>
        <b/>
        <vertAlign val="superscript"/>
        <sz val="9"/>
        <color theme="1"/>
        <rFont val="Times New Roman"/>
        <family val="1"/>
        <charset val="204"/>
      </rPr>
      <t>3+</t>
    </r>
  </si>
  <si>
    <r>
      <t>Fe</t>
    </r>
    <r>
      <rPr>
        <b/>
        <vertAlign val="superscript"/>
        <sz val="9"/>
        <color theme="1"/>
        <rFont val="Times New Roman"/>
        <family val="1"/>
        <charset val="204"/>
      </rPr>
      <t>2+</t>
    </r>
  </si>
  <si>
    <t>T℃ (Zack, Moraes 2004)</t>
  </si>
  <si>
    <t>T℃ (Watson, Wark 2006)</t>
  </si>
  <si>
    <t>T℃ (Ferry Watson 2007)</t>
  </si>
  <si>
    <r>
      <t xml:space="preserve">   ZrO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 </t>
    </r>
  </si>
  <si>
    <t>Garnet-kyanite schist (retrograded paragneiss) AN1803 (Fig. 5i)</t>
  </si>
  <si>
    <t xml:space="preserve">mantle </t>
  </si>
  <si>
    <t>Garnet-kyanite schist (retrograded paragneiss) AN1803 (Fig. 7B) (Pilitsyna et al., 2019)</t>
  </si>
  <si>
    <t>Spot</t>
  </si>
  <si>
    <t>Ages (Ma)</t>
  </si>
  <si>
    <t>Discordance</t>
  </si>
  <si>
    <t>Inferred Age (Ma)</t>
  </si>
  <si>
    <t>1σ</t>
  </si>
  <si>
    <t>Date</t>
  </si>
  <si>
    <t>rr</t>
  </si>
  <si>
    <t>&lt;1000 Ma</t>
  </si>
  <si>
    <t>&gt;1000 Ma</t>
  </si>
  <si>
    <t/>
  </si>
  <si>
    <t>Concordant</t>
  </si>
  <si>
    <t>a16</t>
  </si>
  <si>
    <t>a82</t>
  </si>
  <si>
    <t>a22</t>
  </si>
  <si>
    <t>a2</t>
  </si>
  <si>
    <t>a10</t>
  </si>
  <si>
    <t>a113</t>
  </si>
  <si>
    <t>a15</t>
  </si>
  <si>
    <t>a7</t>
  </si>
  <si>
    <t>a85</t>
  </si>
  <si>
    <t>a5</t>
  </si>
  <si>
    <t>a18</t>
  </si>
  <si>
    <t>a83</t>
  </si>
  <si>
    <t>a48</t>
  </si>
  <si>
    <t>a27</t>
  </si>
  <si>
    <t>a30</t>
  </si>
  <si>
    <t>a63</t>
  </si>
  <si>
    <t>a1</t>
  </si>
  <si>
    <t>a4</t>
  </si>
  <si>
    <t>a49</t>
  </si>
  <si>
    <t>a46</t>
  </si>
  <si>
    <t>a92</t>
  </si>
  <si>
    <t>a29</t>
  </si>
  <si>
    <t>a38</t>
  </si>
  <si>
    <t>a94</t>
  </si>
  <si>
    <t>a88</t>
  </si>
  <si>
    <t>a90</t>
  </si>
  <si>
    <t>a80</t>
  </si>
  <si>
    <t>a104</t>
  </si>
  <si>
    <t>a43</t>
  </si>
  <si>
    <t>a66</t>
  </si>
  <si>
    <t>a93</t>
  </si>
  <si>
    <t>a84</t>
  </si>
  <si>
    <t>a6</t>
  </si>
  <si>
    <t>a72</t>
  </si>
  <si>
    <t>a98</t>
  </si>
  <si>
    <t>a95</t>
  </si>
  <si>
    <t>a20</t>
  </si>
  <si>
    <t>a23</t>
  </si>
  <si>
    <t>a35</t>
  </si>
  <si>
    <t>a105</t>
  </si>
  <si>
    <t>a3</t>
  </si>
  <si>
    <t>a74</t>
  </si>
  <si>
    <t>a37</t>
  </si>
  <si>
    <t>a44</t>
  </si>
  <si>
    <t>a32</t>
  </si>
  <si>
    <t>a33</t>
  </si>
  <si>
    <t>a107</t>
  </si>
  <si>
    <t>a17</t>
  </si>
  <si>
    <t>a110</t>
  </si>
  <si>
    <t>a14</t>
  </si>
  <si>
    <t>a19</t>
  </si>
  <si>
    <t>a34</t>
  </si>
  <si>
    <t>a73</t>
  </si>
  <si>
    <t>a21</t>
  </si>
  <si>
    <t>a28</t>
  </si>
  <si>
    <t>a24</t>
  </si>
  <si>
    <t>a77</t>
  </si>
  <si>
    <t>a109</t>
  </si>
  <si>
    <t>a9</t>
  </si>
  <si>
    <t>a111</t>
  </si>
  <si>
    <t>a47</t>
  </si>
  <si>
    <t>a108</t>
  </si>
  <si>
    <t>a12</t>
  </si>
  <si>
    <t>a8</t>
  </si>
  <si>
    <t>a69</t>
  </si>
  <si>
    <t>a25</t>
  </si>
  <si>
    <t>a91</t>
  </si>
  <si>
    <t>a39</t>
  </si>
  <si>
    <t>a36</t>
  </si>
  <si>
    <t>a78</t>
  </si>
  <si>
    <t>a100</t>
  </si>
  <si>
    <t>a70</t>
  </si>
  <si>
    <t>a45</t>
  </si>
  <si>
    <t>a50</t>
  </si>
  <si>
    <r>
      <t>SiO</t>
    </r>
    <r>
      <rPr>
        <b/>
        <vertAlign val="subscript"/>
        <sz val="9"/>
        <color theme="1"/>
        <rFont val="Times New Roman"/>
        <family val="1"/>
        <charset val="204"/>
      </rPr>
      <t>2</t>
    </r>
  </si>
  <si>
    <r>
      <t>TiO</t>
    </r>
    <r>
      <rPr>
        <b/>
        <vertAlign val="subscript"/>
        <sz val="9"/>
        <color theme="1"/>
        <rFont val="Times New Roman"/>
        <family val="1"/>
        <charset val="204"/>
      </rPr>
      <t>2</t>
    </r>
  </si>
  <si>
    <r>
      <t>Al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  <r>
      <rPr>
        <b/>
        <vertAlign val="subscript"/>
        <sz val="9"/>
        <color theme="1"/>
        <rFont val="Times New Roman"/>
        <family val="1"/>
        <charset val="204"/>
      </rPr>
      <t>3</t>
    </r>
  </si>
  <si>
    <r>
      <t>Cr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  <r>
      <rPr>
        <b/>
        <vertAlign val="subscript"/>
        <sz val="9"/>
        <color theme="1"/>
        <rFont val="Times New Roman"/>
        <family val="1"/>
        <charset val="204"/>
      </rPr>
      <t>3</t>
    </r>
  </si>
  <si>
    <r>
      <t>Na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</si>
  <si>
    <r>
      <t>K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>O</t>
    </r>
  </si>
  <si>
    <r>
      <t xml:space="preserve">   SiO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 xml:space="preserve">  </t>
    </r>
  </si>
  <si>
    <r>
      <t xml:space="preserve">   TiO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 xml:space="preserve">  </t>
    </r>
  </si>
  <si>
    <r>
      <t xml:space="preserve">   Na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 xml:space="preserve">O  </t>
    </r>
  </si>
  <si>
    <r>
      <t xml:space="preserve">   K</t>
    </r>
    <r>
      <rPr>
        <b/>
        <vertAlign val="subscript"/>
        <sz val="9"/>
        <color theme="1"/>
        <rFont val="Times New Roman"/>
        <family val="1"/>
        <charset val="204"/>
      </rPr>
      <t>2</t>
    </r>
    <r>
      <rPr>
        <b/>
        <sz val="9"/>
        <color theme="1"/>
        <rFont val="Times New Roman"/>
        <family val="1"/>
        <charset val="204"/>
      </rPr>
      <t xml:space="preserve">O   </t>
    </r>
  </si>
  <si>
    <t>1_6</t>
  </si>
  <si>
    <t>1_10</t>
  </si>
  <si>
    <t>mantle-rim</t>
  </si>
  <si>
    <r>
      <rPr>
        <b/>
        <vertAlign val="superscript"/>
        <sz val="9"/>
        <color theme="1"/>
        <rFont val="Times New Roman"/>
        <family val="1"/>
        <charset val="204"/>
      </rPr>
      <t>207</t>
    </r>
    <r>
      <rPr>
        <b/>
        <sz val="9"/>
        <color theme="1"/>
        <rFont val="Times New Roman"/>
        <family val="1"/>
        <charset val="204"/>
      </rPr>
      <t>Pb/</t>
    </r>
    <r>
      <rPr>
        <b/>
        <vertAlign val="superscript"/>
        <sz val="9"/>
        <color theme="1"/>
        <rFont val="Times New Roman"/>
        <family val="1"/>
        <charset val="204"/>
      </rPr>
      <t>206</t>
    </r>
    <r>
      <rPr>
        <b/>
        <sz val="9"/>
        <color theme="1"/>
        <rFont val="Times New Roman"/>
        <family val="1"/>
        <charset val="204"/>
      </rPr>
      <t>Pb</t>
    </r>
  </si>
  <si>
    <r>
      <rPr>
        <b/>
        <vertAlign val="superscript"/>
        <sz val="9"/>
        <color theme="1"/>
        <rFont val="Times New Roman"/>
        <family val="1"/>
        <charset val="204"/>
      </rPr>
      <t>207</t>
    </r>
    <r>
      <rPr>
        <b/>
        <sz val="9"/>
        <color theme="1"/>
        <rFont val="Times New Roman"/>
        <family val="1"/>
        <charset val="204"/>
      </rPr>
      <t>Pb/</t>
    </r>
    <r>
      <rPr>
        <b/>
        <vertAlign val="superscript"/>
        <sz val="9"/>
        <color theme="1"/>
        <rFont val="Times New Roman"/>
        <family val="1"/>
        <charset val="204"/>
      </rPr>
      <t>235</t>
    </r>
    <r>
      <rPr>
        <b/>
        <sz val="9"/>
        <color theme="1"/>
        <rFont val="Times New Roman"/>
        <family val="1"/>
        <charset val="204"/>
      </rPr>
      <t>U</t>
    </r>
  </si>
  <si>
    <r>
      <rPr>
        <b/>
        <vertAlign val="superscript"/>
        <sz val="9"/>
        <color theme="1"/>
        <rFont val="Times New Roman"/>
        <family val="1"/>
        <charset val="204"/>
      </rPr>
      <t>206</t>
    </r>
    <r>
      <rPr>
        <b/>
        <sz val="9"/>
        <color theme="1"/>
        <rFont val="Times New Roman"/>
        <family val="1"/>
        <charset val="204"/>
      </rPr>
      <t>Pb/</t>
    </r>
    <r>
      <rPr>
        <b/>
        <vertAlign val="superscript"/>
        <sz val="9"/>
        <color theme="1"/>
        <rFont val="Times New Roman"/>
        <family val="1"/>
        <charset val="204"/>
      </rPr>
      <t>238</t>
    </r>
    <r>
      <rPr>
        <b/>
        <sz val="9"/>
        <color theme="1"/>
        <rFont val="Times New Roman"/>
        <family val="1"/>
        <charset val="204"/>
      </rPr>
      <t>U</t>
    </r>
  </si>
  <si>
    <r>
      <rPr>
        <b/>
        <vertAlign val="superscript"/>
        <sz val="9"/>
        <color theme="1"/>
        <rFont val="Times New Roman"/>
        <family val="1"/>
        <charset val="204"/>
      </rPr>
      <t>208</t>
    </r>
    <r>
      <rPr>
        <b/>
        <sz val="9"/>
        <color theme="1"/>
        <rFont val="Times New Roman"/>
        <family val="1"/>
        <charset val="204"/>
      </rPr>
      <t>Pb/</t>
    </r>
    <r>
      <rPr>
        <b/>
        <vertAlign val="superscript"/>
        <sz val="9"/>
        <color theme="1"/>
        <rFont val="Times New Roman"/>
        <family val="1"/>
        <charset val="204"/>
      </rPr>
      <t>232</t>
    </r>
    <r>
      <rPr>
        <b/>
        <sz val="9"/>
        <color theme="1"/>
        <rFont val="Times New Roman"/>
        <family val="1"/>
        <charset val="204"/>
      </rPr>
      <t>Th</t>
    </r>
  </si>
  <si>
    <r>
      <rPr>
        <b/>
        <sz val="9"/>
        <color theme="1"/>
        <rFont val="Times New Roman"/>
        <family val="1"/>
        <charset val="204"/>
      </rPr>
      <t xml:space="preserve">Table S3. </t>
    </r>
    <r>
      <rPr>
        <sz val="9"/>
        <color theme="1"/>
        <rFont val="Times New Roman"/>
        <family val="1"/>
        <charset val="204"/>
      </rPr>
      <t xml:space="preserve">Selected microprobe analyses of micas from the garnet-mica paragneisses of the Anrakhai block (Zheltau terrane) </t>
    </r>
  </si>
  <si>
    <r>
      <rPr>
        <b/>
        <sz val="10"/>
        <color theme="1"/>
        <rFont val="Times New Roman"/>
        <family val="1"/>
        <charset val="204"/>
      </rPr>
      <t>Table S5.</t>
    </r>
    <r>
      <rPr>
        <sz val="10"/>
        <color theme="1"/>
        <rFont val="Times New Roman"/>
        <family val="1"/>
        <charset val="204"/>
      </rPr>
      <t xml:space="preserve"> Selected microprobe analyses of rutile from the garnet-mica paragneisses of the Anrakhai block (Zheltau terrane)</t>
    </r>
  </si>
  <si>
    <r>
      <rPr>
        <b/>
        <sz val="9"/>
        <color theme="1"/>
        <rFont val="Times New Roman"/>
        <family val="1"/>
        <charset val="204"/>
      </rPr>
      <t>Table S4.</t>
    </r>
    <r>
      <rPr>
        <sz val="9"/>
        <color theme="1"/>
        <rFont val="Times New Roman"/>
        <family val="1"/>
        <charset val="204"/>
      </rPr>
      <t xml:space="preserve"> Selected microprobe analyses of kyanite from the garnet-mica paragneiss AN1801/1 (Zheltau terrane)</t>
    </r>
  </si>
  <si>
    <r>
      <rPr>
        <b/>
        <sz val="9"/>
        <color theme="1"/>
        <rFont val="Times New Roman"/>
        <family val="1"/>
        <charset val="204"/>
      </rPr>
      <t xml:space="preserve">Table S2. </t>
    </r>
    <r>
      <rPr>
        <sz val="9"/>
        <color theme="1"/>
        <rFont val="Times New Roman"/>
        <family val="1"/>
        <charset val="204"/>
      </rPr>
      <t xml:space="preserve">Selected microprobe analyses of feldspars from the garnet-mica paragneisses of the Anrakhai block (Zheltau terrane) </t>
    </r>
  </si>
  <si>
    <r>
      <rPr>
        <b/>
        <sz val="9"/>
        <color theme="1"/>
        <rFont val="Times New Roman"/>
        <family val="1"/>
        <charset val="204"/>
      </rPr>
      <t>Table S1.</t>
    </r>
    <r>
      <rPr>
        <sz val="9"/>
        <color theme="1"/>
        <rFont val="Times New Roman"/>
        <family val="1"/>
        <charset val="204"/>
      </rPr>
      <t xml:space="preserve"> Selected microprobe (bold) and SEM-EDS (italic) analyses of garnet from the garnet-mica gneisses of the Koyandy complex (Zheltau terrane) and Aktyuz complex (Chu-Kendyktas terrane)</t>
    </r>
  </si>
  <si>
    <r>
      <rPr>
        <b/>
        <sz val="9"/>
        <color theme="1"/>
        <rFont val="Times New Roman"/>
        <family val="1"/>
        <charset val="204"/>
      </rPr>
      <t>Table S6</t>
    </r>
    <r>
      <rPr>
        <sz val="9"/>
        <color theme="1"/>
        <rFont val="Times New Roman"/>
        <family val="1"/>
        <charset val="204"/>
      </rPr>
      <t>. Age distributions for the sample of garnet-kyanite schist (retrograded paragneiss) AN1803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</si>
</sst>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vertAlign val="sub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vertAlign val="subscript"/>
      <sz val="9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2" fontId="4" fillId="0" borderId="0" xfId="0" applyNumberFormat="1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16" fontId="11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9031-6993-471E-B5AB-543BB17EB370}">
  <dimension ref="A1:AZ3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4.4" x14ac:dyDescent="0.3"/>
  <cols>
    <col min="1" max="1" width="8.88671875" style="33"/>
    <col min="2" max="10" width="9.5546875" style="32" bestFit="1" customWidth="1"/>
    <col min="11" max="42" width="9.5546875" style="32" customWidth="1"/>
    <col min="43" max="52" width="8.88671875" style="32"/>
  </cols>
  <sheetData>
    <row r="1" spans="1:52" s="5" customFormat="1" ht="13.2" x14ac:dyDescent="0.25">
      <c r="B1" s="25" t="s">
        <v>234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</row>
    <row r="2" spans="1:52" s="5" customFormat="1" ht="13.2" x14ac:dyDescent="0.25">
      <c r="A2" s="25"/>
      <c r="B2" s="56" t="s">
        <v>59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 t="s">
        <v>45</v>
      </c>
      <c r="AR2" s="56"/>
      <c r="AS2" s="56"/>
      <c r="AT2" s="56"/>
      <c r="AU2" s="56"/>
      <c r="AV2" s="56"/>
      <c r="AW2" s="56"/>
      <c r="AX2" s="56"/>
      <c r="AY2" s="56"/>
      <c r="AZ2" s="56"/>
    </row>
    <row r="3" spans="1:52" s="7" customFormat="1" ht="13.2" x14ac:dyDescent="0.25">
      <c r="A3" s="26"/>
      <c r="B3" s="56" t="s">
        <v>46</v>
      </c>
      <c r="C3" s="56"/>
      <c r="D3" s="56"/>
      <c r="E3" s="56"/>
      <c r="F3" s="56"/>
      <c r="G3" s="56"/>
      <c r="H3" s="56"/>
      <c r="I3" s="56"/>
      <c r="J3" s="56"/>
      <c r="K3" s="56" t="s">
        <v>125</v>
      </c>
      <c r="L3" s="56"/>
      <c r="M3" s="56"/>
      <c r="N3" s="56"/>
      <c r="O3" s="56"/>
      <c r="P3" s="56"/>
      <c r="Q3" s="56"/>
      <c r="R3" s="56"/>
      <c r="S3" s="56"/>
      <c r="T3" s="56"/>
      <c r="U3" s="56" t="s">
        <v>127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 t="s">
        <v>47</v>
      </c>
      <c r="AR3" s="56"/>
      <c r="AS3" s="56"/>
      <c r="AT3" s="56"/>
      <c r="AU3" s="56"/>
      <c r="AV3" s="56"/>
      <c r="AW3" s="56"/>
      <c r="AX3" s="56"/>
      <c r="AY3" s="56"/>
      <c r="AZ3" s="56"/>
    </row>
    <row r="4" spans="1:52" s="5" customFormat="1" ht="13.2" x14ac:dyDescent="0.25">
      <c r="A4" s="25"/>
      <c r="B4" s="27" t="s">
        <v>33</v>
      </c>
      <c r="C4" s="57" t="s">
        <v>48</v>
      </c>
      <c r="D4" s="57"/>
      <c r="E4" s="57"/>
      <c r="F4" s="57" t="s">
        <v>34</v>
      </c>
      <c r="G4" s="57"/>
      <c r="H4" s="57"/>
      <c r="I4" s="57"/>
      <c r="J4" s="27" t="s">
        <v>225</v>
      </c>
      <c r="K4" s="57" t="s">
        <v>33</v>
      </c>
      <c r="L4" s="57"/>
      <c r="M4" s="57"/>
      <c r="N4" s="57" t="s">
        <v>63</v>
      </c>
      <c r="O4" s="57"/>
      <c r="P4" s="57"/>
      <c r="Q4" s="57"/>
      <c r="R4" s="57"/>
      <c r="S4" s="57"/>
      <c r="T4" s="27" t="s">
        <v>33</v>
      </c>
      <c r="U4" s="57" t="s">
        <v>33</v>
      </c>
      <c r="V4" s="57"/>
      <c r="W4" s="57"/>
      <c r="X4" s="57" t="s">
        <v>48</v>
      </c>
      <c r="Y4" s="57"/>
      <c r="Z4" s="57"/>
      <c r="AA4" s="57" t="s">
        <v>34</v>
      </c>
      <c r="AB4" s="57"/>
      <c r="AC4" s="57"/>
      <c r="AD4" s="57"/>
      <c r="AE4" s="57"/>
      <c r="AF4" s="57"/>
      <c r="AG4" s="57"/>
      <c r="AH4" s="57" t="s">
        <v>126</v>
      </c>
      <c r="AI4" s="57"/>
      <c r="AJ4" s="57"/>
      <c r="AK4" s="57"/>
      <c r="AL4" s="57" t="s">
        <v>33</v>
      </c>
      <c r="AM4" s="57"/>
      <c r="AN4" s="57"/>
      <c r="AO4" s="57"/>
      <c r="AP4" s="57"/>
      <c r="AQ4" s="57" t="s">
        <v>33</v>
      </c>
      <c r="AR4" s="57"/>
      <c r="AS4" s="57"/>
      <c r="AT4" s="57"/>
      <c r="AU4" s="57" t="s">
        <v>48</v>
      </c>
      <c r="AV4" s="57"/>
      <c r="AW4" s="57" t="s">
        <v>34</v>
      </c>
      <c r="AX4" s="57"/>
      <c r="AY4" s="57"/>
      <c r="AZ4" s="57"/>
    </row>
    <row r="5" spans="1:52" s="7" customFormat="1" ht="13.2" x14ac:dyDescent="0.25">
      <c r="A5" s="28"/>
      <c r="B5" s="28" t="s">
        <v>23</v>
      </c>
      <c r="C5" s="28" t="s">
        <v>24</v>
      </c>
      <c r="D5" s="28" t="s">
        <v>25</v>
      </c>
      <c r="E5" s="28" t="s">
        <v>26</v>
      </c>
      <c r="F5" s="28" t="s">
        <v>27</v>
      </c>
      <c r="G5" s="28" t="s">
        <v>28</v>
      </c>
      <c r="H5" s="28" t="s">
        <v>29</v>
      </c>
      <c r="I5" s="28" t="s">
        <v>30</v>
      </c>
      <c r="J5" s="28" t="s">
        <v>31</v>
      </c>
      <c r="K5" s="28" t="s">
        <v>49</v>
      </c>
      <c r="L5" s="28" t="s">
        <v>50</v>
      </c>
      <c r="M5" s="28" t="s">
        <v>51</v>
      </c>
      <c r="N5" s="28" t="s">
        <v>52</v>
      </c>
      <c r="O5" s="28" t="s">
        <v>53</v>
      </c>
      <c r="P5" s="28" t="s">
        <v>54</v>
      </c>
      <c r="Q5" s="28" t="s">
        <v>55</v>
      </c>
      <c r="R5" s="28" t="s">
        <v>56</v>
      </c>
      <c r="S5" s="28" t="s">
        <v>57</v>
      </c>
      <c r="T5" s="28" t="s">
        <v>58</v>
      </c>
      <c r="U5" s="35">
        <v>11</v>
      </c>
      <c r="V5" s="35">
        <v>12</v>
      </c>
      <c r="W5" s="35">
        <v>13</v>
      </c>
      <c r="X5" s="35">
        <v>14</v>
      </c>
      <c r="Y5" s="35">
        <v>15</v>
      </c>
      <c r="Z5" s="35">
        <v>16</v>
      </c>
      <c r="AA5" s="35">
        <v>17</v>
      </c>
      <c r="AB5" s="35">
        <v>18</v>
      </c>
      <c r="AC5" s="35">
        <v>19</v>
      </c>
      <c r="AD5" s="35">
        <v>20</v>
      </c>
      <c r="AE5" s="35">
        <v>21</v>
      </c>
      <c r="AF5" s="35">
        <v>22</v>
      </c>
      <c r="AG5" s="35">
        <v>23</v>
      </c>
      <c r="AH5" s="35">
        <v>24</v>
      </c>
      <c r="AI5" s="35">
        <v>25</v>
      </c>
      <c r="AJ5" s="35">
        <v>26</v>
      </c>
      <c r="AK5" s="35">
        <v>27</v>
      </c>
      <c r="AL5" s="35">
        <v>28</v>
      </c>
      <c r="AM5" s="35">
        <v>29</v>
      </c>
      <c r="AN5" s="35">
        <v>30</v>
      </c>
      <c r="AO5" s="35">
        <v>31</v>
      </c>
      <c r="AP5" s="35">
        <v>32</v>
      </c>
      <c r="AQ5" s="29" t="s">
        <v>35</v>
      </c>
      <c r="AR5" s="29" t="s">
        <v>36</v>
      </c>
      <c r="AS5" s="29" t="s">
        <v>37</v>
      </c>
      <c r="AT5" s="29" t="s">
        <v>38</v>
      </c>
      <c r="AU5" s="29" t="s">
        <v>39</v>
      </c>
      <c r="AV5" s="29" t="s">
        <v>40</v>
      </c>
      <c r="AW5" s="29" t="s">
        <v>41</v>
      </c>
      <c r="AX5" s="29" t="s">
        <v>42</v>
      </c>
      <c r="AY5" s="29" t="s">
        <v>43</v>
      </c>
      <c r="AZ5" s="29" t="s">
        <v>44</v>
      </c>
    </row>
    <row r="6" spans="1:52" s="5" customFormat="1" ht="13.8" x14ac:dyDescent="0.3">
      <c r="A6" s="28" t="s">
        <v>114</v>
      </c>
      <c r="B6" s="30">
        <v>37.644599999999997</v>
      </c>
      <c r="C6" s="30">
        <v>37.851500000000001</v>
      </c>
      <c r="D6" s="30">
        <v>37.806899999999999</v>
      </c>
      <c r="E6" s="30">
        <v>37.704599999999999</v>
      </c>
      <c r="F6" s="30">
        <v>37.6068</v>
      </c>
      <c r="G6" s="30">
        <v>37.661000000000001</v>
      </c>
      <c r="H6" s="30">
        <v>37.683900000000001</v>
      </c>
      <c r="I6" s="30">
        <v>38.188299999999998</v>
      </c>
      <c r="J6" s="30">
        <v>38.295900000000003</v>
      </c>
      <c r="K6" s="30">
        <v>39.758299999999998</v>
      </c>
      <c r="L6" s="30">
        <v>39.106499999999997</v>
      </c>
      <c r="M6" s="30">
        <v>38.832900000000002</v>
      </c>
      <c r="N6" s="30">
        <v>39.033700000000003</v>
      </c>
      <c r="O6" s="30">
        <v>39.048499999999997</v>
      </c>
      <c r="P6" s="30">
        <v>39.115900000000003</v>
      </c>
      <c r="Q6" s="30">
        <v>39.0625</v>
      </c>
      <c r="R6" s="30">
        <v>38.771099999999997</v>
      </c>
      <c r="S6" s="30">
        <v>39.3264</v>
      </c>
      <c r="T6" s="30">
        <v>38.902299999999997</v>
      </c>
      <c r="U6" s="30">
        <v>39.146999999999998</v>
      </c>
      <c r="V6" s="30">
        <v>39.185000000000002</v>
      </c>
      <c r="W6" s="30">
        <v>39.707000000000001</v>
      </c>
      <c r="X6" s="30">
        <v>39.536999999999999</v>
      </c>
      <c r="Y6" s="30">
        <v>38.972999999999999</v>
      </c>
      <c r="Z6" s="30">
        <v>38.561999999999998</v>
      </c>
      <c r="AA6" s="30">
        <v>38.213000000000001</v>
      </c>
      <c r="AB6" s="30">
        <v>38.569000000000003</v>
      </c>
      <c r="AC6" s="30">
        <v>38.643999999999998</v>
      </c>
      <c r="AD6" s="30">
        <v>38.298000000000002</v>
      </c>
      <c r="AE6" s="30">
        <v>38.218000000000004</v>
      </c>
      <c r="AF6" s="30">
        <v>37.945999999999998</v>
      </c>
      <c r="AG6" s="30">
        <v>38.817999999999998</v>
      </c>
      <c r="AH6" s="30">
        <v>38.383000000000003</v>
      </c>
      <c r="AI6" s="30">
        <v>38.960999999999999</v>
      </c>
      <c r="AJ6" s="30">
        <v>39.19</v>
      </c>
      <c r="AK6" s="30">
        <v>39.155000000000001</v>
      </c>
      <c r="AL6" s="30">
        <v>39.103999999999999</v>
      </c>
      <c r="AM6" s="30">
        <v>39.326999999999998</v>
      </c>
      <c r="AN6" s="30">
        <v>39.091000000000001</v>
      </c>
      <c r="AO6" s="30">
        <v>39.463000000000001</v>
      </c>
      <c r="AP6" s="30">
        <v>39.051000000000002</v>
      </c>
      <c r="AQ6" s="30">
        <v>36.21</v>
      </c>
      <c r="AR6" s="30">
        <v>36.69</v>
      </c>
      <c r="AS6" s="30">
        <v>37.28</v>
      </c>
      <c r="AT6" s="30">
        <v>36.869999999999997</v>
      </c>
      <c r="AU6" s="30">
        <v>37.01</v>
      </c>
      <c r="AV6" s="30">
        <v>34.69</v>
      </c>
      <c r="AW6" s="30">
        <v>37</v>
      </c>
      <c r="AX6" s="30">
        <v>36.590000000000003</v>
      </c>
      <c r="AY6" s="30">
        <v>36.549999999999997</v>
      </c>
      <c r="AZ6" s="30">
        <v>36.15</v>
      </c>
    </row>
    <row r="7" spans="1:52" s="5" customFormat="1" ht="13.8" x14ac:dyDescent="0.3">
      <c r="A7" s="28" t="s">
        <v>115</v>
      </c>
      <c r="B7" s="30">
        <v>2.69E-2</v>
      </c>
      <c r="C7" s="30">
        <v>8.3500000000000005E-2</v>
      </c>
      <c r="D7" s="30">
        <v>5.9499999999999997E-2</v>
      </c>
      <c r="E7" s="30">
        <v>4.4299999999999999E-2</v>
      </c>
      <c r="F7" s="30">
        <v>4.36E-2</v>
      </c>
      <c r="G7" s="30">
        <v>2.9899999999999999E-2</v>
      </c>
      <c r="H7" s="30">
        <v>4.1700000000000001E-2</v>
      </c>
      <c r="I7" s="30">
        <v>1.5699999999999999E-2</v>
      </c>
      <c r="J7" s="30">
        <v>0.1152</v>
      </c>
      <c r="K7" s="30">
        <v>3.2199999999999999E-2</v>
      </c>
      <c r="L7" s="30">
        <v>3.6200000000000003E-2</v>
      </c>
      <c r="M7" s="30">
        <v>2.3099999999999999E-2</v>
      </c>
      <c r="N7" s="30">
        <v>3.7400000000000003E-2</v>
      </c>
      <c r="O7" s="30">
        <v>5.7700000000000001E-2</v>
      </c>
      <c r="P7" s="30">
        <v>5.8700000000000002E-2</v>
      </c>
      <c r="Q7" s="30">
        <v>2.1999999999999999E-2</v>
      </c>
      <c r="R7" s="30">
        <v>3.9100000000000003E-2</v>
      </c>
      <c r="S7" s="30">
        <v>2.4500000000000001E-2</v>
      </c>
      <c r="T7" s="30">
        <v>3.5000000000000003E-2</v>
      </c>
      <c r="U7" s="30">
        <v>4.2999999999999997E-2</v>
      </c>
      <c r="V7" s="30">
        <v>2.7E-2</v>
      </c>
      <c r="W7" s="30">
        <v>0.05</v>
      </c>
      <c r="X7" s="30">
        <v>1.4999999999999999E-2</v>
      </c>
      <c r="Y7" s="30">
        <v>7.8E-2</v>
      </c>
      <c r="Z7" s="30">
        <v>3.5999999999999997E-2</v>
      </c>
      <c r="AA7" s="30">
        <v>3.4000000000000002E-2</v>
      </c>
      <c r="AB7" s="30">
        <v>8.7999999999999995E-2</v>
      </c>
      <c r="AC7" s="30">
        <v>7.4999999999999997E-2</v>
      </c>
      <c r="AD7" s="30">
        <v>0.122</v>
      </c>
      <c r="AE7" s="30">
        <v>6.9000000000000006E-2</v>
      </c>
      <c r="AF7" s="30">
        <v>4.9000000000000002E-2</v>
      </c>
      <c r="AG7" s="30">
        <v>4.4999999999999998E-2</v>
      </c>
      <c r="AH7" s="30">
        <v>5.5E-2</v>
      </c>
      <c r="AI7" s="30">
        <v>9.8000000000000004E-2</v>
      </c>
      <c r="AJ7" s="30">
        <v>3.6999999999999998E-2</v>
      </c>
      <c r="AK7" s="30">
        <v>4.5999999999999999E-2</v>
      </c>
      <c r="AL7" s="30">
        <v>3.9E-2</v>
      </c>
      <c r="AM7" s="30">
        <v>3.4000000000000002E-2</v>
      </c>
      <c r="AN7" s="30">
        <v>4.2999999999999997E-2</v>
      </c>
      <c r="AO7" s="30">
        <v>3.1E-2</v>
      </c>
      <c r="AP7" s="30">
        <v>5.5E-2</v>
      </c>
      <c r="AQ7" s="30">
        <v>0</v>
      </c>
      <c r="AR7" s="30">
        <v>0.16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</row>
    <row r="8" spans="1:52" s="5" customFormat="1" ht="13.8" x14ac:dyDescent="0.3">
      <c r="A8" s="28" t="s">
        <v>116</v>
      </c>
      <c r="B8" s="30">
        <v>20.91</v>
      </c>
      <c r="C8" s="30">
        <v>20.988299999999999</v>
      </c>
      <c r="D8" s="30">
        <v>20.937100000000001</v>
      </c>
      <c r="E8" s="30">
        <v>20.88</v>
      </c>
      <c r="F8" s="30">
        <v>20.902699999999999</v>
      </c>
      <c r="G8" s="30">
        <v>20.842199999999998</v>
      </c>
      <c r="H8" s="30">
        <v>20.8583</v>
      </c>
      <c r="I8" s="30">
        <v>21.084700000000002</v>
      </c>
      <c r="J8" s="30">
        <v>21.057700000000001</v>
      </c>
      <c r="K8" s="30">
        <v>22.382899999999999</v>
      </c>
      <c r="L8" s="30">
        <v>22.034400000000002</v>
      </c>
      <c r="M8" s="30">
        <v>21.857099999999999</v>
      </c>
      <c r="N8" s="30">
        <v>22.065100000000001</v>
      </c>
      <c r="O8" s="30">
        <v>22.001999999999999</v>
      </c>
      <c r="P8" s="30">
        <v>21.940799999999999</v>
      </c>
      <c r="Q8" s="30">
        <v>21.852399999999999</v>
      </c>
      <c r="R8" s="30">
        <v>21.7333</v>
      </c>
      <c r="S8" s="30">
        <v>22.098099999999999</v>
      </c>
      <c r="T8" s="30">
        <v>21.835000000000001</v>
      </c>
      <c r="U8" s="30">
        <v>22.507999999999999</v>
      </c>
      <c r="V8" s="30">
        <v>22.088000000000001</v>
      </c>
      <c r="W8" s="30">
        <v>22.564</v>
      </c>
      <c r="X8" s="30">
        <v>22.492999999999999</v>
      </c>
      <c r="Y8" s="30">
        <v>22.175999999999998</v>
      </c>
      <c r="Z8" s="30">
        <v>21.867999999999999</v>
      </c>
      <c r="AA8" s="30">
        <v>21.568999999999999</v>
      </c>
      <c r="AB8" s="30">
        <v>21.745000000000001</v>
      </c>
      <c r="AC8" s="30">
        <v>21.83</v>
      </c>
      <c r="AD8" s="30">
        <v>21.802</v>
      </c>
      <c r="AE8" s="30">
        <v>21.535</v>
      </c>
      <c r="AF8" s="30">
        <v>21.462</v>
      </c>
      <c r="AG8" s="30">
        <v>22.016999999999999</v>
      </c>
      <c r="AH8" s="30">
        <v>21.684999999999999</v>
      </c>
      <c r="AI8" s="30">
        <v>21.946999999999999</v>
      </c>
      <c r="AJ8" s="30">
        <v>22.175000000000001</v>
      </c>
      <c r="AK8" s="30">
        <v>21.946999999999999</v>
      </c>
      <c r="AL8" s="30">
        <v>21.824999999999999</v>
      </c>
      <c r="AM8" s="30">
        <v>22.088000000000001</v>
      </c>
      <c r="AN8" s="30">
        <v>22.184000000000001</v>
      </c>
      <c r="AO8" s="30">
        <v>22.093</v>
      </c>
      <c r="AP8" s="30">
        <v>22.004000000000001</v>
      </c>
      <c r="AQ8" s="30">
        <v>20.94</v>
      </c>
      <c r="AR8" s="30">
        <v>20.94</v>
      </c>
      <c r="AS8" s="30">
        <v>21.32</v>
      </c>
      <c r="AT8" s="30">
        <v>21.1</v>
      </c>
      <c r="AU8" s="30">
        <v>21.13</v>
      </c>
      <c r="AV8" s="30">
        <v>19.690000000000001</v>
      </c>
      <c r="AW8" s="30">
        <v>21.21</v>
      </c>
      <c r="AX8" s="30">
        <v>20.97</v>
      </c>
      <c r="AY8" s="30">
        <v>21.07</v>
      </c>
      <c r="AZ8" s="30">
        <v>20.65</v>
      </c>
    </row>
    <row r="9" spans="1:52" s="5" customFormat="1" ht="13.8" x14ac:dyDescent="0.3">
      <c r="A9" s="28" t="s">
        <v>117</v>
      </c>
      <c r="B9" s="30">
        <v>3.5700000000000003E-2</v>
      </c>
      <c r="C9" s="30">
        <v>3.9600000000000003E-2</v>
      </c>
      <c r="D9" s="30">
        <v>2.29E-2</v>
      </c>
      <c r="E9" s="30">
        <v>5.0000000000000001E-3</v>
      </c>
      <c r="F9" s="30">
        <v>5.1000000000000004E-3</v>
      </c>
      <c r="G9" s="30">
        <v>5.8999999999999999E-3</v>
      </c>
      <c r="H9" s="30">
        <v>1.77E-2</v>
      </c>
      <c r="I9" s="30">
        <v>4.8099999999999997E-2</v>
      </c>
      <c r="J9" s="30">
        <v>6.6E-3</v>
      </c>
      <c r="K9" s="30">
        <v>2.7799999999999998E-2</v>
      </c>
      <c r="L9" s="30">
        <v>1.04E-2</v>
      </c>
      <c r="M9" s="30">
        <v>0</v>
      </c>
      <c r="N9" s="30">
        <v>1.0800000000000001E-2</v>
      </c>
      <c r="O9" s="30">
        <v>1.12E-2</v>
      </c>
      <c r="P9" s="30">
        <v>5.7999999999999996E-3</v>
      </c>
      <c r="Q9" s="30">
        <v>7.0000000000000001E-3</v>
      </c>
      <c r="R9" s="30">
        <v>3.2000000000000002E-3</v>
      </c>
      <c r="S9" s="30">
        <v>8.6E-3</v>
      </c>
      <c r="T9" s="30">
        <v>2.0500000000000001E-2</v>
      </c>
      <c r="U9" s="30">
        <v>0</v>
      </c>
      <c r="V9" s="30">
        <v>3.5000000000000003E-2</v>
      </c>
      <c r="W9" s="30">
        <v>0.36199999999999999</v>
      </c>
      <c r="X9" s="30">
        <v>0.09</v>
      </c>
      <c r="Y9" s="30">
        <v>8.2000000000000003E-2</v>
      </c>
      <c r="Z9" s="30">
        <v>4.2000000000000003E-2</v>
      </c>
      <c r="AA9" s="30">
        <v>1.4E-2</v>
      </c>
      <c r="AB9" s="30">
        <v>1.2E-2</v>
      </c>
      <c r="AC9" s="30">
        <v>1.9E-2</v>
      </c>
      <c r="AD9" s="30">
        <v>1.4E-2</v>
      </c>
      <c r="AE9" s="30">
        <v>0</v>
      </c>
      <c r="AF9" s="30">
        <v>7.0000000000000001E-3</v>
      </c>
      <c r="AG9" s="30">
        <v>0</v>
      </c>
      <c r="AH9" s="30">
        <v>2E-3</v>
      </c>
      <c r="AI9" s="30">
        <v>5.8999999999999997E-2</v>
      </c>
      <c r="AJ9" s="30">
        <v>4.2000000000000003E-2</v>
      </c>
      <c r="AK9" s="30">
        <v>2E-3</v>
      </c>
      <c r="AL9" s="30">
        <v>5.3999999999999999E-2</v>
      </c>
      <c r="AM9" s="30">
        <v>1.9E-2</v>
      </c>
      <c r="AN9" s="30">
        <v>4.2000000000000003E-2</v>
      </c>
      <c r="AO9" s="30">
        <v>6.8000000000000005E-2</v>
      </c>
      <c r="AP9" s="30">
        <v>1.6E-2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</row>
    <row r="10" spans="1:52" s="5" customFormat="1" ht="13.8" x14ac:dyDescent="0.3">
      <c r="A10" s="28" t="s">
        <v>118</v>
      </c>
      <c r="B10" s="30"/>
      <c r="C10" s="30"/>
      <c r="D10" s="30"/>
      <c r="E10" s="30"/>
      <c r="F10" s="30"/>
      <c r="G10" s="30"/>
      <c r="H10" s="30"/>
      <c r="I10" s="30"/>
      <c r="J10" s="30"/>
      <c r="K10" s="30">
        <v>0</v>
      </c>
      <c r="L10" s="30">
        <v>0.53476073237190835</v>
      </c>
      <c r="M10" s="30">
        <v>0.80503099067490769</v>
      </c>
      <c r="N10" s="30">
        <v>0.53606651684691065</v>
      </c>
      <c r="O10" s="30">
        <v>0.22317147917911206</v>
      </c>
      <c r="P10" s="30">
        <v>0.28557623370014168</v>
      </c>
      <c r="Q10" s="30">
        <v>0.34767306466832631</v>
      </c>
      <c r="R10" s="30">
        <v>0.89546462359924106</v>
      </c>
      <c r="S10" s="30">
        <v>0.22537537125399923</v>
      </c>
      <c r="T10" s="30">
        <v>0.91328865242005774</v>
      </c>
      <c r="U10" s="30">
        <v>1.1840167318127415</v>
      </c>
      <c r="V10" s="30">
        <v>1.191856810597282</v>
      </c>
      <c r="W10" s="30">
        <v>0</v>
      </c>
      <c r="X10" s="30">
        <v>0</v>
      </c>
      <c r="Y10" s="30">
        <v>0.54282525983209307</v>
      </c>
      <c r="Z10" s="30">
        <v>0.42704656082105036</v>
      </c>
      <c r="AA10" s="30">
        <v>0.64460340244226555</v>
      </c>
      <c r="AB10" s="30">
        <v>0.14042006105266755</v>
      </c>
      <c r="AC10" s="30">
        <v>0</v>
      </c>
      <c r="AD10" s="30">
        <v>0</v>
      </c>
      <c r="AE10" s="30">
        <v>0.36892313309767594</v>
      </c>
      <c r="AF10" s="30">
        <v>0.95894625891158713</v>
      </c>
      <c r="AG10" s="30">
        <v>0.24609885263903811</v>
      </c>
      <c r="AH10" s="30">
        <v>0.38559676680626748</v>
      </c>
      <c r="AI10" s="30">
        <v>0</v>
      </c>
      <c r="AJ10" s="30">
        <v>0.38194922547838084</v>
      </c>
      <c r="AK10" s="30">
        <v>0.4236342073255881</v>
      </c>
      <c r="AL10" s="30">
        <v>0.30703977918510161</v>
      </c>
      <c r="AM10" s="30">
        <v>0.13402147021554475</v>
      </c>
      <c r="AN10" s="30">
        <v>0.39338730847484654</v>
      </c>
      <c r="AO10" s="30">
        <v>0.30280574137152011</v>
      </c>
      <c r="AP10" s="30">
        <v>0.8927619190341316</v>
      </c>
      <c r="AQ10" s="30">
        <v>0.49175218081215927</v>
      </c>
      <c r="AR10" s="30">
        <v>0</v>
      </c>
      <c r="AS10" s="30">
        <v>0.23721740090568541</v>
      </c>
      <c r="AT10" s="30">
        <v>0.48563399139973767</v>
      </c>
      <c r="AU10" s="30">
        <v>0</v>
      </c>
      <c r="AV10" s="30">
        <v>2.0114521991380272</v>
      </c>
      <c r="AW10" s="30">
        <v>0.24741959547842859</v>
      </c>
      <c r="AX10" s="30">
        <v>0.6316242097421767</v>
      </c>
      <c r="AY10" s="30">
        <v>0.72046327543160671</v>
      </c>
      <c r="AZ10" s="30">
        <v>0.73765551413325026</v>
      </c>
    </row>
    <row r="11" spans="1:52" s="5" customFormat="1" ht="13.2" x14ac:dyDescent="0.25">
      <c r="A11" s="28" t="s">
        <v>0</v>
      </c>
      <c r="B11" s="30">
        <v>29.128599999999999</v>
      </c>
      <c r="C11" s="30">
        <v>30.707999999999998</v>
      </c>
      <c r="D11" s="30">
        <v>30.656600000000001</v>
      </c>
      <c r="E11" s="30">
        <v>31.4575</v>
      </c>
      <c r="F11" s="30">
        <v>31.852699999999999</v>
      </c>
      <c r="G11" s="30">
        <v>32.102699999999999</v>
      </c>
      <c r="H11" s="30">
        <v>31.988499999999998</v>
      </c>
      <c r="I11" s="30">
        <v>32.383800000000001</v>
      </c>
      <c r="J11" s="30">
        <v>30.3657</v>
      </c>
      <c r="K11" s="30">
        <v>23.965599999999998</v>
      </c>
      <c r="L11" s="30">
        <v>23.37631640452965</v>
      </c>
      <c r="M11" s="30">
        <v>22.886924250045706</v>
      </c>
      <c r="N11" s="30">
        <v>23.007241445280485</v>
      </c>
      <c r="O11" s="30">
        <v>23.291087845596792</v>
      </c>
      <c r="P11" s="30">
        <v>23.410235360312978</v>
      </c>
      <c r="Q11" s="30">
        <v>23.519259948032698</v>
      </c>
      <c r="R11" s="30">
        <v>22.703251071336478</v>
      </c>
      <c r="S11" s="30">
        <v>23.501204759239794</v>
      </c>
      <c r="T11" s="30">
        <v>23.353812813935402</v>
      </c>
      <c r="U11" s="30">
        <v>23.644608706993694</v>
      </c>
      <c r="V11" s="30">
        <v>23.588554117772862</v>
      </c>
      <c r="W11" s="30">
        <v>24.02</v>
      </c>
      <c r="X11" s="30">
        <v>24.863999999999997</v>
      </c>
      <c r="Y11" s="30">
        <v>25.339559853918971</v>
      </c>
      <c r="Z11" s="30">
        <v>25.853738802178519</v>
      </c>
      <c r="AA11" s="30">
        <v>27.356978760475112</v>
      </c>
      <c r="AB11" s="30">
        <v>28.905648482838679</v>
      </c>
      <c r="AC11" s="30">
        <v>29.640999999999998</v>
      </c>
      <c r="AD11" s="30">
        <v>29.135999999999999</v>
      </c>
      <c r="AE11" s="30">
        <v>29.198038902466259</v>
      </c>
      <c r="AF11" s="30">
        <v>28.95212959685864</v>
      </c>
      <c r="AG11" s="30">
        <v>27.391557542494308</v>
      </c>
      <c r="AH11" s="30">
        <v>26.511035783254663</v>
      </c>
      <c r="AI11" s="30">
        <v>25.518000000000004</v>
      </c>
      <c r="AJ11" s="30">
        <v>24.900317881106151</v>
      </c>
      <c r="AK11" s="30">
        <v>24.614809275428641</v>
      </c>
      <c r="AL11" s="30">
        <v>24.404722225741214</v>
      </c>
      <c r="AM11" s="30">
        <v>24.288406005331581</v>
      </c>
      <c r="AN11" s="30">
        <v>23.849025768076245</v>
      </c>
      <c r="AO11" s="30">
        <v>23.912532059588695</v>
      </c>
      <c r="AP11" s="30">
        <v>23.181682994664811</v>
      </c>
      <c r="AQ11" s="30">
        <v>31.557515972808908</v>
      </c>
      <c r="AR11" s="30">
        <v>32.46</v>
      </c>
      <c r="AS11" s="30">
        <v>32.796549170561484</v>
      </c>
      <c r="AT11" s="30">
        <v>32.163021187012241</v>
      </c>
      <c r="AU11" s="30">
        <v>31.06</v>
      </c>
      <c r="AV11" s="30">
        <v>28.270073162243985</v>
      </c>
      <c r="AW11" s="30">
        <v>29.367369123544151</v>
      </c>
      <c r="AX11" s="30">
        <v>28.581657580986167</v>
      </c>
      <c r="AY11" s="30">
        <v>28.46171921143338</v>
      </c>
      <c r="AZ11" s="30">
        <v>28.626249445738448</v>
      </c>
    </row>
    <row r="12" spans="1:52" s="5" customFormat="1" ht="13.2" x14ac:dyDescent="0.25">
      <c r="A12" s="28" t="s">
        <v>6</v>
      </c>
      <c r="B12" s="30">
        <v>0.39119999999999999</v>
      </c>
      <c r="C12" s="30">
        <v>0.60599999999999998</v>
      </c>
      <c r="D12" s="30">
        <v>0.624</v>
      </c>
      <c r="E12" s="30">
        <v>0.79720000000000002</v>
      </c>
      <c r="F12" s="30">
        <v>0.89480000000000004</v>
      </c>
      <c r="G12" s="30">
        <v>1.0197000000000001</v>
      </c>
      <c r="H12" s="30">
        <v>1.0733999999999999</v>
      </c>
      <c r="I12" s="30">
        <v>0.86170000000000002</v>
      </c>
      <c r="J12" s="30">
        <v>0.85350000000000004</v>
      </c>
      <c r="K12" s="30">
        <v>0.45710000000000001</v>
      </c>
      <c r="L12" s="30">
        <v>0.434</v>
      </c>
      <c r="M12" s="30">
        <v>0.43559999999999999</v>
      </c>
      <c r="N12" s="30">
        <v>0.44779999999999998</v>
      </c>
      <c r="O12" s="30">
        <v>0.4708</v>
      </c>
      <c r="P12" s="30">
        <v>0.48349999999999999</v>
      </c>
      <c r="Q12" s="30">
        <v>0.4904</v>
      </c>
      <c r="R12" s="30">
        <v>0.46410000000000001</v>
      </c>
      <c r="S12" s="30">
        <v>0.4496</v>
      </c>
      <c r="T12" s="30">
        <v>0.48709999999999998</v>
      </c>
      <c r="U12" s="30">
        <v>0.496</v>
      </c>
      <c r="V12" s="30">
        <v>0.46200000000000002</v>
      </c>
      <c r="W12" s="30">
        <v>0.43</v>
      </c>
      <c r="X12" s="30">
        <v>0.40100000000000002</v>
      </c>
      <c r="Y12" s="30">
        <v>0.433</v>
      </c>
      <c r="Z12" s="30">
        <v>0.48299999999999998</v>
      </c>
      <c r="AA12" s="30">
        <v>0.45500000000000002</v>
      </c>
      <c r="AB12" s="30">
        <v>0.57299999999999995</v>
      </c>
      <c r="AC12" s="30">
        <v>0.49199999999999999</v>
      </c>
      <c r="AD12" s="30">
        <v>0.50700000000000001</v>
      </c>
      <c r="AE12" s="30">
        <v>0.43</v>
      </c>
      <c r="AF12" s="30">
        <v>0.44600000000000001</v>
      </c>
      <c r="AG12" s="30">
        <v>0.379</v>
      </c>
      <c r="AH12" s="30">
        <v>0.41399999999999998</v>
      </c>
      <c r="AI12" s="30">
        <v>0.40500000000000003</v>
      </c>
      <c r="AJ12" s="30">
        <v>0.436</v>
      </c>
      <c r="AK12" s="30">
        <v>0.35299999999999998</v>
      </c>
      <c r="AL12" s="30">
        <v>0.439</v>
      </c>
      <c r="AM12" s="30">
        <v>0.48199999999999998</v>
      </c>
      <c r="AN12" s="30">
        <v>0.38600000000000001</v>
      </c>
      <c r="AO12" s="30">
        <v>0.38600000000000001</v>
      </c>
      <c r="AP12" s="30">
        <v>0.41299999999999998</v>
      </c>
      <c r="AQ12" s="30">
        <v>3.56</v>
      </c>
      <c r="AR12" s="30">
        <v>3.77</v>
      </c>
      <c r="AS12" s="30">
        <v>4.03</v>
      </c>
      <c r="AT12" s="30">
        <v>4.26</v>
      </c>
      <c r="AU12" s="30">
        <v>5.75</v>
      </c>
      <c r="AV12" s="30">
        <v>5.96</v>
      </c>
      <c r="AW12" s="30">
        <v>7.49</v>
      </c>
      <c r="AX12" s="30">
        <v>8.06</v>
      </c>
      <c r="AY12" s="30">
        <v>8.0299999999999994</v>
      </c>
      <c r="AZ12" s="30">
        <v>7.37</v>
      </c>
    </row>
    <row r="13" spans="1:52" s="5" customFormat="1" ht="13.2" x14ac:dyDescent="0.25">
      <c r="A13" s="28" t="s">
        <v>2</v>
      </c>
      <c r="B13" s="30">
        <v>3.9287000000000001</v>
      </c>
      <c r="C13" s="30">
        <v>4.1833999999999998</v>
      </c>
      <c r="D13" s="30">
        <v>3.9382000000000001</v>
      </c>
      <c r="E13" s="30">
        <v>3.7486000000000002</v>
      </c>
      <c r="F13" s="30">
        <v>3.8260000000000001</v>
      </c>
      <c r="G13" s="30">
        <v>3.7391000000000001</v>
      </c>
      <c r="H13" s="30">
        <v>3.7869000000000002</v>
      </c>
      <c r="I13" s="30">
        <v>4.0119999999999996</v>
      </c>
      <c r="J13" s="30">
        <v>4.2077999999999998</v>
      </c>
      <c r="K13" s="30">
        <v>9.7910000000000004</v>
      </c>
      <c r="L13" s="30">
        <v>10.001099999999999</v>
      </c>
      <c r="M13" s="30">
        <v>9.9603999999999999</v>
      </c>
      <c r="N13" s="30">
        <v>9.6216000000000008</v>
      </c>
      <c r="O13" s="30">
        <v>9.2212999999999994</v>
      </c>
      <c r="P13" s="30">
        <v>9.1714000000000002</v>
      </c>
      <c r="Q13" s="30">
        <v>9.1613000000000007</v>
      </c>
      <c r="R13" s="30">
        <v>9.3625000000000007</v>
      </c>
      <c r="S13" s="30">
        <v>9.6667000000000005</v>
      </c>
      <c r="T13" s="30">
        <v>9.8970000000000002</v>
      </c>
      <c r="U13" s="30">
        <v>9.875</v>
      </c>
      <c r="V13" s="30">
        <v>9.8670000000000009</v>
      </c>
      <c r="W13" s="30">
        <v>9.5039999999999996</v>
      </c>
      <c r="X13" s="30">
        <v>8.7370000000000001</v>
      </c>
      <c r="Y13" s="30">
        <v>7.7850000000000001</v>
      </c>
      <c r="Z13" s="30">
        <v>6.8959999999999999</v>
      </c>
      <c r="AA13" s="30">
        <v>5.891</v>
      </c>
      <c r="AB13" s="30">
        <v>5.3470000000000004</v>
      </c>
      <c r="AC13" s="30">
        <v>5.2190000000000003</v>
      </c>
      <c r="AD13" s="30">
        <v>5.024</v>
      </c>
      <c r="AE13" s="30">
        <v>5.0350000000000001</v>
      </c>
      <c r="AF13" s="30">
        <v>4.99</v>
      </c>
      <c r="AG13" s="30">
        <v>5.9740000000000002</v>
      </c>
      <c r="AH13" s="30">
        <v>6.226</v>
      </c>
      <c r="AI13" s="30">
        <v>7.3140000000000001</v>
      </c>
      <c r="AJ13" s="30">
        <v>8.4550000000000001</v>
      </c>
      <c r="AK13" s="30">
        <v>8.7899999999999991</v>
      </c>
      <c r="AL13" s="30">
        <v>8.827</v>
      </c>
      <c r="AM13" s="30">
        <v>9.173</v>
      </c>
      <c r="AN13" s="30">
        <v>9.4640000000000004</v>
      </c>
      <c r="AO13" s="30">
        <v>9.8810000000000002</v>
      </c>
      <c r="AP13" s="30">
        <v>10.227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</row>
    <row r="14" spans="1:52" s="5" customFormat="1" ht="13.2" x14ac:dyDescent="0.25">
      <c r="A14" s="28" t="s">
        <v>7</v>
      </c>
      <c r="B14" s="30">
        <v>5.4481000000000002</v>
      </c>
      <c r="C14" s="30">
        <v>4.4535</v>
      </c>
      <c r="D14" s="30">
        <v>4.3864000000000001</v>
      </c>
      <c r="E14" s="30">
        <v>3.7854999999999999</v>
      </c>
      <c r="F14" s="30">
        <v>3.3523999999999998</v>
      </c>
      <c r="G14" s="30">
        <v>3.0535000000000001</v>
      </c>
      <c r="H14" s="30">
        <v>3.0356999999999998</v>
      </c>
      <c r="I14" s="30">
        <v>3.0579999999999998</v>
      </c>
      <c r="J14" s="30">
        <v>4.3304</v>
      </c>
      <c r="K14" s="30">
        <v>3.6585000000000001</v>
      </c>
      <c r="L14" s="30">
        <v>4.0204000000000004</v>
      </c>
      <c r="M14" s="30">
        <v>4.1932</v>
      </c>
      <c r="N14" s="30">
        <v>4.7584999999999997</v>
      </c>
      <c r="O14" s="30">
        <v>5.1037999999999997</v>
      </c>
      <c r="P14" s="30">
        <v>5.1337999999999999</v>
      </c>
      <c r="Q14" s="30">
        <v>4.9817</v>
      </c>
      <c r="R14" s="30">
        <v>5.0994999999999999</v>
      </c>
      <c r="S14" s="30">
        <v>4.5728999999999997</v>
      </c>
      <c r="T14" s="30">
        <v>3.9493999999999998</v>
      </c>
      <c r="U14" s="30">
        <v>3.98</v>
      </c>
      <c r="V14" s="30">
        <v>4.0860000000000003</v>
      </c>
      <c r="W14" s="30">
        <v>4.3239999999999998</v>
      </c>
      <c r="X14" s="30">
        <v>4.6890000000000001</v>
      </c>
      <c r="Y14" s="30">
        <v>5.4770000000000003</v>
      </c>
      <c r="Z14" s="30">
        <v>5.86</v>
      </c>
      <c r="AA14" s="30">
        <v>5.78</v>
      </c>
      <c r="AB14" s="30">
        <v>5.6050000000000004</v>
      </c>
      <c r="AC14" s="30">
        <v>5.2990000000000004</v>
      </c>
      <c r="AD14" s="30">
        <v>5.4429999999999996</v>
      </c>
      <c r="AE14" s="30">
        <v>5.5830000000000002</v>
      </c>
      <c r="AF14" s="30">
        <v>5.5570000000000004</v>
      </c>
      <c r="AG14" s="30">
        <v>6.27</v>
      </c>
      <c r="AH14" s="30">
        <v>6.18</v>
      </c>
      <c r="AI14" s="30">
        <v>5.8419999999999996</v>
      </c>
      <c r="AJ14" s="30">
        <v>5.0590000000000002</v>
      </c>
      <c r="AK14" s="30">
        <v>4.8550000000000004</v>
      </c>
      <c r="AL14" s="30">
        <v>4.8470000000000004</v>
      </c>
      <c r="AM14" s="30">
        <v>4.6269999999999998</v>
      </c>
      <c r="AN14" s="30">
        <v>4.4269999999999996</v>
      </c>
      <c r="AO14" s="30">
        <v>4.1360000000000001</v>
      </c>
      <c r="AP14" s="30">
        <v>3.8359999999999999</v>
      </c>
      <c r="AQ14" s="30">
        <v>6.35</v>
      </c>
      <c r="AR14" s="30">
        <v>5.76</v>
      </c>
      <c r="AS14" s="30">
        <v>6.01</v>
      </c>
      <c r="AT14" s="30">
        <v>5.94</v>
      </c>
      <c r="AU14" s="30">
        <v>5.74</v>
      </c>
      <c r="AV14" s="30">
        <v>5.6</v>
      </c>
      <c r="AW14" s="30">
        <v>5.69</v>
      </c>
      <c r="AX14" s="30">
        <v>5.47</v>
      </c>
      <c r="AY14" s="30">
        <v>5.55</v>
      </c>
      <c r="AZ14" s="30">
        <v>5.57</v>
      </c>
    </row>
    <row r="15" spans="1:52" s="5" customFormat="1" ht="13.2" x14ac:dyDescent="0.25">
      <c r="A15" s="28"/>
      <c r="B15" s="58" t="s">
        <v>88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</row>
    <row r="16" spans="1:52" s="5" customFormat="1" ht="13.2" x14ac:dyDescent="0.25">
      <c r="A16" s="28" t="s">
        <v>12</v>
      </c>
      <c r="B16" s="31">
        <v>3.0505490912521278</v>
      </c>
      <c r="C16" s="31">
        <v>3.0316418921139894</v>
      </c>
      <c r="D16" s="31">
        <v>3.0464109661009915</v>
      </c>
      <c r="E16" s="31">
        <v>3.0475347823417396</v>
      </c>
      <c r="F16" s="31">
        <v>3.0398439987387973</v>
      </c>
      <c r="G16" s="31">
        <v>3.0492070887167548</v>
      </c>
      <c r="H16" s="31">
        <v>3.0491403428674939</v>
      </c>
      <c r="I16" s="31">
        <v>3.0502649461490141</v>
      </c>
      <c r="J16" s="31">
        <v>3.056470193428579</v>
      </c>
      <c r="K16" s="31">
        <v>3.0254731311481371</v>
      </c>
      <c r="L16" s="31">
        <v>2.9895884690495929</v>
      </c>
      <c r="M16" s="31">
        <v>2.9852381243588288</v>
      </c>
      <c r="N16" s="31">
        <v>2.9870577430345597</v>
      </c>
      <c r="O16" s="31">
        <v>2.9953354545638549</v>
      </c>
      <c r="P16" s="31">
        <v>2.9974341595318017</v>
      </c>
      <c r="Q16" s="31">
        <v>2.9996203570690385</v>
      </c>
      <c r="R16" s="31">
        <v>2.9855038155931468</v>
      </c>
      <c r="S16" s="31">
        <v>2.9988612802296561</v>
      </c>
      <c r="T16" s="31">
        <v>2.9840261796315288</v>
      </c>
      <c r="U16" s="31">
        <v>2.960721459858636</v>
      </c>
      <c r="V16" s="31">
        <v>2.975112928316729</v>
      </c>
      <c r="W16" s="31">
        <v>3.0002376252218603</v>
      </c>
      <c r="X16" s="31">
        <v>3.0034523134047419</v>
      </c>
      <c r="Y16" s="31">
        <v>2.9786588775412071</v>
      </c>
      <c r="Z16" s="31">
        <v>2.9862439407268564</v>
      </c>
      <c r="AA16" s="31">
        <v>2.9855694551695882</v>
      </c>
      <c r="AB16" s="31">
        <v>2.9952569863696907</v>
      </c>
      <c r="AC16" s="31">
        <v>2.9983757560112876</v>
      </c>
      <c r="AD16" s="31">
        <v>2.997509737519183</v>
      </c>
      <c r="AE16" s="31">
        <v>2.9916852499231061</v>
      </c>
      <c r="AF16" s="31">
        <v>2.9765266383043145</v>
      </c>
      <c r="AG16" s="31">
        <v>2.9906738994830384</v>
      </c>
      <c r="AH16" s="31">
        <v>2.9899771612904709</v>
      </c>
      <c r="AI16" s="31">
        <v>3.0029618969423595</v>
      </c>
      <c r="AJ16" s="31">
        <v>2.9890052839570806</v>
      </c>
      <c r="AK16" s="31">
        <v>2.9956301003766534</v>
      </c>
      <c r="AL16" s="31">
        <v>3.0004207957654629</v>
      </c>
      <c r="AM16" s="31">
        <v>3.0005354825170198</v>
      </c>
      <c r="AN16" s="31">
        <v>2.9862877705207915</v>
      </c>
      <c r="AO16" s="31">
        <v>2.9983545848292796</v>
      </c>
      <c r="AP16" s="31">
        <v>2.9809226821470101</v>
      </c>
      <c r="AQ16" s="31">
        <v>2.9720121362169798</v>
      </c>
      <c r="AR16" s="31">
        <v>2.9950999333348842</v>
      </c>
      <c r="AS16" s="31">
        <v>2.9864125880410364</v>
      </c>
      <c r="AT16" s="31">
        <v>2.980198088766767</v>
      </c>
      <c r="AU16" s="31">
        <v>2.9934733492214325</v>
      </c>
      <c r="AV16" s="31">
        <v>2.9492129407728895</v>
      </c>
      <c r="AW16" s="31">
        <v>2.9843621574262076</v>
      </c>
      <c r="AX16" s="31">
        <v>2.9757060812262974</v>
      </c>
      <c r="AY16" s="31">
        <v>2.9692924293618508</v>
      </c>
      <c r="AZ16" s="31">
        <v>2.9755358978380184</v>
      </c>
    </row>
    <row r="17" spans="1:52" s="5" customFormat="1" ht="13.2" x14ac:dyDescent="0.25">
      <c r="A17" s="28" t="s">
        <v>13</v>
      </c>
      <c r="B17" s="31">
        <v>1.6392619589680993E-3</v>
      </c>
      <c r="C17" s="31">
        <v>5.0292361625601419E-3</v>
      </c>
      <c r="D17" s="31">
        <v>3.605413963248697E-3</v>
      </c>
      <c r="E17" s="31">
        <v>2.6926431964341474E-3</v>
      </c>
      <c r="F17" s="31">
        <v>2.6502824133388669E-3</v>
      </c>
      <c r="G17" s="31">
        <v>1.8204846053166449E-3</v>
      </c>
      <c r="H17" s="31">
        <v>2.5373383035747496E-3</v>
      </c>
      <c r="I17" s="31">
        <v>9.4303462703993271E-4</v>
      </c>
      <c r="J17" s="31">
        <v>6.9141868653838697E-3</v>
      </c>
      <c r="K17" s="31">
        <v>1.8426468745222971E-3</v>
      </c>
      <c r="L17" s="31">
        <v>2.081094400970479E-3</v>
      </c>
      <c r="M17" s="31">
        <v>1.33540157466926E-3</v>
      </c>
      <c r="N17" s="31">
        <v>2.1522675086993689E-3</v>
      </c>
      <c r="O17" s="31">
        <v>3.3284165575635126E-3</v>
      </c>
      <c r="P17" s="31">
        <v>3.3826352912779494E-3</v>
      </c>
      <c r="Q17" s="31">
        <v>1.2704269195717704E-3</v>
      </c>
      <c r="R17" s="31">
        <v>2.2641594822522099E-3</v>
      </c>
      <c r="S17" s="31">
        <v>1.4049440136832381E-3</v>
      </c>
      <c r="T17" s="31">
        <v>2.0189062099440092E-3</v>
      </c>
      <c r="U17" s="31">
        <v>2.4456160194020774E-3</v>
      </c>
      <c r="V17" s="31">
        <v>1.5415872772336458E-3</v>
      </c>
      <c r="W17" s="31">
        <v>2.8410529685907221E-3</v>
      </c>
      <c r="X17" s="31">
        <v>8.5689781705005133E-4</v>
      </c>
      <c r="Y17" s="31">
        <v>4.4830365958045829E-3</v>
      </c>
      <c r="Z17" s="31">
        <v>2.0964715885411602E-3</v>
      </c>
      <c r="AA17" s="31">
        <v>1.997633032438734E-3</v>
      </c>
      <c r="AB17" s="31">
        <v>5.139242755317493E-3</v>
      </c>
      <c r="AC17" s="31">
        <v>4.3760874963510912E-3</v>
      </c>
      <c r="AD17" s="31">
        <v>7.18067197087679E-3</v>
      </c>
      <c r="AE17" s="31">
        <v>4.0617929741837248E-3</v>
      </c>
      <c r="AF17" s="31">
        <v>2.8904176493429719E-3</v>
      </c>
      <c r="AG17" s="31">
        <v>2.6071689050171489E-3</v>
      </c>
      <c r="AH17" s="31">
        <v>3.2219024989151453E-3</v>
      </c>
      <c r="AI17" s="31">
        <v>5.6802382411136176E-3</v>
      </c>
      <c r="AJ17" s="31">
        <v>2.1221393214898064E-3</v>
      </c>
      <c r="AK17" s="31">
        <v>2.6465465569924769E-3</v>
      </c>
      <c r="AL17" s="31">
        <v>2.2503306678669619E-3</v>
      </c>
      <c r="AM17" s="31">
        <v>1.9507769476067927E-3</v>
      </c>
      <c r="AN17" s="31">
        <v>2.4702680430238643E-3</v>
      </c>
      <c r="AO17" s="31">
        <v>1.7712315385842304E-3</v>
      </c>
      <c r="AP17" s="31">
        <v>3.1571992484287752E-3</v>
      </c>
      <c r="AQ17" s="31">
        <v>0</v>
      </c>
      <c r="AR17" s="31">
        <v>9.8220996862460937E-3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</row>
    <row r="18" spans="1:52" s="5" customFormat="1" ht="13.2" x14ac:dyDescent="0.25">
      <c r="A18" s="28" t="s">
        <v>14</v>
      </c>
      <c r="B18" s="31">
        <v>1.9970322897503792</v>
      </c>
      <c r="C18" s="31">
        <v>1.9811975895156282</v>
      </c>
      <c r="D18" s="31">
        <v>1.9883355225195662</v>
      </c>
      <c r="E18" s="31">
        <v>1.9890264125995789</v>
      </c>
      <c r="F18" s="31">
        <v>1.9913290364671081</v>
      </c>
      <c r="G18" s="31">
        <v>1.98881485388343</v>
      </c>
      <c r="H18" s="31">
        <v>1.9890981050151042</v>
      </c>
      <c r="I18" s="31">
        <v>1.9848623184571172</v>
      </c>
      <c r="J18" s="31">
        <v>1.9807722422663043</v>
      </c>
      <c r="K18" s="31">
        <v>2.0074168768917802</v>
      </c>
      <c r="L18" s="31">
        <v>1.9852692364112063</v>
      </c>
      <c r="M18" s="31">
        <v>1.9802837186971733</v>
      </c>
      <c r="N18" s="31">
        <v>1.9900570228407222</v>
      </c>
      <c r="O18" s="31">
        <v>1.9891108871929517</v>
      </c>
      <c r="P18" s="31">
        <v>1.9815475873629069</v>
      </c>
      <c r="Q18" s="31">
        <v>1.9777032252792675</v>
      </c>
      <c r="R18" s="31">
        <v>1.972381431493279</v>
      </c>
      <c r="S18" s="31">
        <v>1.9860164520068453</v>
      </c>
      <c r="T18" s="31">
        <v>1.9739505520080169</v>
      </c>
      <c r="U18" s="31">
        <v>2.0062806977129415</v>
      </c>
      <c r="V18" s="31">
        <v>1.9764950015660649</v>
      </c>
      <c r="W18" s="31">
        <v>2.0093722072226385</v>
      </c>
      <c r="X18" s="31">
        <v>2.0138176094683984</v>
      </c>
      <c r="Y18" s="31">
        <v>1.9975417623959877</v>
      </c>
      <c r="Z18" s="31">
        <v>1.9958620441334787</v>
      </c>
      <c r="AA18" s="31">
        <v>1.986103047046974</v>
      </c>
      <c r="AB18" s="31">
        <v>1.9902647247291989</v>
      </c>
      <c r="AC18" s="31">
        <v>1.9962431669839003</v>
      </c>
      <c r="AD18" s="31">
        <v>2.0111134280149603</v>
      </c>
      <c r="AE18" s="31">
        <v>1.9867743428638676</v>
      </c>
      <c r="AF18" s="31">
        <v>1.9841279932229179</v>
      </c>
      <c r="AG18" s="31">
        <v>1.9991702019160786</v>
      </c>
      <c r="AH18" s="31">
        <v>1.9908755092493828</v>
      </c>
      <c r="AI18" s="31">
        <v>1.9936577841865231</v>
      </c>
      <c r="AJ18" s="31">
        <v>1.9932912965933989</v>
      </c>
      <c r="AK18" s="31">
        <v>1.9789364314987947</v>
      </c>
      <c r="AL18" s="31">
        <v>1.9736537208437857</v>
      </c>
      <c r="AM18" s="31">
        <v>1.9861866795753949</v>
      </c>
      <c r="AN18" s="31">
        <v>1.9973328946033966</v>
      </c>
      <c r="AO18" s="31">
        <v>1.9783508270508681</v>
      </c>
      <c r="AP18" s="31">
        <v>1.9795930071968797</v>
      </c>
      <c r="AQ18" s="31">
        <v>2.0256035698882431</v>
      </c>
      <c r="AR18" s="31">
        <v>2.0146332887268019</v>
      </c>
      <c r="AS18" s="31">
        <v>2.01287509697439</v>
      </c>
      <c r="AT18" s="31">
        <v>2.0100653271366165</v>
      </c>
      <c r="AU18" s="31">
        <v>2.0142414582630144</v>
      </c>
      <c r="AV18" s="31">
        <v>1.9728918094993118</v>
      </c>
      <c r="AW18" s="31">
        <v>2.0162584081897785</v>
      </c>
      <c r="AX18" s="31">
        <v>2.0099339046439644</v>
      </c>
      <c r="AY18" s="31">
        <v>2.0173713459858735</v>
      </c>
      <c r="AZ18" s="31">
        <v>2.0032385593717343</v>
      </c>
    </row>
    <row r="19" spans="1:52" s="5" customFormat="1" ht="13.2" x14ac:dyDescent="0.25">
      <c r="A19" s="28" t="s">
        <v>15</v>
      </c>
      <c r="B19" s="31">
        <v>2.2872780521214549E-3</v>
      </c>
      <c r="C19" s="31">
        <v>2.5076412543182398E-3</v>
      </c>
      <c r="D19" s="31">
        <v>1.4589093876497196E-3</v>
      </c>
      <c r="E19" s="31">
        <v>3.1952125448347804E-4</v>
      </c>
      <c r="F19" s="31">
        <v>3.2593463108331419E-4</v>
      </c>
      <c r="G19" s="31">
        <v>3.7767870641990467E-4</v>
      </c>
      <c r="H19" s="31">
        <v>1.1323228018165609E-3</v>
      </c>
      <c r="I19" s="31">
        <v>3.0375800346689515E-3</v>
      </c>
      <c r="J19" s="31">
        <v>4.1647336806907473E-4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>
        <v>0</v>
      </c>
      <c r="V19" s="31">
        <v>2.1010048913573942E-3</v>
      </c>
      <c r="W19" s="31">
        <v>2.1625818953989073E-2</v>
      </c>
      <c r="X19" s="31">
        <v>5.4054885621508727E-3</v>
      </c>
      <c r="Y19" s="31">
        <v>4.9550289894856984E-3</v>
      </c>
      <c r="Z19" s="31">
        <v>2.5715231401097507E-3</v>
      </c>
      <c r="AA19" s="31">
        <v>8.6480759550945597E-4</v>
      </c>
      <c r="AB19" s="31">
        <v>7.3680467387531566E-4</v>
      </c>
      <c r="AC19" s="31">
        <v>1.1655556131760555E-3</v>
      </c>
      <c r="AD19" s="31">
        <v>8.6633918560168445E-4</v>
      </c>
      <c r="AE19" s="31">
        <v>0</v>
      </c>
      <c r="AF19" s="31">
        <v>4.3412742904537678E-4</v>
      </c>
      <c r="AG19" s="31">
        <v>0</v>
      </c>
      <c r="AH19" s="31">
        <v>1.2317834529299024E-4</v>
      </c>
      <c r="AI19" s="31">
        <v>3.5953994954892542E-3</v>
      </c>
      <c r="AJ19" s="31">
        <v>2.5326555297586176E-3</v>
      </c>
      <c r="AK19" s="31">
        <v>1.2097799099966599E-4</v>
      </c>
      <c r="AL19" s="31">
        <v>3.2758963906719873E-3</v>
      </c>
      <c r="AM19" s="31">
        <v>1.1461381397296999E-3</v>
      </c>
      <c r="AN19" s="31">
        <v>2.5367611667221368E-3</v>
      </c>
      <c r="AO19" s="31">
        <v>4.0848604215790868E-3</v>
      </c>
      <c r="AP19" s="31">
        <v>9.6563711487278314E-4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</row>
    <row r="20" spans="1:52" s="5" customFormat="1" ht="13.8" x14ac:dyDescent="0.25">
      <c r="A20" s="28" t="s">
        <v>119</v>
      </c>
      <c r="B20" s="31"/>
      <c r="C20" s="31"/>
      <c r="D20" s="31"/>
      <c r="E20" s="31"/>
      <c r="F20" s="31"/>
      <c r="G20" s="31"/>
      <c r="H20" s="31"/>
      <c r="I20" s="31"/>
      <c r="J20" s="31"/>
      <c r="K20" s="31">
        <v>0</v>
      </c>
      <c r="L20" s="31">
        <v>3.0763041263256241E-2</v>
      </c>
      <c r="M20" s="31">
        <v>4.6569229435831971E-2</v>
      </c>
      <c r="N20" s="31">
        <v>3.0869520056043598E-2</v>
      </c>
      <c r="O20" s="31">
        <v>1.2882112897145248E-2</v>
      </c>
      <c r="P20" s="31">
        <v>1.6467424628103799E-2</v>
      </c>
      <c r="Q20" s="31">
        <v>2.0090215763513442E-2</v>
      </c>
      <c r="R20" s="31">
        <v>5.1887797744893049E-2</v>
      </c>
      <c r="S20" s="31">
        <v>1.2932602741663857E-2</v>
      </c>
      <c r="T20" s="31">
        <v>5.271603158048066E-2</v>
      </c>
      <c r="U20" s="31">
        <v>6.7385150530981264E-2</v>
      </c>
      <c r="V20" s="31">
        <v>6.8094962354653177E-2</v>
      </c>
      <c r="W20" s="31">
        <v>0</v>
      </c>
      <c r="X20" s="31">
        <v>0</v>
      </c>
      <c r="Y20" s="31">
        <v>3.1219380340502312E-2</v>
      </c>
      <c r="Z20" s="31">
        <v>2.488560809561946E-2</v>
      </c>
      <c r="AA20" s="31">
        <v>3.7897968953462424E-2</v>
      </c>
      <c r="AB20" s="31">
        <v>8.2060123469069879E-3</v>
      </c>
      <c r="AC20" s="31">
        <v>0</v>
      </c>
      <c r="AD20" s="31">
        <v>0</v>
      </c>
      <c r="AE20" s="31">
        <v>2.1731571341550904E-2</v>
      </c>
      <c r="AF20" s="31">
        <v>5.6603767440719821E-2</v>
      </c>
      <c r="AG20" s="31">
        <v>1.4267661307808766E-2</v>
      </c>
      <c r="AH20" s="31">
        <v>2.260318482655066E-2</v>
      </c>
      <c r="AI20" s="31">
        <v>0</v>
      </c>
      <c r="AJ20" s="31">
        <v>2.1921201319699435E-2</v>
      </c>
      <c r="AK20" s="31">
        <v>2.4389296642915781E-2</v>
      </c>
      <c r="AL20" s="31">
        <v>1.7728129898884504E-2</v>
      </c>
      <c r="AM20" s="31">
        <v>7.6946633556218558E-3</v>
      </c>
      <c r="AN20" s="31">
        <v>2.2614267102252228E-2</v>
      </c>
      <c r="AO20" s="31">
        <v>1.73126797918286E-2</v>
      </c>
      <c r="AP20" s="31">
        <v>5.1281592897368E-2</v>
      </c>
      <c r="AQ20" s="31">
        <v>3.0372157677795997E-2</v>
      </c>
      <c r="AR20" s="31">
        <v>0</v>
      </c>
      <c r="AS20" s="31">
        <v>1.429972694353765E-2</v>
      </c>
      <c r="AT20" s="31">
        <v>2.9538495329848757E-2</v>
      </c>
      <c r="AU20" s="31">
        <v>0</v>
      </c>
      <c r="AV20" s="31">
        <v>0.1286823089549074</v>
      </c>
      <c r="AW20" s="31">
        <v>1.5017276957806303E-2</v>
      </c>
      <c r="AX20" s="31">
        <v>3.8653932903443433E-2</v>
      </c>
      <c r="AY20" s="31">
        <v>4.4043795290427568E-2</v>
      </c>
      <c r="AZ20" s="31">
        <v>4.5689644952226161E-2</v>
      </c>
    </row>
    <row r="21" spans="1:52" s="5" customFormat="1" ht="13.8" x14ac:dyDescent="0.25">
      <c r="A21" s="28" t="s">
        <v>120</v>
      </c>
      <c r="B21" s="31">
        <v>1.974017221850944</v>
      </c>
      <c r="C21" s="31">
        <v>2.0568486261447672</v>
      </c>
      <c r="D21" s="31">
        <v>2.0658434275584789</v>
      </c>
      <c r="E21" s="31">
        <v>2.1263489277573728</v>
      </c>
      <c r="F21" s="31">
        <v>2.1532138346289442</v>
      </c>
      <c r="G21" s="31">
        <v>2.1736650753531612</v>
      </c>
      <c r="H21" s="31">
        <v>2.1645690337441734</v>
      </c>
      <c r="I21" s="31">
        <v>2.1631719404453866</v>
      </c>
      <c r="J21" s="31">
        <v>2.0267826391054267</v>
      </c>
      <c r="K21" s="31">
        <v>1.5251402910599359</v>
      </c>
      <c r="L21" s="31">
        <v>1.4944952257413191</v>
      </c>
      <c r="M21" s="31">
        <v>1.4713723182314333</v>
      </c>
      <c r="N21" s="31">
        <v>1.4723953670569978</v>
      </c>
      <c r="O21" s="31">
        <v>1.4941248153827338</v>
      </c>
      <c r="P21" s="31">
        <v>1.5002308753129028</v>
      </c>
      <c r="Q21" s="31">
        <v>1.510378878864022</v>
      </c>
      <c r="R21" s="31">
        <v>1.4620208080139692</v>
      </c>
      <c r="S21" s="31">
        <v>1.4987124153526534</v>
      </c>
      <c r="T21" s="31">
        <v>1.4981011564802853</v>
      </c>
      <c r="U21" s="31">
        <v>1.4955026640690661</v>
      </c>
      <c r="V21" s="31">
        <v>1.4977554870318759</v>
      </c>
      <c r="W21" s="31">
        <v>1.5178105749773432</v>
      </c>
      <c r="X21" s="31">
        <v>1.5795887040774923</v>
      </c>
      <c r="Y21" s="31">
        <v>1.6196157565827582</v>
      </c>
      <c r="Z21" s="31">
        <v>1.6743455110355232</v>
      </c>
      <c r="AA21" s="31">
        <v>1.7874758044623882</v>
      </c>
      <c r="AB21" s="31">
        <v>1.8773032067567756</v>
      </c>
      <c r="AC21" s="31">
        <v>1.9233256769011122</v>
      </c>
      <c r="AD21" s="31">
        <v>1.9070866685852281</v>
      </c>
      <c r="AE21" s="31">
        <v>1.9114265802721966</v>
      </c>
      <c r="AF21" s="31">
        <v>1.8992418845842469</v>
      </c>
      <c r="AG21" s="31">
        <v>1.764853362411833</v>
      </c>
      <c r="AH21" s="31">
        <v>1.7270767786178562</v>
      </c>
      <c r="AI21" s="31">
        <v>1.6448350564270651</v>
      </c>
      <c r="AJ21" s="31">
        <v>1.5882260123193543</v>
      </c>
      <c r="AK21" s="31">
        <v>1.5749016083806668</v>
      </c>
      <c r="AL21" s="31">
        <v>1.565996710827978</v>
      </c>
      <c r="AM21" s="31">
        <v>1.549754680318524</v>
      </c>
      <c r="AN21" s="31">
        <v>1.5236370057692348</v>
      </c>
      <c r="AO21" s="31">
        <v>1.5194081547155995</v>
      </c>
      <c r="AP21" s="31">
        <v>1.4798561739798002</v>
      </c>
      <c r="AQ21" s="31">
        <v>2.1661117512650674</v>
      </c>
      <c r="AR21" s="31">
        <v>2.2159916275585245</v>
      </c>
      <c r="AS21" s="31">
        <v>2.1971416042889498</v>
      </c>
      <c r="AT21" s="31">
        <v>2.174126577512113</v>
      </c>
      <c r="AU21" s="31">
        <v>2.1009405155827152</v>
      </c>
      <c r="AV21" s="31">
        <v>2.00994770227951</v>
      </c>
      <c r="AW21" s="31">
        <v>1.9809377866679334</v>
      </c>
      <c r="AX21" s="31">
        <v>1.9438870607645899</v>
      </c>
      <c r="AY21" s="31">
        <v>1.9336715766846688</v>
      </c>
      <c r="AZ21" s="31">
        <v>1.9705040773107441</v>
      </c>
    </row>
    <row r="22" spans="1:52" s="5" customFormat="1" ht="13.2" x14ac:dyDescent="0.25">
      <c r="A22" s="28" t="s">
        <v>16</v>
      </c>
      <c r="B22" s="31">
        <v>2.6850966134776572E-2</v>
      </c>
      <c r="C22" s="31">
        <v>4.1110538768005619E-2</v>
      </c>
      <c r="D22" s="31">
        <v>4.2588049517843923E-2</v>
      </c>
      <c r="E22" s="31">
        <v>5.4576711326198651E-2</v>
      </c>
      <c r="F22" s="31">
        <v>6.1262770187782499E-2</v>
      </c>
      <c r="G22" s="31">
        <v>6.9928342081742964E-2</v>
      </c>
      <c r="H22" s="31">
        <v>7.3564604022689231E-2</v>
      </c>
      <c r="I22" s="31">
        <v>5.8297384458311972E-2</v>
      </c>
      <c r="J22" s="31">
        <v>5.7697520372576756E-2</v>
      </c>
      <c r="K22" s="31">
        <v>2.9462015556044951E-2</v>
      </c>
      <c r="L22" s="31">
        <v>2.8102045318522326E-2</v>
      </c>
      <c r="M22" s="31">
        <v>2.8363039203000158E-2</v>
      </c>
      <c r="N22" s="31">
        <v>2.9025100126368154E-2</v>
      </c>
      <c r="O22" s="31">
        <v>3.0588860919213291E-2</v>
      </c>
      <c r="P22" s="31">
        <v>3.1381850041774191E-2</v>
      </c>
      <c r="Q22" s="31">
        <v>3.1896457972849221E-2</v>
      </c>
      <c r="R22" s="31">
        <v>3.0269609297822041E-2</v>
      </c>
      <c r="S22" s="31">
        <v>2.9039171821633854E-2</v>
      </c>
      <c r="T22" s="31">
        <v>3.1646903236033835E-2</v>
      </c>
      <c r="U22" s="31">
        <v>3.1773604209783569E-2</v>
      </c>
      <c r="V22" s="31">
        <v>2.9710592917323798E-2</v>
      </c>
      <c r="W22" s="31">
        <v>2.7519641503223866E-2</v>
      </c>
      <c r="X22" s="31">
        <v>2.5801629821290677E-2</v>
      </c>
      <c r="Y22" s="31">
        <v>2.8030482131890723E-2</v>
      </c>
      <c r="Z22" s="31">
        <v>3.1680979555593763E-2</v>
      </c>
      <c r="AA22" s="31">
        <v>3.0110168124272554E-2</v>
      </c>
      <c r="AB22" s="31">
        <v>3.7690862191452616E-2</v>
      </c>
      <c r="AC22" s="31">
        <v>3.2333656944385829E-2</v>
      </c>
      <c r="AD22" s="31">
        <v>3.361075021595028E-2</v>
      </c>
      <c r="AE22" s="31">
        <v>2.8510323090102253E-2</v>
      </c>
      <c r="AF22" s="31">
        <v>2.9632232267642535E-2</v>
      </c>
      <c r="AG22" s="31">
        <v>2.4732092038019689E-2</v>
      </c>
      <c r="AH22" s="31">
        <v>2.7315869884626334E-2</v>
      </c>
      <c r="AI22" s="31">
        <v>2.6439941437231974E-2</v>
      </c>
      <c r="AJ22" s="31">
        <v>2.8165900957614204E-2</v>
      </c>
      <c r="AK22" s="31">
        <v>2.2875015766774701E-2</v>
      </c>
      <c r="AL22" s="31">
        <v>2.8530622147303331E-2</v>
      </c>
      <c r="AM22" s="31">
        <v>3.1148757388849712E-2</v>
      </c>
      <c r="AN22" s="31">
        <v>2.4976289475915476E-2</v>
      </c>
      <c r="AO22" s="31">
        <v>2.4840820552479395E-2</v>
      </c>
      <c r="AP22" s="31">
        <v>2.6702648745405767E-2</v>
      </c>
      <c r="AQ22" s="31">
        <v>0.24749007707635637</v>
      </c>
      <c r="AR22" s="31">
        <v>0.26066978584385025</v>
      </c>
      <c r="AS22" s="31">
        <v>0.27344166460871255</v>
      </c>
      <c r="AT22" s="31">
        <v>0.29165359402986946</v>
      </c>
      <c r="AU22" s="31">
        <v>0.39392169031768631</v>
      </c>
      <c r="AV22" s="31">
        <v>0.42917442108070447</v>
      </c>
      <c r="AW22" s="31">
        <v>0.51170228608264046</v>
      </c>
      <c r="AX22" s="31">
        <v>0.555198653359399</v>
      </c>
      <c r="AY22" s="31">
        <v>0.55254400874348486</v>
      </c>
      <c r="AZ22" s="31">
        <v>0.51381895266170285</v>
      </c>
    </row>
    <row r="23" spans="1:52" s="5" customFormat="1" ht="13.2" x14ac:dyDescent="0.25">
      <c r="A23" s="28" t="s">
        <v>17</v>
      </c>
      <c r="B23" s="31">
        <v>0.47460547501899764</v>
      </c>
      <c r="C23" s="31">
        <v>0.49949683720426685</v>
      </c>
      <c r="D23" s="31">
        <v>0.47306817758402703</v>
      </c>
      <c r="E23" s="31">
        <v>0.45168116362074051</v>
      </c>
      <c r="F23" s="31">
        <v>0.46103980989463811</v>
      </c>
      <c r="G23" s="31">
        <v>0.45130557564924079</v>
      </c>
      <c r="H23" s="31">
        <v>0.45678722971346958</v>
      </c>
      <c r="I23" s="31">
        <v>0.47772361288628562</v>
      </c>
      <c r="J23" s="31">
        <v>0.50064688613858011</v>
      </c>
      <c r="K23" s="31">
        <v>1.1107110438432488</v>
      </c>
      <c r="L23" s="31">
        <v>1.139774080218088</v>
      </c>
      <c r="M23" s="31">
        <v>1.1414699427420198</v>
      </c>
      <c r="N23" s="31">
        <v>1.0976395362053484</v>
      </c>
      <c r="O23" s="31">
        <v>1.0544884041746829</v>
      </c>
      <c r="P23" s="31">
        <v>1.0477085928475744</v>
      </c>
      <c r="Q23" s="31">
        <v>1.0487498413588903</v>
      </c>
      <c r="R23" s="31">
        <v>1.0747560140602794</v>
      </c>
      <c r="S23" s="31">
        <v>1.0989020180196836</v>
      </c>
      <c r="T23" s="31">
        <v>1.131721238497587</v>
      </c>
      <c r="U23" s="31">
        <v>1.1133833324670488</v>
      </c>
      <c r="V23" s="31">
        <v>1.1168048153374182</v>
      </c>
      <c r="W23" s="31">
        <v>1.0705416057287307</v>
      </c>
      <c r="X23" s="31">
        <v>0.98943645941563729</v>
      </c>
      <c r="Y23" s="31">
        <v>0.88700096984683174</v>
      </c>
      <c r="Z23" s="31">
        <v>0.79610715954174827</v>
      </c>
      <c r="AA23" s="31">
        <v>0.68614138190786056</v>
      </c>
      <c r="AB23" s="31">
        <v>0.61903391116222806</v>
      </c>
      <c r="AC23" s="31">
        <v>0.60367032378644847</v>
      </c>
      <c r="AD23" s="31">
        <v>0.5861957751717326</v>
      </c>
      <c r="AE23" s="31">
        <v>0.58756506316121015</v>
      </c>
      <c r="AF23" s="31">
        <v>0.58351612564598099</v>
      </c>
      <c r="AG23" s="31">
        <v>0.68613515045475715</v>
      </c>
      <c r="AH23" s="31">
        <v>0.72301385036503174</v>
      </c>
      <c r="AI23" s="31">
        <v>0.84039455131040908</v>
      </c>
      <c r="AJ23" s="31">
        <v>0.96133239361555145</v>
      </c>
      <c r="AK23" s="31">
        <v>1.0025323099260444</v>
      </c>
      <c r="AL23" s="31">
        <v>1.0096774451156449</v>
      </c>
      <c r="AM23" s="31">
        <v>1.0433448764938527</v>
      </c>
      <c r="AN23" s="31">
        <v>1.0777999336203812</v>
      </c>
      <c r="AO23" s="31">
        <v>1.1191861793767077</v>
      </c>
      <c r="AP23" s="31">
        <v>1.1637919627142275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</row>
    <row r="24" spans="1:52" s="5" customFormat="1" ht="13.2" x14ac:dyDescent="0.25">
      <c r="A24" s="28" t="s">
        <v>18</v>
      </c>
      <c r="B24" s="31">
        <v>0.47301841598168459</v>
      </c>
      <c r="C24" s="31">
        <v>0.38216763883646471</v>
      </c>
      <c r="D24" s="31">
        <v>0.37868953336819505</v>
      </c>
      <c r="E24" s="31">
        <v>0.32781983790345232</v>
      </c>
      <c r="F24" s="31">
        <v>0.29033433303830658</v>
      </c>
      <c r="G24" s="31">
        <v>0.26488090100393474</v>
      </c>
      <c r="H24" s="31">
        <v>0.26317102353167798</v>
      </c>
      <c r="I24" s="31">
        <v>0.26169918294217576</v>
      </c>
      <c r="J24" s="31">
        <v>0.37029985845507979</v>
      </c>
      <c r="K24" s="31">
        <v>0.29828141922633417</v>
      </c>
      <c r="L24" s="31">
        <v>0.32929821217263799</v>
      </c>
      <c r="M24" s="31">
        <v>0.34536822575704346</v>
      </c>
      <c r="N24" s="31">
        <v>0.39015000715454873</v>
      </c>
      <c r="O24" s="31">
        <v>0.41946179064478428</v>
      </c>
      <c r="P24" s="31">
        <v>0.42149547662082859</v>
      </c>
      <c r="Q24" s="31">
        <v>0.4098656057928497</v>
      </c>
      <c r="R24" s="31">
        <v>0.42072154370333048</v>
      </c>
      <c r="S24" s="31">
        <v>0.37361261904937038</v>
      </c>
      <c r="T24" s="31">
        <v>0.32457578762756861</v>
      </c>
      <c r="U24" s="31">
        <v>0.32250747513214062</v>
      </c>
      <c r="V24" s="31">
        <v>0.33238362030734386</v>
      </c>
      <c r="W24" s="31">
        <v>0.35005147342362447</v>
      </c>
      <c r="X24" s="31">
        <v>0.3816408974332387</v>
      </c>
      <c r="Y24" s="31">
        <v>0.44849470557553145</v>
      </c>
      <c r="Z24" s="31">
        <v>0.48620676218252862</v>
      </c>
      <c r="AA24" s="31">
        <v>0.48383973370750583</v>
      </c>
      <c r="AB24" s="31">
        <v>0.46636824901455398</v>
      </c>
      <c r="AC24" s="31">
        <v>0.4405097762633377</v>
      </c>
      <c r="AD24" s="31">
        <v>0.4564366293364665</v>
      </c>
      <c r="AE24" s="31">
        <v>0.46824507637378388</v>
      </c>
      <c r="AF24" s="31">
        <v>0.46702681345578995</v>
      </c>
      <c r="AG24" s="31">
        <v>0.51756046348344775</v>
      </c>
      <c r="AH24" s="31">
        <v>0.5157925649218742</v>
      </c>
      <c r="AI24" s="31">
        <v>0.48243513195980875</v>
      </c>
      <c r="AJ24" s="31">
        <v>0.41340311638605248</v>
      </c>
      <c r="AK24" s="31">
        <v>0.39796771286015792</v>
      </c>
      <c r="AL24" s="31">
        <v>0.39846634834240119</v>
      </c>
      <c r="AM24" s="31">
        <v>0.37823794526340104</v>
      </c>
      <c r="AN24" s="31">
        <v>0.36234480969828131</v>
      </c>
      <c r="AO24" s="31">
        <v>0.33669066172307272</v>
      </c>
      <c r="AP24" s="31">
        <v>0.31372909595600806</v>
      </c>
      <c r="AQ24" s="31">
        <v>0.55841030787555823</v>
      </c>
      <c r="AR24" s="31">
        <v>0.50378326484969205</v>
      </c>
      <c r="AS24" s="31">
        <v>0.51582931914337349</v>
      </c>
      <c r="AT24" s="31">
        <v>0.5144179172247858</v>
      </c>
      <c r="AU24" s="31">
        <v>0.49742298661515222</v>
      </c>
      <c r="AV24" s="31">
        <v>0.51009081741267603</v>
      </c>
      <c r="AW24" s="31">
        <v>0.49172208467563389</v>
      </c>
      <c r="AX24" s="31">
        <v>0.47662036710230604</v>
      </c>
      <c r="AY24" s="31">
        <v>0.48307684393369404</v>
      </c>
      <c r="AZ24" s="31">
        <v>0.49121286786557417</v>
      </c>
    </row>
    <row r="25" spans="1:52" s="5" customFormat="1" ht="13.2" x14ac:dyDescent="0.25">
      <c r="A25" s="28" t="s">
        <v>32</v>
      </c>
      <c r="B25" s="31">
        <f t="shared" ref="B25:J25" si="0">SUM(B16:B24)</f>
        <v>7.9999999999999991</v>
      </c>
      <c r="C25" s="31">
        <f t="shared" si="0"/>
        <v>8</v>
      </c>
      <c r="D25" s="31">
        <f t="shared" si="0"/>
        <v>8.0000000000000018</v>
      </c>
      <c r="E25" s="31">
        <f t="shared" si="0"/>
        <v>8.0000000000000018</v>
      </c>
      <c r="F25" s="31">
        <f t="shared" si="0"/>
        <v>7.9999999999999982</v>
      </c>
      <c r="G25" s="31">
        <f t="shared" si="0"/>
        <v>8.0000000000000018</v>
      </c>
      <c r="H25" s="31">
        <f t="shared" si="0"/>
        <v>8</v>
      </c>
      <c r="I25" s="31">
        <f t="shared" si="0"/>
        <v>8</v>
      </c>
      <c r="J25" s="31">
        <f t="shared" si="0"/>
        <v>7.9999999999999991</v>
      </c>
      <c r="K25" s="31">
        <f t="shared" ref="K25:T25" si="1">SUM(K16:K24)</f>
        <v>7.998327424600002</v>
      </c>
      <c r="L25" s="31">
        <f t="shared" si="1"/>
        <v>7.9993714045755944</v>
      </c>
      <c r="M25" s="31">
        <f t="shared" si="1"/>
        <v>8.0000000000000018</v>
      </c>
      <c r="N25" s="31">
        <f t="shared" si="1"/>
        <v>7.9993465639832877</v>
      </c>
      <c r="O25" s="31">
        <f t="shared" si="1"/>
        <v>7.9993207423329293</v>
      </c>
      <c r="P25" s="31">
        <f t="shared" si="1"/>
        <v>7.9996486016371708</v>
      </c>
      <c r="Q25" s="31">
        <f t="shared" si="1"/>
        <v>7.9995750090200017</v>
      </c>
      <c r="R25" s="31">
        <f t="shared" si="1"/>
        <v>7.9998051793889724</v>
      </c>
      <c r="S25" s="31">
        <f t="shared" si="1"/>
        <v>7.9994815032351907</v>
      </c>
      <c r="T25" s="31">
        <f t="shared" si="1"/>
        <v>7.9987567552714447</v>
      </c>
      <c r="U25" s="31">
        <f>SUM(U16:U24)</f>
        <v>7.9999999999999991</v>
      </c>
      <c r="V25" s="31">
        <f t="shared" ref="V25:AP25" si="2">SUM(V16:V24)</f>
        <v>8</v>
      </c>
      <c r="W25" s="31">
        <f t="shared" si="2"/>
        <v>8.0000000000000018</v>
      </c>
      <c r="X25" s="31">
        <f t="shared" si="2"/>
        <v>8</v>
      </c>
      <c r="Y25" s="31">
        <f t="shared" si="2"/>
        <v>8</v>
      </c>
      <c r="Z25" s="31">
        <f t="shared" si="2"/>
        <v>7.9999999999999982</v>
      </c>
      <c r="AA25" s="31">
        <f t="shared" si="2"/>
        <v>7.9999999999999991</v>
      </c>
      <c r="AB25" s="31">
        <f t="shared" si="2"/>
        <v>8</v>
      </c>
      <c r="AC25" s="31">
        <f t="shared" si="2"/>
        <v>7.9999999999999991</v>
      </c>
      <c r="AD25" s="31">
        <f t="shared" si="2"/>
        <v>7.9999999999999991</v>
      </c>
      <c r="AE25" s="31">
        <f t="shared" si="2"/>
        <v>8</v>
      </c>
      <c r="AF25" s="31">
        <f t="shared" si="2"/>
        <v>8.0000000000000018</v>
      </c>
      <c r="AG25" s="31">
        <f t="shared" si="2"/>
        <v>8.0000000000000018</v>
      </c>
      <c r="AH25" s="31">
        <f t="shared" si="2"/>
        <v>8</v>
      </c>
      <c r="AI25" s="31">
        <f t="shared" si="2"/>
        <v>8</v>
      </c>
      <c r="AJ25" s="31">
        <f t="shared" si="2"/>
        <v>8</v>
      </c>
      <c r="AK25" s="31">
        <f t="shared" si="2"/>
        <v>8</v>
      </c>
      <c r="AL25" s="31">
        <f t="shared" si="2"/>
        <v>8</v>
      </c>
      <c r="AM25" s="31">
        <f t="shared" si="2"/>
        <v>8</v>
      </c>
      <c r="AN25" s="31">
        <f t="shared" si="2"/>
        <v>7.9999999999999991</v>
      </c>
      <c r="AO25" s="31">
        <f t="shared" si="2"/>
        <v>7.9999999999999991</v>
      </c>
      <c r="AP25" s="31">
        <f t="shared" si="2"/>
        <v>8.0000000000000018</v>
      </c>
      <c r="AQ25" s="31">
        <f>SUM(AQ16:AQ24)</f>
        <v>8</v>
      </c>
      <c r="AR25" s="31">
        <f t="shared" ref="AR25:AZ25" si="3">SUM(AR16:AR24)</f>
        <v>7.9999999999999991</v>
      </c>
      <c r="AS25" s="31">
        <f t="shared" si="3"/>
        <v>8</v>
      </c>
      <c r="AT25" s="31">
        <f t="shared" si="3"/>
        <v>8</v>
      </c>
      <c r="AU25" s="31">
        <f t="shared" si="3"/>
        <v>8.0000000000000018</v>
      </c>
      <c r="AV25" s="31">
        <f t="shared" si="3"/>
        <v>7.9999999999999982</v>
      </c>
      <c r="AW25" s="31">
        <f t="shared" si="3"/>
        <v>8</v>
      </c>
      <c r="AX25" s="31">
        <f t="shared" si="3"/>
        <v>8</v>
      </c>
      <c r="AY25" s="31">
        <f t="shared" si="3"/>
        <v>7.9999999999999991</v>
      </c>
      <c r="AZ25" s="31">
        <f t="shared" si="3"/>
        <v>8</v>
      </c>
    </row>
    <row r="26" spans="1:52" s="5" customFormat="1" ht="13.2" x14ac:dyDescent="0.25">
      <c r="A26" s="28" t="s">
        <v>19</v>
      </c>
      <c r="B26" s="31">
        <f>B22/(B22+B21+B20+B23+B24)</f>
        <v>9.1066773847352789E-3</v>
      </c>
      <c r="C26" s="31">
        <f t="shared" ref="C26:AZ26" si="4">C22/(C22+C21+C20+C23+C24)</f>
        <v>1.3797225328380704E-2</v>
      </c>
      <c r="D26" s="31">
        <f t="shared" si="4"/>
        <v>1.4386935027692307E-2</v>
      </c>
      <c r="E26" s="31">
        <f t="shared" si="4"/>
        <v>1.8435420955066891E-2</v>
      </c>
      <c r="F26" s="31">
        <f t="shared" si="4"/>
        <v>2.0656052983874996E-2</v>
      </c>
      <c r="G26" s="31">
        <f t="shared" si="4"/>
        <v>2.3626196738959934E-2</v>
      </c>
      <c r="H26" s="31">
        <f t="shared" si="4"/>
        <v>2.4868938063151786E-2</v>
      </c>
      <c r="I26" s="31">
        <f t="shared" si="4"/>
        <v>1.9689128168538735E-2</v>
      </c>
      <c r="J26" s="31">
        <f t="shared" si="4"/>
        <v>1.9522567211216573E-2</v>
      </c>
      <c r="K26" s="31">
        <f t="shared" si="4"/>
        <v>9.9413104171360289E-3</v>
      </c>
      <c r="L26" s="31">
        <f t="shared" si="4"/>
        <v>9.2978236387120817E-3</v>
      </c>
      <c r="M26" s="31">
        <f t="shared" si="4"/>
        <v>9.3510399907130483E-3</v>
      </c>
      <c r="N26" s="31">
        <f t="shared" si="4"/>
        <v>9.6107072122727823E-3</v>
      </c>
      <c r="O26" s="31">
        <f t="shared" si="4"/>
        <v>1.0157195367940554E-2</v>
      </c>
      <c r="P26" s="31">
        <f t="shared" si="4"/>
        <v>1.0400694054430927E-2</v>
      </c>
      <c r="Q26" s="31">
        <f t="shared" si="4"/>
        <v>1.0558311348355507E-2</v>
      </c>
      <c r="R26" s="31">
        <f t="shared" si="4"/>
        <v>9.9582359188444824E-3</v>
      </c>
      <c r="S26" s="31">
        <f t="shared" si="4"/>
        <v>9.6373234854502908E-3</v>
      </c>
      <c r="T26" s="31">
        <f t="shared" si="4"/>
        <v>1.0414409693014185E-2</v>
      </c>
      <c r="U26" s="31">
        <f t="shared" ref="U26:AP26" si="5">U22/(U22+U21+U20+U23+U24)</f>
        <v>1.0484427205345651E-2</v>
      </c>
      <c r="V26" s="31">
        <f t="shared" si="5"/>
        <v>9.7579761922945343E-3</v>
      </c>
      <c r="W26" s="31">
        <f t="shared" si="5"/>
        <v>9.2786086355450496E-3</v>
      </c>
      <c r="X26" s="31">
        <f t="shared" si="5"/>
        <v>8.6685401966549031E-3</v>
      </c>
      <c r="Y26" s="31">
        <f t="shared" si="5"/>
        <v>9.2989789190977869E-3</v>
      </c>
      <c r="Z26" s="31">
        <f t="shared" si="5"/>
        <v>1.0513973840990653E-2</v>
      </c>
      <c r="AA26" s="31">
        <f t="shared" si="5"/>
        <v>9.9522445493327935E-3</v>
      </c>
      <c r="AB26" s="31">
        <f t="shared" si="5"/>
        <v>1.2527698634237831E-2</v>
      </c>
      <c r="AC26" s="31">
        <f t="shared" si="5"/>
        <v>1.0778462533376547E-2</v>
      </c>
      <c r="AD26" s="31">
        <f t="shared" si="5"/>
        <v>1.1266186511911115E-2</v>
      </c>
      <c r="AE26" s="31">
        <f t="shared" si="5"/>
        <v>9.4483927592951492E-3</v>
      </c>
      <c r="AF26" s="31">
        <f t="shared" si="5"/>
        <v>9.7602203645338094E-3</v>
      </c>
      <c r="AG26" s="31">
        <f t="shared" si="5"/>
        <v>8.2233387588438785E-3</v>
      </c>
      <c r="AH26" s="31">
        <f t="shared" si="5"/>
        <v>9.0575799182995419E-3</v>
      </c>
      <c r="AI26" s="31">
        <f t="shared" si="5"/>
        <v>8.8306670116869296E-3</v>
      </c>
      <c r="AJ26" s="31">
        <f t="shared" si="5"/>
        <v>9.3479742502892878E-3</v>
      </c>
      <c r="AK26" s="31">
        <f t="shared" si="5"/>
        <v>7.5678279352656185E-3</v>
      </c>
      <c r="AL26" s="31">
        <f t="shared" si="5"/>
        <v>9.4459770798477737E-3</v>
      </c>
      <c r="AM26" s="31">
        <f t="shared" si="5"/>
        <v>1.0347802403739349E-2</v>
      </c>
      <c r="AN26" s="31">
        <f t="shared" si="5"/>
        <v>8.2939892317270749E-3</v>
      </c>
      <c r="AO26" s="31">
        <f t="shared" si="5"/>
        <v>8.2324198435508988E-3</v>
      </c>
      <c r="AP26" s="31">
        <f t="shared" si="5"/>
        <v>8.7971890569069882E-3</v>
      </c>
      <c r="AQ26" s="31">
        <f t="shared" si="4"/>
        <v>8.2431178973197072E-2</v>
      </c>
      <c r="AR26" s="31">
        <f t="shared" si="4"/>
        <v>8.7460031634180369E-2</v>
      </c>
      <c r="AS26" s="31">
        <f t="shared" si="4"/>
        <v>9.1125584829720108E-2</v>
      </c>
      <c r="AT26" s="31">
        <f t="shared" si="4"/>
        <v>9.6903362098517437E-2</v>
      </c>
      <c r="AU26" s="31">
        <f t="shared" si="4"/>
        <v>0.13164577069825498</v>
      </c>
      <c r="AV26" s="31">
        <f t="shared" si="4"/>
        <v>0.13943763067266815</v>
      </c>
      <c r="AW26" s="31">
        <f t="shared" si="4"/>
        <v>0.17060271875463112</v>
      </c>
      <c r="AX26" s="31">
        <f t="shared" si="4"/>
        <v>0.18418458669731519</v>
      </c>
      <c r="AY26" s="31">
        <f t="shared" si="4"/>
        <v>0.18336619864158896</v>
      </c>
      <c r="AZ26" s="31">
        <f t="shared" si="4"/>
        <v>0.17006971024982342</v>
      </c>
    </row>
    <row r="27" spans="1:52" s="5" customFormat="1" ht="13.2" x14ac:dyDescent="0.25">
      <c r="A27" s="28" t="s">
        <v>20</v>
      </c>
      <c r="B27" s="31">
        <f>(B21+B20)/(B20+B21+B22+B23+B24)</f>
        <v>0.66950060199230665</v>
      </c>
      <c r="C27" s="31">
        <f t="shared" ref="C27:AZ27" si="6">(C21+C20)/(C20+C21+C22+C23+C24)</f>
        <v>0.69030484181772656</v>
      </c>
      <c r="D27" s="31">
        <f t="shared" si="6"/>
        <v>0.69787547225463287</v>
      </c>
      <c r="E27" s="31">
        <f t="shared" si="6"/>
        <v>0.71825759793893817</v>
      </c>
      <c r="F27" s="31">
        <f t="shared" si="6"/>
        <v>0.72600208768519026</v>
      </c>
      <c r="G27" s="31">
        <f t="shared" si="6"/>
        <v>0.7344009193706873</v>
      </c>
      <c r="H27" s="31">
        <f t="shared" si="6"/>
        <v>0.73174502804361485</v>
      </c>
      <c r="I27" s="31">
        <f t="shared" si="6"/>
        <v>0.73058113981892869</v>
      </c>
      <c r="J27" s="31">
        <f t="shared" si="6"/>
        <v>0.68578337576650872</v>
      </c>
      <c r="K27" s="31">
        <f t="shared" si="6"/>
        <v>0.51462511226585561</v>
      </c>
      <c r="L27" s="31">
        <f t="shared" si="6"/>
        <v>0.50464591489178723</v>
      </c>
      <c r="M27" s="31">
        <f t="shared" si="6"/>
        <v>0.50045173277128996</v>
      </c>
      <c r="N27" s="31">
        <f t="shared" si="6"/>
        <v>0.49775672192802567</v>
      </c>
      <c r="O27" s="31">
        <f t="shared" si="6"/>
        <v>0.50040973515833631</v>
      </c>
      <c r="P27" s="31">
        <f t="shared" si="6"/>
        <v>0.5026700137042045</v>
      </c>
      <c r="Q27" s="31">
        <f t="shared" si="6"/>
        <v>0.50661328050494603</v>
      </c>
      <c r="R27" s="31">
        <f t="shared" si="6"/>
        <v>0.49805264770300189</v>
      </c>
      <c r="S27" s="31">
        <f t="shared" si="6"/>
        <v>0.50167450105072009</v>
      </c>
      <c r="T27" s="31">
        <f t="shared" si="6"/>
        <v>0.51034521245173048</v>
      </c>
      <c r="U27" s="31">
        <f t="shared" ref="U27:AP27" si="7">(U21+U20)/(U20+U21+U22+U23+U24)</f>
        <v>0.51571056950632177</v>
      </c>
      <c r="V27" s="31">
        <f t="shared" si="7"/>
        <v>0.5142789121821324</v>
      </c>
      <c r="W27" s="31">
        <f t="shared" si="7"/>
        <v>0.5117497735737786</v>
      </c>
      <c r="X27" s="31">
        <f t="shared" si="7"/>
        <v>0.53069237371117417</v>
      </c>
      <c r="Y27" s="31">
        <f t="shared" si="7"/>
        <v>0.54765669262927663</v>
      </c>
      <c r="Z27" s="31">
        <f t="shared" si="7"/>
        <v>0.56392421531636794</v>
      </c>
      <c r="AA27" s="31">
        <f t="shared" si="7"/>
        <v>0.60333659088168345</v>
      </c>
      <c r="AB27" s="31">
        <f t="shared" si="7"/>
        <v>0.62670604745053404</v>
      </c>
      <c r="AC27" s="31">
        <f t="shared" si="7"/>
        <v>0.64114287423833172</v>
      </c>
      <c r="AD27" s="31">
        <f t="shared" si="7"/>
        <v>0.6392476801206366</v>
      </c>
      <c r="AE27" s="31">
        <f t="shared" si="7"/>
        <v>0.64065347223724556</v>
      </c>
      <c r="AF27" s="31">
        <f t="shared" si="7"/>
        <v>0.64421351690146211</v>
      </c>
      <c r="AG27" s="31">
        <f t="shared" si="7"/>
        <v>0.59155185289368617</v>
      </c>
      <c r="AH27" s="31">
        <f t="shared" si="7"/>
        <v>0.58017065417581615</v>
      </c>
      <c r="AI27" s="31">
        <f t="shared" si="7"/>
        <v>0.54935789880392905</v>
      </c>
      <c r="AJ27" s="31">
        <f t="shared" si="7"/>
        <v>0.53439138037599165</v>
      </c>
      <c r="AK27" s="31">
        <f t="shared" si="7"/>
        <v>0.52909945553931337</v>
      </c>
      <c r="AL27" s="31">
        <f t="shared" si="7"/>
        <v>0.52434287864646123</v>
      </c>
      <c r="AM27" s="31">
        <f t="shared" si="7"/>
        <v>0.51739393199494665</v>
      </c>
      <c r="AN27" s="31">
        <f t="shared" si="7"/>
        <v>0.51347064259113007</v>
      </c>
      <c r="AO27" s="31">
        <f t="shared" si="7"/>
        <v>0.50927991952883944</v>
      </c>
      <c r="AP27" s="31">
        <f t="shared" si="7"/>
        <v>0.50443341916431839</v>
      </c>
      <c r="AQ27" s="31">
        <f t="shared" si="6"/>
        <v>0.73157986917574835</v>
      </c>
      <c r="AR27" s="31">
        <f t="shared" si="6"/>
        <v>0.74351040424549375</v>
      </c>
      <c r="AS27" s="31">
        <f t="shared" si="6"/>
        <v>0.73697212498154996</v>
      </c>
      <c r="AT27" s="31">
        <f t="shared" si="6"/>
        <v>0.73217871772768428</v>
      </c>
      <c r="AU27" s="31">
        <f t="shared" si="6"/>
        <v>0.70211907636267024</v>
      </c>
      <c r="AV27" s="31">
        <f t="shared" si="6"/>
        <v>0.6948352161833814</v>
      </c>
      <c r="AW27" s="31">
        <f t="shared" si="6"/>
        <v>0.66545600758099865</v>
      </c>
      <c r="AX27" s="31">
        <f t="shared" si="6"/>
        <v>0.65769880982195938</v>
      </c>
      <c r="AY27" s="31">
        <f t="shared" si="6"/>
        <v>0.65632084325515827</v>
      </c>
      <c r="AZ27" s="31">
        <f t="shared" si="6"/>
        <v>0.66734300160884985</v>
      </c>
    </row>
    <row r="28" spans="1:52" s="5" customFormat="1" ht="13.2" x14ac:dyDescent="0.25">
      <c r="A28" s="28" t="s">
        <v>21</v>
      </c>
      <c r="B28" s="31">
        <f>B23/(B20+B21+B22+B23+B24)</f>
        <v>0.16096549093737159</v>
      </c>
      <c r="C28" s="31">
        <f t="shared" ref="C28:AZ28" si="8">C23/(C20+C21+C22+C23+C24)</f>
        <v>0.16763756010622327</v>
      </c>
      <c r="D28" s="31">
        <f t="shared" si="8"/>
        <v>0.1598101160213633</v>
      </c>
      <c r="E28" s="31">
        <f t="shared" si="8"/>
        <v>0.15257299654890691</v>
      </c>
      <c r="F28" s="31">
        <f t="shared" si="8"/>
        <v>0.1554494305704528</v>
      </c>
      <c r="G28" s="31">
        <f t="shared" si="8"/>
        <v>0.15247943826859797</v>
      </c>
      <c r="H28" s="31">
        <f t="shared" si="8"/>
        <v>0.15441955373373994</v>
      </c>
      <c r="I28" s="31">
        <f t="shared" si="8"/>
        <v>0.16134448450224376</v>
      </c>
      <c r="J28" s="31">
        <f t="shared" si="8"/>
        <v>0.16939917730627807</v>
      </c>
      <c r="K28" s="31">
        <f t="shared" si="8"/>
        <v>0.37478506009142898</v>
      </c>
      <c r="L28" s="31">
        <f t="shared" si="8"/>
        <v>0.37710487851424113</v>
      </c>
      <c r="M28" s="31">
        <f t="shared" si="8"/>
        <v>0.37633241650804844</v>
      </c>
      <c r="N28" s="31">
        <f t="shared" si="8"/>
        <v>0.36344722881769009</v>
      </c>
      <c r="O28" s="31">
        <f t="shared" si="8"/>
        <v>0.35014853160820414</v>
      </c>
      <c r="P28" s="31">
        <f t="shared" si="8"/>
        <v>0.34723563199430479</v>
      </c>
      <c r="Q28" s="31">
        <f t="shared" si="8"/>
        <v>0.3471553913927104</v>
      </c>
      <c r="R28" s="31">
        <f t="shared" si="8"/>
        <v>0.35357819910742222</v>
      </c>
      <c r="S28" s="31">
        <f t="shared" si="8"/>
        <v>0.36469615220155938</v>
      </c>
      <c r="T28" s="31">
        <f>T23/(T20+T21+T22+T23+T24)</f>
        <v>0.37242849791948246</v>
      </c>
      <c r="U28" s="31">
        <f t="shared" ref="U28:AP28" si="9">U23/(U20+U21+U22+U23+U24)</f>
        <v>0.36738628780746185</v>
      </c>
      <c r="V28" s="31">
        <f t="shared" si="9"/>
        <v>0.36679694780335753</v>
      </c>
      <c r="W28" s="31">
        <f t="shared" si="9"/>
        <v>0.36094716518967807</v>
      </c>
      <c r="X28" s="31">
        <f t="shared" si="9"/>
        <v>0.33241968743396666</v>
      </c>
      <c r="Y28" s="31">
        <f t="shared" si="9"/>
        <v>0.29425834636075948</v>
      </c>
      <c r="Z28" s="31">
        <f t="shared" si="9"/>
        <v>0.2642042628561786</v>
      </c>
      <c r="AA28" s="31">
        <f t="shared" si="9"/>
        <v>0.2267887313010197</v>
      </c>
      <c r="AB28" s="31">
        <f t="shared" si="9"/>
        <v>0.20575465331680876</v>
      </c>
      <c r="AC28" s="31">
        <f t="shared" si="9"/>
        <v>0.20123421172665368</v>
      </c>
      <c r="AD28" s="31">
        <f t="shared" si="9"/>
        <v>0.19649043514788841</v>
      </c>
      <c r="AE28" s="31">
        <f t="shared" si="9"/>
        <v>0.19472053932333266</v>
      </c>
      <c r="AF28" s="31">
        <f t="shared" si="9"/>
        <v>0.19219766911663966</v>
      </c>
      <c r="AG28" s="31">
        <f t="shared" si="9"/>
        <v>0.22813766695781568</v>
      </c>
      <c r="AH28" s="31">
        <f t="shared" si="9"/>
        <v>0.23974179696193573</v>
      </c>
      <c r="AI28" s="31">
        <f t="shared" si="9"/>
        <v>0.28068308920714491</v>
      </c>
      <c r="AJ28" s="31">
        <f t="shared" si="9"/>
        <v>0.31905638221942911</v>
      </c>
      <c r="AK28" s="31">
        <f t="shared" si="9"/>
        <v>0.33167155373438362</v>
      </c>
      <c r="AL28" s="31">
        <f t="shared" si="9"/>
        <v>0.33428608585400577</v>
      </c>
      <c r="AM28" s="31">
        <f t="shared" si="9"/>
        <v>0.3466053713197873</v>
      </c>
      <c r="AN28" s="31">
        <f t="shared" si="9"/>
        <v>0.35790989097975051</v>
      </c>
      <c r="AO28" s="31">
        <f t="shared" si="9"/>
        <v>0.37090604524370679</v>
      </c>
      <c r="AP28" s="31">
        <f t="shared" si="9"/>
        <v>0.38341132434164943</v>
      </c>
      <c r="AQ28" s="31">
        <f t="shared" si="8"/>
        <v>0</v>
      </c>
      <c r="AR28" s="31">
        <f t="shared" si="8"/>
        <v>0</v>
      </c>
      <c r="AS28" s="31">
        <f t="shared" si="8"/>
        <v>0</v>
      </c>
      <c r="AT28" s="31">
        <f t="shared" si="8"/>
        <v>0</v>
      </c>
      <c r="AU28" s="31">
        <f t="shared" si="8"/>
        <v>0</v>
      </c>
      <c r="AV28" s="31">
        <f t="shared" si="8"/>
        <v>0</v>
      </c>
      <c r="AW28" s="31">
        <f t="shared" si="8"/>
        <v>0</v>
      </c>
      <c r="AX28" s="31">
        <f t="shared" si="8"/>
        <v>0</v>
      </c>
      <c r="AY28" s="31">
        <f t="shared" si="8"/>
        <v>0</v>
      </c>
      <c r="AZ28" s="31">
        <f t="shared" si="8"/>
        <v>0</v>
      </c>
    </row>
    <row r="29" spans="1:52" s="5" customFormat="1" ht="13.2" x14ac:dyDescent="0.25">
      <c r="A29" s="28" t="s">
        <v>22</v>
      </c>
      <c r="B29" s="31">
        <f>B24/(B20+B21+B22+B23+B24)</f>
        <v>0.1604272296855867</v>
      </c>
      <c r="C29" s="31">
        <f t="shared" ref="C29:AZ29" si="10">C24/(C20+C21+C22+C23+C24)</f>
        <v>0.12826037274766955</v>
      </c>
      <c r="D29" s="31">
        <f t="shared" si="10"/>
        <v>0.12792747669631155</v>
      </c>
      <c r="E29" s="31">
        <f t="shared" si="10"/>
        <v>0.11073398455708809</v>
      </c>
      <c r="F29" s="31">
        <f t="shared" si="10"/>
        <v>9.7892428760481862E-2</v>
      </c>
      <c r="G29" s="31">
        <f t="shared" si="10"/>
        <v>8.9493445621754805E-2</v>
      </c>
      <c r="H29" s="31">
        <f t="shared" si="10"/>
        <v>8.896648015949328E-2</v>
      </c>
      <c r="I29" s="31">
        <f t="shared" si="10"/>
        <v>8.8385247510288756E-2</v>
      </c>
      <c r="J29" s="31">
        <f t="shared" si="10"/>
        <v>0.12529487971599679</v>
      </c>
      <c r="K29" s="31">
        <f t="shared" si="10"/>
        <v>0.10064851722557928</v>
      </c>
      <c r="L29" s="31">
        <f t="shared" si="10"/>
        <v>0.1089513829552594</v>
      </c>
      <c r="M29" s="31">
        <f t="shared" si="10"/>
        <v>0.11386481072994863</v>
      </c>
      <c r="N29" s="31">
        <f t="shared" si="10"/>
        <v>0.12918534204201143</v>
      </c>
      <c r="O29" s="31">
        <f t="shared" si="10"/>
        <v>0.13928453786551884</v>
      </c>
      <c r="P29" s="31">
        <f t="shared" si="10"/>
        <v>0.13969366024705976</v>
      </c>
      <c r="Q29" s="31">
        <f t="shared" si="10"/>
        <v>0.1356730167539881</v>
      </c>
      <c r="R29" s="31">
        <f t="shared" si="10"/>
        <v>0.13841091727073127</v>
      </c>
      <c r="S29" s="31">
        <f t="shared" si="10"/>
        <v>0.12399202326227032</v>
      </c>
      <c r="T29" s="31">
        <f t="shared" si="10"/>
        <v>0.10681187993577276</v>
      </c>
      <c r="U29" s="31">
        <f t="shared" ref="U29:AP29" si="11">U24/(U20+U21+U22+U23+U24)</f>
        <v>0.10641871548087065</v>
      </c>
      <c r="V29" s="31">
        <f t="shared" si="11"/>
        <v>0.10916616382221558</v>
      </c>
      <c r="W29" s="31">
        <f t="shared" si="11"/>
        <v>0.11802445260099829</v>
      </c>
      <c r="X29" s="31">
        <f t="shared" si="11"/>
        <v>0.12821939865820425</v>
      </c>
      <c r="Y29" s="31">
        <f t="shared" si="11"/>
        <v>0.1487859820908661</v>
      </c>
      <c r="Z29" s="31">
        <f t="shared" si="11"/>
        <v>0.16135754798646287</v>
      </c>
      <c r="AA29" s="31">
        <f t="shared" si="11"/>
        <v>0.15992243326796404</v>
      </c>
      <c r="AB29" s="31">
        <f>AB24/(AB20+AB21+AB22+AB23+AB24)</f>
        <v>0.15501160059841931</v>
      </c>
      <c r="AC29" s="31">
        <f t="shared" si="11"/>
        <v>0.14684445150163816</v>
      </c>
      <c r="AD29" s="31">
        <f t="shared" si="11"/>
        <v>0.15299569821956394</v>
      </c>
      <c r="AE29" s="31">
        <f t="shared" si="11"/>
        <v>0.15517759568012654</v>
      </c>
      <c r="AF29" s="31">
        <f t="shared" si="11"/>
        <v>0.15382859361736431</v>
      </c>
      <c r="AG29" s="31">
        <f t="shared" si="11"/>
        <v>0.17208714138965431</v>
      </c>
      <c r="AH29" s="31">
        <f t="shared" si="11"/>
        <v>0.17102996894394851</v>
      </c>
      <c r="AI29" s="31">
        <f t="shared" si="11"/>
        <v>0.16112834497723916</v>
      </c>
      <c r="AJ29" s="31">
        <f t="shared" si="11"/>
        <v>0.13720426315428988</v>
      </c>
      <c r="AK29" s="31">
        <f t="shared" si="11"/>
        <v>0.13166116279103734</v>
      </c>
      <c r="AL29" s="31">
        <f t="shared" si="11"/>
        <v>0.13192505841968533</v>
      </c>
      <c r="AM29" s="31">
        <f t="shared" si="11"/>
        <v>0.12565289428152662</v>
      </c>
      <c r="AN29" s="31">
        <f t="shared" si="11"/>
        <v>0.12032547719739249</v>
      </c>
      <c r="AO29" s="31">
        <f t="shared" si="11"/>
        <v>0.11158161538390292</v>
      </c>
      <c r="AP29" s="31">
        <f t="shared" si="11"/>
        <v>0.10335806743712524</v>
      </c>
      <c r="AQ29" s="31">
        <f t="shared" si="10"/>
        <v>0.18598895185105455</v>
      </c>
      <c r="AR29" s="31">
        <f t="shared" si="10"/>
        <v>0.16902956412032599</v>
      </c>
      <c r="AS29" s="31">
        <f t="shared" si="10"/>
        <v>0.17190229018872985</v>
      </c>
      <c r="AT29" s="31">
        <f t="shared" si="10"/>
        <v>0.17091792017379825</v>
      </c>
      <c r="AU29" s="31">
        <f t="shared" si="10"/>
        <v>0.1662351529390749</v>
      </c>
      <c r="AV29" s="31">
        <f t="shared" si="10"/>
        <v>0.16572715314395031</v>
      </c>
      <c r="AW29" s="31">
        <f t="shared" si="10"/>
        <v>0.16394127366437033</v>
      </c>
      <c r="AX29" s="31">
        <f t="shared" si="10"/>
        <v>0.15811660348072554</v>
      </c>
      <c r="AY29" s="31">
        <f t="shared" si="10"/>
        <v>0.16031295810325277</v>
      </c>
      <c r="AZ29" s="31">
        <f t="shared" si="10"/>
        <v>0.16258728814132672</v>
      </c>
    </row>
    <row r="30" spans="1:52" s="5" customFormat="1" ht="13.2" x14ac:dyDescent="0.25">
      <c r="A30" s="2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</row>
  </sheetData>
  <mergeCells count="19">
    <mergeCell ref="B15:AZ15"/>
    <mergeCell ref="N4:S4"/>
    <mergeCell ref="K4:M4"/>
    <mergeCell ref="B3:J3"/>
    <mergeCell ref="AQ3:AZ3"/>
    <mergeCell ref="C4:E4"/>
    <mergeCell ref="AQ2:AZ2"/>
    <mergeCell ref="AW4:AZ4"/>
    <mergeCell ref="AU4:AV4"/>
    <mergeCell ref="AQ4:AT4"/>
    <mergeCell ref="F4:I4"/>
    <mergeCell ref="K3:T3"/>
    <mergeCell ref="U3:AP3"/>
    <mergeCell ref="B2:AP2"/>
    <mergeCell ref="AA4:AG4"/>
    <mergeCell ref="X4:Z4"/>
    <mergeCell ref="AH4:AK4"/>
    <mergeCell ref="AL4:AP4"/>
    <mergeCell ref="U4:W4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51DAF-E1DC-40DF-BCD7-2EFF40B82030}">
  <dimension ref="A1:V34"/>
  <sheetViews>
    <sheetView workbookViewId="0">
      <selection activeCell="D12" sqref="D12"/>
    </sheetView>
  </sheetViews>
  <sheetFormatPr defaultRowHeight="14.4" x14ac:dyDescent="0.3"/>
  <cols>
    <col min="1" max="1" width="8.88671875" style="35"/>
    <col min="2" max="2" width="9.5546875" style="34" bestFit="1" customWidth="1"/>
    <col min="3" max="3" width="8.5546875" style="34" customWidth="1"/>
    <col min="4" max="5" width="9.5546875" style="34" bestFit="1" customWidth="1"/>
    <col min="6" max="6" width="14" style="34" customWidth="1"/>
    <col min="7" max="7" width="10.77734375" style="34" customWidth="1"/>
    <col min="8" max="17" width="9.5546875" style="34" bestFit="1" customWidth="1"/>
    <col min="18" max="18" width="8.88671875" style="34"/>
    <col min="19" max="19" width="8.88671875" style="25"/>
    <col min="20" max="22" width="8.88671875" style="5"/>
  </cols>
  <sheetData>
    <row r="1" spans="1:22" x14ac:dyDescent="0.3">
      <c r="A1" s="25" t="s">
        <v>233</v>
      </c>
    </row>
    <row r="2" spans="1:22" s="1" customFormat="1" x14ac:dyDescent="0.3">
      <c r="A2" s="35"/>
      <c r="B2" s="56" t="s">
        <v>3</v>
      </c>
      <c r="C2" s="56"/>
      <c r="D2" s="56"/>
      <c r="E2" s="56"/>
      <c r="F2" s="56"/>
      <c r="G2" s="56"/>
      <c r="H2" s="56"/>
      <c r="I2" s="56"/>
      <c r="J2" s="56"/>
      <c r="K2" s="56"/>
      <c r="L2" s="59" t="s">
        <v>83</v>
      </c>
      <c r="M2" s="59"/>
      <c r="N2" s="59"/>
      <c r="O2" s="59"/>
      <c r="P2" s="59"/>
      <c r="Q2" s="59"/>
      <c r="R2" s="35"/>
      <c r="S2" s="26"/>
      <c r="T2" s="7"/>
      <c r="U2" s="7"/>
      <c r="V2" s="7"/>
    </row>
    <row r="3" spans="1:22" s="1" customFormat="1" x14ac:dyDescent="0.3">
      <c r="A3" s="35"/>
      <c r="B3" s="56" t="s">
        <v>81</v>
      </c>
      <c r="C3" s="56"/>
      <c r="D3" s="56"/>
      <c r="E3" s="56"/>
      <c r="F3" s="56"/>
      <c r="G3" s="56"/>
      <c r="H3" s="56" t="s">
        <v>82</v>
      </c>
      <c r="I3" s="56"/>
      <c r="J3" s="56"/>
      <c r="K3" s="56"/>
      <c r="L3" s="59"/>
      <c r="M3" s="59"/>
      <c r="N3" s="59"/>
      <c r="O3" s="59"/>
      <c r="P3" s="59"/>
      <c r="Q3" s="59"/>
      <c r="R3" s="35"/>
      <c r="S3" s="26"/>
      <c r="T3" s="7"/>
      <c r="U3" s="7"/>
      <c r="V3" s="7"/>
    </row>
    <row r="4" spans="1:22" s="11" customFormat="1" ht="43.8" customHeight="1" x14ac:dyDescent="0.3">
      <c r="A4" s="41"/>
      <c r="B4" s="60" t="s">
        <v>112</v>
      </c>
      <c r="C4" s="60"/>
      <c r="D4" s="60"/>
      <c r="E4" s="60"/>
      <c r="F4" s="42" t="s">
        <v>110</v>
      </c>
      <c r="G4" s="43" t="s">
        <v>111</v>
      </c>
      <c r="H4" s="60" t="s">
        <v>112</v>
      </c>
      <c r="I4" s="60"/>
      <c r="J4" s="60" t="s">
        <v>111</v>
      </c>
      <c r="K4" s="60"/>
      <c r="L4" s="60" t="s">
        <v>112</v>
      </c>
      <c r="M4" s="60"/>
      <c r="N4" s="60" t="s">
        <v>113</v>
      </c>
      <c r="O4" s="60"/>
      <c r="P4" s="60" t="s">
        <v>111</v>
      </c>
      <c r="Q4" s="60"/>
      <c r="R4" s="43"/>
      <c r="S4" s="44"/>
      <c r="T4" s="18"/>
      <c r="U4" s="18"/>
      <c r="V4" s="18"/>
    </row>
    <row r="5" spans="1:22" s="1" customFormat="1" x14ac:dyDescent="0.3">
      <c r="A5" s="35"/>
      <c r="B5" s="35" t="s">
        <v>91</v>
      </c>
      <c r="C5" s="35" t="s">
        <v>94</v>
      </c>
      <c r="D5" s="35" t="s">
        <v>95</v>
      </c>
      <c r="E5" s="35" t="s">
        <v>92</v>
      </c>
      <c r="F5" s="35" t="s">
        <v>93</v>
      </c>
      <c r="G5" s="35" t="s">
        <v>95</v>
      </c>
      <c r="H5" s="35" t="s">
        <v>98</v>
      </c>
      <c r="I5" s="35" t="s">
        <v>99</v>
      </c>
      <c r="J5" s="35" t="s">
        <v>96</v>
      </c>
      <c r="K5" s="35" t="s">
        <v>97</v>
      </c>
      <c r="L5" s="35" t="s">
        <v>100</v>
      </c>
      <c r="M5" s="35" t="s">
        <v>102</v>
      </c>
      <c r="N5" s="35" t="s">
        <v>101</v>
      </c>
      <c r="O5" s="35" t="s">
        <v>103</v>
      </c>
      <c r="P5" s="35" t="s">
        <v>104</v>
      </c>
      <c r="Q5" s="35" t="s">
        <v>105</v>
      </c>
      <c r="R5" s="35"/>
      <c r="S5" s="26"/>
      <c r="T5" s="7"/>
      <c r="U5" s="7"/>
      <c r="V5" s="7"/>
    </row>
    <row r="6" spans="1:22" x14ac:dyDescent="0.3">
      <c r="A6" s="35" t="s">
        <v>213</v>
      </c>
      <c r="B6" s="30">
        <v>60.936</v>
      </c>
      <c r="C6" s="30">
        <v>60.891100000000002</v>
      </c>
      <c r="D6" s="30">
        <v>60.881900000000002</v>
      </c>
      <c r="E6" s="30">
        <v>58.247399999999999</v>
      </c>
      <c r="F6" s="30">
        <v>62.906399999999998</v>
      </c>
      <c r="G6" s="30">
        <v>64.980999999999995</v>
      </c>
      <c r="H6" s="30">
        <v>65.379900000000006</v>
      </c>
      <c r="I6" s="30">
        <v>66.183400000000006</v>
      </c>
      <c r="J6" s="30">
        <v>63.262599999999999</v>
      </c>
      <c r="K6" s="30">
        <v>62.977800000000002</v>
      </c>
      <c r="L6" s="30">
        <v>64.747</v>
      </c>
      <c r="M6" s="30">
        <v>63.936799999999998</v>
      </c>
      <c r="N6" s="30">
        <v>57.907699999999998</v>
      </c>
      <c r="O6" s="30">
        <v>66.635900000000007</v>
      </c>
      <c r="P6" s="30">
        <v>64.270499999999998</v>
      </c>
      <c r="Q6" s="30">
        <v>65.266800000000003</v>
      </c>
    </row>
    <row r="7" spans="1:22" x14ac:dyDescent="0.3">
      <c r="A7" s="35" t="s">
        <v>214</v>
      </c>
      <c r="B7" s="30">
        <v>0</v>
      </c>
      <c r="C7" s="30">
        <v>0</v>
      </c>
      <c r="D7" s="30">
        <v>0</v>
      </c>
      <c r="E7" s="30">
        <v>4.7000000000000002E-3</v>
      </c>
      <c r="F7" s="30">
        <v>9.1999999999999998E-3</v>
      </c>
      <c r="G7" s="30">
        <v>9.5000000000000001E-2</v>
      </c>
      <c r="H7" s="30">
        <v>0</v>
      </c>
      <c r="I7" s="30">
        <v>5.1000000000000004E-3</v>
      </c>
      <c r="J7" s="30">
        <v>3.4700000000000002E-2</v>
      </c>
      <c r="K7" s="30">
        <v>0</v>
      </c>
      <c r="L7" s="30">
        <v>0</v>
      </c>
      <c r="M7" s="30">
        <v>0</v>
      </c>
      <c r="N7" s="30">
        <v>0</v>
      </c>
      <c r="O7" s="30">
        <v>2.4199999999999999E-2</v>
      </c>
      <c r="P7" s="30">
        <v>9.7999999999999997E-3</v>
      </c>
      <c r="Q7" s="30">
        <v>8.5000000000000006E-3</v>
      </c>
    </row>
    <row r="8" spans="1:22" x14ac:dyDescent="0.3">
      <c r="A8" s="35" t="s">
        <v>215</v>
      </c>
      <c r="B8" s="30">
        <v>24.7746</v>
      </c>
      <c r="C8" s="30">
        <v>25.071300000000001</v>
      </c>
      <c r="D8" s="30">
        <v>24.8352</v>
      </c>
      <c r="E8" s="30">
        <v>22.100300000000001</v>
      </c>
      <c r="F8" s="30">
        <v>20.8979</v>
      </c>
      <c r="G8" s="30">
        <v>18.486000000000001</v>
      </c>
      <c r="H8" s="30">
        <v>21.249400000000001</v>
      </c>
      <c r="I8" s="30">
        <v>20.7683</v>
      </c>
      <c r="J8" s="30">
        <v>17.861000000000001</v>
      </c>
      <c r="K8" s="30">
        <v>17.853300000000001</v>
      </c>
      <c r="L8" s="30">
        <v>22.408100000000001</v>
      </c>
      <c r="M8" s="30">
        <v>22.9147</v>
      </c>
      <c r="N8" s="30">
        <v>28.8979</v>
      </c>
      <c r="O8" s="30">
        <v>19.736599999999999</v>
      </c>
      <c r="P8" s="30">
        <v>18.667999999999999</v>
      </c>
      <c r="Q8" s="30">
        <v>17.9101</v>
      </c>
    </row>
    <row r="9" spans="1:22" x14ac:dyDescent="0.3">
      <c r="A9" s="35" t="s">
        <v>216</v>
      </c>
      <c r="B9" s="30">
        <v>3.3000000000000002E-2</v>
      </c>
      <c r="C9" s="30">
        <v>9.4000000000000004E-3</v>
      </c>
      <c r="D9" s="30">
        <v>0</v>
      </c>
      <c r="E9" s="30">
        <v>6.6325000000000003</v>
      </c>
      <c r="F9" s="30">
        <v>8.6599999999999996E-2</v>
      </c>
      <c r="G9" s="30">
        <v>0</v>
      </c>
      <c r="H9" s="30">
        <v>3.4700000000000002E-2</v>
      </c>
      <c r="I9" s="30">
        <v>0</v>
      </c>
      <c r="J9" s="30">
        <v>0</v>
      </c>
      <c r="K9" s="30">
        <v>8.1900000000000001E-2</v>
      </c>
      <c r="L9" s="30">
        <v>5.3100000000000001E-2</v>
      </c>
      <c r="M9" s="30">
        <v>7.3000000000000001E-3</v>
      </c>
      <c r="N9" s="30">
        <v>0</v>
      </c>
      <c r="O9" s="30">
        <v>0</v>
      </c>
      <c r="P9" s="30">
        <v>1.0500000000000001E-2</v>
      </c>
      <c r="Q9" s="30">
        <v>0</v>
      </c>
    </row>
    <row r="10" spans="1:22" x14ac:dyDescent="0.3">
      <c r="A10" s="35" t="s">
        <v>8</v>
      </c>
      <c r="B10" s="30">
        <v>0.13089999999999999</v>
      </c>
      <c r="C10" s="30">
        <v>9.4500000000000001E-2</v>
      </c>
      <c r="D10" s="30">
        <v>7.5200000000000003E-2</v>
      </c>
      <c r="E10" s="30">
        <v>0.29499999999999998</v>
      </c>
      <c r="F10" s="30">
        <v>0.60519999999999996</v>
      </c>
      <c r="G10" s="30">
        <v>0.66510000000000002</v>
      </c>
      <c r="H10" s="30">
        <v>0.1076</v>
      </c>
      <c r="I10" s="30">
        <v>9.2399999999999996E-2</v>
      </c>
      <c r="J10" s="30">
        <v>6.6799999999999998E-2</v>
      </c>
      <c r="K10" s="30">
        <v>8.7400000000000005E-2</v>
      </c>
      <c r="L10" s="30">
        <v>8.5999999999999993E-2</v>
      </c>
      <c r="M10" s="30">
        <v>0.15659999999999999</v>
      </c>
      <c r="N10" s="30">
        <v>0.36209999999999998</v>
      </c>
      <c r="O10" s="30">
        <v>0.28260000000000002</v>
      </c>
      <c r="P10" s="30">
        <v>0.27739999999999998</v>
      </c>
      <c r="Q10" s="30">
        <v>0.309</v>
      </c>
    </row>
    <row r="11" spans="1:22" x14ac:dyDescent="0.3">
      <c r="A11" s="35" t="s">
        <v>9</v>
      </c>
      <c r="B11" s="30">
        <v>0</v>
      </c>
      <c r="C11" s="30">
        <v>0</v>
      </c>
      <c r="D11" s="30">
        <v>2.9899999999999999E-2</v>
      </c>
      <c r="E11" s="30">
        <v>2.6599999999999999E-2</v>
      </c>
      <c r="F11" s="30">
        <v>3.2099999999999997E-2</v>
      </c>
      <c r="G11" s="30">
        <v>2.1299999999999999E-2</v>
      </c>
      <c r="H11" s="30">
        <v>0</v>
      </c>
      <c r="I11" s="30">
        <v>0.02</v>
      </c>
      <c r="J11" s="30">
        <v>3.0000000000000001E-3</v>
      </c>
      <c r="K11" s="30">
        <v>0</v>
      </c>
      <c r="L11" s="30">
        <v>2.0000000000000001E-4</v>
      </c>
      <c r="M11" s="30">
        <v>4.5999999999999999E-3</v>
      </c>
      <c r="N11" s="30">
        <v>0</v>
      </c>
      <c r="O11" s="30">
        <v>4.4000000000000003E-3</v>
      </c>
      <c r="P11" s="30">
        <v>1E-4</v>
      </c>
      <c r="Q11" s="30">
        <v>0</v>
      </c>
    </row>
    <row r="12" spans="1:22" x14ac:dyDescent="0.3">
      <c r="A12" s="35" t="s">
        <v>10</v>
      </c>
      <c r="B12" s="30">
        <v>5.1999999999999998E-3</v>
      </c>
      <c r="C12" s="30">
        <v>0</v>
      </c>
      <c r="D12" s="30">
        <v>8.6E-3</v>
      </c>
      <c r="E12" s="30">
        <v>8.5500000000000007E-2</v>
      </c>
      <c r="F12" s="30">
        <v>0.36930000000000002</v>
      </c>
      <c r="G12" s="30">
        <v>0.25140000000000001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3.6700000000000003E-2</v>
      </c>
      <c r="N12" s="30">
        <v>0.11260000000000001</v>
      </c>
      <c r="O12" s="30">
        <v>7.1099999999999997E-2</v>
      </c>
      <c r="P12" s="30">
        <v>5.5100000000000003E-2</v>
      </c>
      <c r="Q12" s="30">
        <v>6.4899999999999999E-2</v>
      </c>
    </row>
    <row r="13" spans="1:22" x14ac:dyDescent="0.3">
      <c r="A13" s="35" t="s">
        <v>11</v>
      </c>
      <c r="B13" s="30">
        <v>6.1974</v>
      </c>
      <c r="C13" s="30">
        <v>6.5658000000000003</v>
      </c>
      <c r="D13" s="30">
        <v>6.3128000000000002</v>
      </c>
      <c r="E13" s="30">
        <v>3.0042</v>
      </c>
      <c r="F13" s="30">
        <v>0.31340000000000001</v>
      </c>
      <c r="G13" s="30">
        <v>5.1700000000000003E-2</v>
      </c>
      <c r="H13" s="30">
        <v>2.3843999999999999</v>
      </c>
      <c r="I13" s="30">
        <v>1.8920999999999999</v>
      </c>
      <c r="J13" s="30">
        <v>1.5E-3</v>
      </c>
      <c r="K13" s="30">
        <v>8.9999999999999993E-3</v>
      </c>
      <c r="L13" s="30">
        <v>2.8039999999999998</v>
      </c>
      <c r="M13" s="30">
        <v>2.6238000000000001</v>
      </c>
      <c r="N13" s="30">
        <v>0.52839999999999998</v>
      </c>
      <c r="O13" s="30">
        <v>8.5199999999999998E-2</v>
      </c>
      <c r="P13" s="30">
        <v>4.1000000000000003E-3</v>
      </c>
      <c r="Q13" s="30">
        <v>0</v>
      </c>
    </row>
    <row r="14" spans="1:22" x14ac:dyDescent="0.3">
      <c r="A14" s="35" t="s">
        <v>217</v>
      </c>
      <c r="B14" s="30">
        <v>8.1743000000000006</v>
      </c>
      <c r="C14" s="30">
        <v>7.9999000000000002</v>
      </c>
      <c r="D14" s="30">
        <v>8.1597000000000008</v>
      </c>
      <c r="E14" s="30">
        <v>7.0044000000000004</v>
      </c>
      <c r="F14" s="30">
        <v>2.0465</v>
      </c>
      <c r="G14" s="30">
        <v>0.10879999999999999</v>
      </c>
      <c r="H14" s="30">
        <v>10.382099999999999</v>
      </c>
      <c r="I14" s="30">
        <v>10.766999999999999</v>
      </c>
      <c r="J14" s="30">
        <v>0.58589999999999998</v>
      </c>
      <c r="K14" s="30">
        <v>0.46310000000000001</v>
      </c>
      <c r="L14" s="30">
        <v>10.222899999999999</v>
      </c>
      <c r="M14" s="30">
        <v>9.4695</v>
      </c>
      <c r="N14" s="30">
        <v>6.101</v>
      </c>
      <c r="O14" s="30">
        <v>5.6711</v>
      </c>
      <c r="P14" s="30">
        <v>0.42559999999999998</v>
      </c>
      <c r="Q14" s="30">
        <v>0.2019</v>
      </c>
    </row>
    <row r="15" spans="1:22" x14ac:dyDescent="0.3">
      <c r="A15" s="35" t="s">
        <v>218</v>
      </c>
      <c r="B15" s="30">
        <v>8.14E-2</v>
      </c>
      <c r="C15" s="30">
        <v>0.13300000000000001</v>
      </c>
      <c r="D15" s="30">
        <v>9.4600000000000004E-2</v>
      </c>
      <c r="E15" s="30">
        <v>1.1592</v>
      </c>
      <c r="F15" s="30">
        <v>11.7645</v>
      </c>
      <c r="G15" s="30">
        <v>14.4031</v>
      </c>
      <c r="H15" s="30">
        <v>0.25619999999999998</v>
      </c>
      <c r="I15" s="30">
        <v>0.20710000000000001</v>
      </c>
      <c r="J15" s="30">
        <v>15.629899999999999</v>
      </c>
      <c r="K15" s="30">
        <v>15.737299999999999</v>
      </c>
      <c r="L15" s="30">
        <v>0.18379999999999999</v>
      </c>
      <c r="M15" s="30">
        <v>0.80359999999999998</v>
      </c>
      <c r="N15" s="30">
        <v>5.3235999999999999</v>
      </c>
      <c r="O15" s="30">
        <v>8.4375</v>
      </c>
      <c r="P15" s="30">
        <v>15.898899999999999</v>
      </c>
      <c r="Q15" s="30">
        <v>15.8446</v>
      </c>
    </row>
    <row r="16" spans="1:22" x14ac:dyDescent="0.3">
      <c r="A16" s="35" t="s">
        <v>1</v>
      </c>
      <c r="B16" s="30">
        <v>100.285</v>
      </c>
      <c r="C16" s="30">
        <v>100.7492</v>
      </c>
      <c r="D16" s="30">
        <v>100.37390000000001</v>
      </c>
      <c r="E16" s="30">
        <v>98.559899999999999</v>
      </c>
      <c r="F16" s="30">
        <v>99.031199999999998</v>
      </c>
      <c r="G16" s="30">
        <v>99.063500000000005</v>
      </c>
      <c r="H16" s="30">
        <v>99.794300000000007</v>
      </c>
      <c r="I16" s="30">
        <v>99.935400000000001</v>
      </c>
      <c r="J16" s="30">
        <v>97.445400000000006</v>
      </c>
      <c r="K16" s="30">
        <v>97.209900000000005</v>
      </c>
      <c r="L16" s="30">
        <v>100.5051</v>
      </c>
      <c r="M16" s="30">
        <v>99.953699999999998</v>
      </c>
      <c r="N16" s="30">
        <v>99.233400000000003</v>
      </c>
      <c r="O16" s="30">
        <v>100.9485</v>
      </c>
      <c r="P16" s="30">
        <v>99.62</v>
      </c>
      <c r="Q16" s="30">
        <v>99.605900000000005</v>
      </c>
    </row>
    <row r="17" spans="1:17" x14ac:dyDescent="0.3">
      <c r="B17" s="57" t="s">
        <v>106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45"/>
    </row>
    <row r="18" spans="1:17" x14ac:dyDescent="0.3">
      <c r="A18" s="35" t="s">
        <v>12</v>
      </c>
      <c r="B18" s="31">
        <v>2.6993742105877812</v>
      </c>
      <c r="C18" s="31">
        <v>2.6885640033167979</v>
      </c>
      <c r="D18" s="31">
        <v>2.6948952759878506</v>
      </c>
      <c r="E18" s="31">
        <v>2.6912460890450189</v>
      </c>
      <c r="F18" s="31">
        <v>2.9121372046493974</v>
      </c>
      <c r="G18" s="31">
        <v>3.0527767759715356</v>
      </c>
      <c r="H18" s="31">
        <v>2.8788471514456275</v>
      </c>
      <c r="I18" s="31">
        <v>2.9046785387934206</v>
      </c>
      <c r="J18" s="31">
        <v>2.998947717738945</v>
      </c>
      <c r="K18" s="31">
        <v>2.9949185532276053</v>
      </c>
      <c r="L18" s="31">
        <v>2.8315809252547779</v>
      </c>
      <c r="M18" s="31">
        <v>2.8206960379570045</v>
      </c>
      <c r="N18" s="31">
        <v>2.5938915682683965</v>
      </c>
      <c r="O18" s="31">
        <v>2.971848657049903</v>
      </c>
      <c r="P18" s="31">
        <v>2.9833807208370344</v>
      </c>
      <c r="Q18" s="31">
        <v>3.0401459839504819</v>
      </c>
    </row>
    <row r="19" spans="1:17" x14ac:dyDescent="0.3">
      <c r="A19" s="35" t="s">
        <v>13</v>
      </c>
      <c r="B19" s="31">
        <v>0</v>
      </c>
      <c r="C19" s="31">
        <v>0</v>
      </c>
      <c r="D19" s="31">
        <v>0</v>
      </c>
      <c r="E19" s="31">
        <v>1.6330349305643667E-4</v>
      </c>
      <c r="F19" s="31">
        <v>3.2027687118318016E-4</v>
      </c>
      <c r="G19" s="31">
        <v>3.3562400315856862E-3</v>
      </c>
      <c r="H19" s="31">
        <v>0</v>
      </c>
      <c r="I19" s="31">
        <v>1.6832162959410255E-4</v>
      </c>
      <c r="J19" s="31">
        <v>1.237006784863255E-3</v>
      </c>
      <c r="K19" s="31">
        <v>0</v>
      </c>
      <c r="L19" s="31">
        <v>0</v>
      </c>
      <c r="M19" s="31">
        <v>0</v>
      </c>
      <c r="N19" s="31">
        <v>0</v>
      </c>
      <c r="O19" s="31">
        <v>8.1162335632746811E-4</v>
      </c>
      <c r="P19" s="31">
        <v>3.4209271453185984E-4</v>
      </c>
      <c r="Q19" s="31">
        <v>2.9774316000612586E-4</v>
      </c>
    </row>
    <row r="20" spans="1:17" x14ac:dyDescent="0.3">
      <c r="A20" s="35" t="s">
        <v>14</v>
      </c>
      <c r="B20" s="31">
        <v>1.2934556009540494</v>
      </c>
      <c r="C20" s="31">
        <v>1.3046653739258443</v>
      </c>
      <c r="D20" s="31">
        <v>1.2956183194680611</v>
      </c>
      <c r="E20" s="31">
        <v>1.2034575032397312</v>
      </c>
      <c r="F20" s="31">
        <v>1.1401851227984843</v>
      </c>
      <c r="G20" s="31">
        <v>1.0235459166346867</v>
      </c>
      <c r="H20" s="31">
        <v>1.1027491956461515</v>
      </c>
      <c r="I20" s="31">
        <v>1.0742507685540568</v>
      </c>
      <c r="J20" s="31">
        <v>0.9978915632549048</v>
      </c>
      <c r="K20" s="31">
        <v>1.0006259378381321</v>
      </c>
      <c r="L20" s="31">
        <v>1.1549683523229184</v>
      </c>
      <c r="M20" s="31">
        <v>1.1914485435426547</v>
      </c>
      <c r="N20" s="31">
        <v>1.5255888578715815</v>
      </c>
      <c r="O20" s="31">
        <v>1.0374005723547894</v>
      </c>
      <c r="P20" s="31">
        <v>1.0212933762234953</v>
      </c>
      <c r="Q20" s="31">
        <v>0.98323165419687464</v>
      </c>
    </row>
    <row r="21" spans="1:17" x14ac:dyDescent="0.3">
      <c r="A21" s="35" t="s">
        <v>15</v>
      </c>
      <c r="B21" s="31">
        <v>1.1557888666878071E-3</v>
      </c>
      <c r="C21" s="31">
        <v>3.2814805061119661E-4</v>
      </c>
      <c r="D21" s="31">
        <v>0</v>
      </c>
      <c r="E21" s="31">
        <v>0.24228668114149229</v>
      </c>
      <c r="F21" s="31">
        <v>3.1696426918946257E-3</v>
      </c>
      <c r="G21" s="31">
        <v>0</v>
      </c>
      <c r="H21" s="31">
        <v>1.2080342432339319E-3</v>
      </c>
      <c r="I21" s="31">
        <v>0</v>
      </c>
      <c r="J21" s="31">
        <v>0</v>
      </c>
      <c r="K21" s="31">
        <v>3.0793343579496924E-3</v>
      </c>
      <c r="L21" s="31">
        <v>1.8360278462912299E-3</v>
      </c>
      <c r="M21" s="31">
        <v>2.5462653926466465E-4</v>
      </c>
      <c r="N21" s="31">
        <v>0</v>
      </c>
      <c r="O21" s="31">
        <v>0</v>
      </c>
      <c r="P21" s="31">
        <v>3.8535563542684459E-4</v>
      </c>
      <c r="Q21" s="31">
        <v>0</v>
      </c>
    </row>
    <row r="22" spans="1:17" x14ac:dyDescent="0.3">
      <c r="A22" s="35" t="s">
        <v>119</v>
      </c>
      <c r="B22" s="31">
        <v>4.8493640923954256E-3</v>
      </c>
      <c r="C22" s="31">
        <v>3.489428971129512E-3</v>
      </c>
      <c r="D22" s="31">
        <v>2.7837326951117201E-3</v>
      </c>
      <c r="E22" s="31">
        <v>0</v>
      </c>
      <c r="F22" s="31">
        <v>0</v>
      </c>
      <c r="G22" s="31">
        <v>0</v>
      </c>
      <c r="H22" s="31">
        <v>3.9622568104846047E-3</v>
      </c>
      <c r="I22" s="31">
        <v>3.3913840010100713E-3</v>
      </c>
      <c r="J22" s="31">
        <v>4.0891851698621196E-4</v>
      </c>
      <c r="K22" s="31">
        <v>3.4758814638765835E-3</v>
      </c>
      <c r="L22" s="31">
        <v>3.1453122963916065E-3</v>
      </c>
      <c r="M22" s="31">
        <v>5.7776754690518125E-3</v>
      </c>
      <c r="N22" s="31">
        <v>1.3564382268113748E-2</v>
      </c>
      <c r="O22" s="31">
        <v>0</v>
      </c>
      <c r="P22" s="31">
        <v>0</v>
      </c>
      <c r="Q22" s="31">
        <v>0</v>
      </c>
    </row>
    <row r="23" spans="1:17" x14ac:dyDescent="0.3">
      <c r="A23" s="35" t="s">
        <v>120</v>
      </c>
      <c r="B23" s="31">
        <v>0</v>
      </c>
      <c r="C23" s="31">
        <v>0</v>
      </c>
      <c r="D23" s="31">
        <v>0</v>
      </c>
      <c r="E23" s="31">
        <v>1.1398688282195275E-2</v>
      </c>
      <c r="F23" s="31">
        <v>2.3429979791862003E-2</v>
      </c>
      <c r="G23" s="31">
        <v>2.6130733487846648E-2</v>
      </c>
      <c r="H23" s="31">
        <v>0</v>
      </c>
      <c r="I23" s="31">
        <v>0</v>
      </c>
      <c r="J23" s="31">
        <v>2.2393030261973934E-3</v>
      </c>
      <c r="K23" s="31">
        <v>0</v>
      </c>
      <c r="L23" s="31">
        <v>0</v>
      </c>
      <c r="M23" s="31">
        <v>0</v>
      </c>
      <c r="N23" s="31">
        <v>0</v>
      </c>
      <c r="O23" s="31">
        <v>1.0540144690496399E-2</v>
      </c>
      <c r="P23" s="31">
        <v>1.0768605100698818E-2</v>
      </c>
      <c r="Q23" s="31">
        <v>1.203695375058869E-2</v>
      </c>
    </row>
    <row r="24" spans="1:17" x14ac:dyDescent="0.3">
      <c r="A24" s="35" t="s">
        <v>16</v>
      </c>
      <c r="B24" s="31">
        <v>0</v>
      </c>
      <c r="C24" s="31">
        <v>0</v>
      </c>
      <c r="D24" s="31">
        <v>1.1210129335324573E-3</v>
      </c>
      <c r="E24" s="31">
        <v>1.0409844522943446E-3</v>
      </c>
      <c r="F24" s="31">
        <v>1.2586580920778017E-3</v>
      </c>
      <c r="G24" s="31">
        <v>8.4756692625203038E-4</v>
      </c>
      <c r="H24" s="31">
        <v>0</v>
      </c>
      <c r="I24" s="31">
        <v>7.4347220466259656E-4</v>
      </c>
      <c r="J24" s="31">
        <v>1.2045611490409293E-4</v>
      </c>
      <c r="K24" s="31">
        <v>0</v>
      </c>
      <c r="L24" s="31">
        <v>7.4084109065264272E-6</v>
      </c>
      <c r="M24" s="31">
        <v>1.7188934755697156E-4</v>
      </c>
      <c r="N24" s="31">
        <v>0</v>
      </c>
      <c r="O24" s="31">
        <v>1.6620988036965015E-4</v>
      </c>
      <c r="P24" s="31">
        <v>3.9317214292127193E-6</v>
      </c>
      <c r="Q24" s="31">
        <v>0</v>
      </c>
    </row>
    <row r="25" spans="1:17" x14ac:dyDescent="0.3">
      <c r="A25" s="35" t="s">
        <v>17</v>
      </c>
      <c r="B25" s="31">
        <v>3.4340059316382491E-4</v>
      </c>
      <c r="C25" s="31">
        <v>0</v>
      </c>
      <c r="D25" s="31">
        <v>5.6749323989923456E-4</v>
      </c>
      <c r="E25" s="31">
        <v>5.8891352377661672E-3</v>
      </c>
      <c r="F25" s="31">
        <v>2.5486186327172082E-2</v>
      </c>
      <c r="G25" s="31">
        <v>1.7606882970688985E-2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2.4136817239521179E-3</v>
      </c>
      <c r="N25" s="31">
        <v>7.5190407358430369E-3</v>
      </c>
      <c r="O25" s="31">
        <v>4.7271193500748434E-3</v>
      </c>
      <c r="P25" s="31">
        <v>3.8129151838921182E-3</v>
      </c>
      <c r="Q25" s="31">
        <v>4.5066658768129356E-3</v>
      </c>
    </row>
    <row r="26" spans="1:17" x14ac:dyDescent="0.3">
      <c r="A26" s="35" t="s">
        <v>18</v>
      </c>
      <c r="B26" s="31">
        <v>0.29414151642904224</v>
      </c>
      <c r="C26" s="31">
        <v>0.31060744203283724</v>
      </c>
      <c r="D26" s="31">
        <v>0.29938729991868585</v>
      </c>
      <c r="E26" s="31">
        <v>0.14871793843441558</v>
      </c>
      <c r="F26" s="31">
        <v>1.5544388436667082E-2</v>
      </c>
      <c r="G26" s="31">
        <v>2.6022969290991249E-3</v>
      </c>
      <c r="H26" s="31">
        <v>0.11248927450966682</v>
      </c>
      <c r="I26" s="31">
        <v>8.8971463623104499E-2</v>
      </c>
      <c r="J26" s="31">
        <v>7.6185226708894906E-5</v>
      </c>
      <c r="K26" s="31">
        <v>4.5856160393350972E-4</v>
      </c>
      <c r="L26" s="31">
        <v>0.13138475764586641</v>
      </c>
      <c r="M26" s="31">
        <v>0.12402058267156152</v>
      </c>
      <c r="N26" s="31">
        <v>2.5359223892970024E-2</v>
      </c>
      <c r="O26" s="31">
        <v>4.0711364949880249E-3</v>
      </c>
      <c r="P26" s="31">
        <v>2.0390999055300179E-4</v>
      </c>
      <c r="Q26" s="31">
        <v>0</v>
      </c>
    </row>
    <row r="27" spans="1:17" x14ac:dyDescent="0.3">
      <c r="A27" s="35" t="s">
        <v>90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x14ac:dyDescent="0.3">
      <c r="A28" s="35" t="s">
        <v>65</v>
      </c>
      <c r="B28" s="31">
        <v>0.70207996737548251</v>
      </c>
      <c r="C28" s="31">
        <v>0.68485396643423835</v>
      </c>
      <c r="D28" s="31">
        <v>0.70028487204332279</v>
      </c>
      <c r="E28" s="31">
        <v>0.62747245209352354</v>
      </c>
      <c r="F28" s="31">
        <v>0.18368580960369402</v>
      </c>
      <c r="G28" s="31">
        <v>9.9102454555929139E-3</v>
      </c>
      <c r="H28" s="31">
        <v>0.88635238987202769</v>
      </c>
      <c r="I28" s="31">
        <v>0.91620060029504624</v>
      </c>
      <c r="J28" s="31">
        <v>5.3850806617026729E-2</v>
      </c>
      <c r="K28" s="31">
        <v>4.2699144028763202E-2</v>
      </c>
      <c r="L28" s="31">
        <v>0.86682274253382718</v>
      </c>
      <c r="M28" s="31">
        <v>0.80998932960399139</v>
      </c>
      <c r="N28" s="31">
        <v>0.52986274341630835</v>
      </c>
      <c r="O28" s="31">
        <v>0.49037981302781231</v>
      </c>
      <c r="P28" s="31">
        <v>3.8304118894352555E-2</v>
      </c>
      <c r="Q28" s="31">
        <v>1.8234140400539521E-2</v>
      </c>
    </row>
    <row r="29" spans="1:17" x14ac:dyDescent="0.3">
      <c r="A29" s="35" t="s">
        <v>66</v>
      </c>
      <c r="B29" s="31">
        <v>4.6001511013979129E-3</v>
      </c>
      <c r="C29" s="31">
        <v>7.4916372685414484E-3</v>
      </c>
      <c r="D29" s="31">
        <v>5.3419937135364944E-3</v>
      </c>
      <c r="E29" s="31">
        <v>6.8327224580506316E-2</v>
      </c>
      <c r="F29" s="31">
        <v>0.69478273073756736</v>
      </c>
      <c r="G29" s="31">
        <v>0.86322334159271308</v>
      </c>
      <c r="H29" s="31">
        <v>1.4391697472807793E-2</v>
      </c>
      <c r="I29" s="31">
        <v>1.1595450899104872E-2</v>
      </c>
      <c r="J29" s="31">
        <v>0.94522804271946403</v>
      </c>
      <c r="K29" s="31">
        <v>0.95474258747973972</v>
      </c>
      <c r="L29" s="31">
        <v>1.0254473689021548E-2</v>
      </c>
      <c r="M29" s="31">
        <v>4.5227633144961969E-2</v>
      </c>
      <c r="N29" s="31">
        <v>0.30421418354678725</v>
      </c>
      <c r="O29" s="31">
        <v>0.48005472379523834</v>
      </c>
      <c r="P29" s="31">
        <v>0.94150497369858621</v>
      </c>
      <c r="Q29" s="31">
        <v>0.94154685866469634</v>
      </c>
    </row>
    <row r="30" spans="1:17" x14ac:dyDescent="0.3">
      <c r="A30" s="35" t="s">
        <v>107</v>
      </c>
      <c r="B30" s="31">
        <f>B28/(B28+B29+B26)</f>
        <v>0.70150358754132858</v>
      </c>
      <c r="C30" s="31">
        <f t="shared" ref="C30:Q30" si="0">C28/(C28+C29+C26)</f>
        <v>0.68283751601943776</v>
      </c>
      <c r="D30" s="31">
        <f t="shared" si="0"/>
        <v>0.69679104629595845</v>
      </c>
      <c r="E30" s="31">
        <f>E28/(E28+E29+E26)</f>
        <v>0.74299510261008483</v>
      </c>
      <c r="F30" s="31">
        <f>F28/(F28+F29+F26)</f>
        <v>0.2054621400775305</v>
      </c>
      <c r="G30" s="31">
        <f t="shared" si="0"/>
        <v>1.1316477532681085E-2</v>
      </c>
      <c r="H30" s="31">
        <f>H28/(H28+H29+H26)</f>
        <v>0.87477616039976558</v>
      </c>
      <c r="I30" s="31">
        <f>I28/(I28+I29+I26)</f>
        <v>0.90109153463632796</v>
      </c>
      <c r="J30" s="31">
        <f t="shared" si="0"/>
        <v>5.3896347167553108E-2</v>
      </c>
      <c r="K30" s="31">
        <f t="shared" si="0"/>
        <v>4.2788988362339485E-2</v>
      </c>
      <c r="L30" s="31">
        <f t="shared" si="0"/>
        <v>0.85954925916390879</v>
      </c>
      <c r="M30" s="31">
        <f>M28/(M28+M29+M26)</f>
        <v>0.82716326941503959</v>
      </c>
      <c r="N30" s="31">
        <f t="shared" si="0"/>
        <v>0.6165236857776154</v>
      </c>
      <c r="O30" s="31">
        <f t="shared" si="0"/>
        <v>0.50320878210810827</v>
      </c>
      <c r="P30" s="31">
        <f t="shared" si="0"/>
        <v>3.9085317024749634E-2</v>
      </c>
      <c r="Q30" s="31">
        <f t="shared" si="0"/>
        <v>1.8998230240334396E-2</v>
      </c>
    </row>
    <row r="31" spans="1:17" x14ac:dyDescent="0.3">
      <c r="A31" s="35" t="s">
        <v>108</v>
      </c>
      <c r="B31" s="31">
        <f>B26/(B28+B29+B26)</f>
        <v>0.29390003789905239</v>
      </c>
      <c r="C31" s="31">
        <f t="shared" ref="C31:Q31" si="1">C26/(C28+C29+C26)</f>
        <v>0.30969290472119942</v>
      </c>
      <c r="D31" s="31">
        <f t="shared" si="1"/>
        <v>0.29789361199445907</v>
      </c>
      <c r="E31" s="31">
        <f>E26/(E28+E29+E26)</f>
        <v>0.17609808933981624</v>
      </c>
      <c r="F31" s="31">
        <f>F26/(F28+F29+F26)</f>
        <v>1.7387207652483836E-2</v>
      </c>
      <c r="G31" s="31">
        <f t="shared" si="1"/>
        <v>2.971554525412444E-3</v>
      </c>
      <c r="H31" s="31">
        <f>H26/(H28+H29+H26)</f>
        <v>0.11102010528332762</v>
      </c>
      <c r="I31" s="31">
        <f>I26/(I28+I29+I26)</f>
        <v>8.7504235065078179E-2</v>
      </c>
      <c r="J31" s="31">
        <f t="shared" si="1"/>
        <v>7.6249655031964861E-5</v>
      </c>
      <c r="K31" s="31">
        <f t="shared" si="1"/>
        <v>4.5952647483774435E-4</v>
      </c>
      <c r="L31" s="31">
        <f t="shared" si="1"/>
        <v>0.13028231212510796</v>
      </c>
      <c r="M31" s="31">
        <f>M26/(M28+M29+M26)</f>
        <v>0.12665015067238178</v>
      </c>
      <c r="N31" s="31">
        <f t="shared" si="1"/>
        <v>2.9506815448373042E-2</v>
      </c>
      <c r="O31" s="31">
        <f t="shared" si="1"/>
        <v>4.1776426822908528E-3</v>
      </c>
      <c r="P31" s="31">
        <f t="shared" si="1"/>
        <v>2.0806865828867384E-4</v>
      </c>
      <c r="Q31" s="31">
        <f t="shared" si="1"/>
        <v>0</v>
      </c>
    </row>
    <row r="32" spans="1:17" x14ac:dyDescent="0.3">
      <c r="A32" s="35" t="s">
        <v>109</v>
      </c>
      <c r="B32" s="31">
        <f>B29/(B28+B29+B26)</f>
        <v>4.5963745596190346E-3</v>
      </c>
      <c r="C32" s="31">
        <f t="shared" ref="C32:Q32" si="2">C29/(C28+C29+C26)</f>
        <v>7.469579259362734E-3</v>
      </c>
      <c r="D32" s="31">
        <f t="shared" si="2"/>
        <v>5.315341709582512E-3</v>
      </c>
      <c r="E32" s="31">
        <f>E29/(E28+E29+E26)</f>
        <v>8.0906808050098922E-2</v>
      </c>
      <c r="F32" s="31">
        <f>F29/(F28+F29+F26)</f>
        <v>0.77715065226998581</v>
      </c>
      <c r="G32" s="31">
        <f t="shared" si="2"/>
        <v>0.98571196794190652</v>
      </c>
      <c r="H32" s="31">
        <f>H29/(H28+H29+H26)</f>
        <v>1.4203734316906953E-2</v>
      </c>
      <c r="I32" s="31">
        <f>I29/(I28+I29+I26)</f>
        <v>1.1404230298593804E-2</v>
      </c>
      <c r="J32" s="31">
        <f t="shared" si="2"/>
        <v>0.94602740317741496</v>
      </c>
      <c r="K32" s="31">
        <f t="shared" si="2"/>
        <v>0.95675148516282271</v>
      </c>
      <c r="L32" s="31">
        <f t="shared" si="2"/>
        <v>1.0168428710983316E-2</v>
      </c>
      <c r="M32" s="31">
        <f>M29/(M28+M29+M26)</f>
        <v>4.6186579912578643E-2</v>
      </c>
      <c r="N32" s="31">
        <f t="shared" si="2"/>
        <v>0.3539694987740114</v>
      </c>
      <c r="O32" s="31">
        <f t="shared" si="2"/>
        <v>0.49261357520960081</v>
      </c>
      <c r="P32" s="31">
        <f t="shared" si="2"/>
        <v>0.96070661431696169</v>
      </c>
      <c r="Q32" s="31">
        <f t="shared" si="2"/>
        <v>0.98100176975966558</v>
      </c>
    </row>
    <row r="34" spans="5:5" x14ac:dyDescent="0.3">
      <c r="E34" s="45"/>
    </row>
  </sheetData>
  <mergeCells count="11">
    <mergeCell ref="B17:P17"/>
    <mergeCell ref="B3:G3"/>
    <mergeCell ref="H3:K3"/>
    <mergeCell ref="L2:Q3"/>
    <mergeCell ref="B2:K2"/>
    <mergeCell ref="N4:O4"/>
    <mergeCell ref="B4:E4"/>
    <mergeCell ref="H4:I4"/>
    <mergeCell ref="J4:K4"/>
    <mergeCell ref="P4:Q4"/>
    <mergeCell ref="L4:M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EBDD-85D9-4F3B-BD2F-169230E80D8A}">
  <dimension ref="A1:AB29"/>
  <sheetViews>
    <sheetView workbookViewId="0">
      <selection activeCell="G30" sqref="G30"/>
    </sheetView>
  </sheetViews>
  <sheetFormatPr defaultRowHeight="14.4" x14ac:dyDescent="0.3"/>
  <cols>
    <col min="1" max="1" width="11.77734375" style="35" customWidth="1"/>
    <col min="2" max="11" width="9.44140625" style="34" bestFit="1" customWidth="1"/>
    <col min="12" max="12" width="10.5546875" style="34" customWidth="1"/>
    <col min="13" max="14" width="10.5546875" style="52" customWidth="1"/>
    <col min="15" max="19" width="9.44140625" style="34" bestFit="1" customWidth="1"/>
    <col min="20" max="20" width="8.88671875" style="34"/>
    <col min="21" max="21" width="8.88671875" style="5"/>
    <col min="22" max="22" width="8.88671875" style="3"/>
  </cols>
  <sheetData>
    <row r="1" spans="1:28" s="11" customFormat="1" x14ac:dyDescent="0.25">
      <c r="A1" s="25" t="s">
        <v>230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4"/>
      <c r="N1" s="54"/>
      <c r="O1" s="43"/>
      <c r="P1" s="43"/>
      <c r="Q1" s="43"/>
      <c r="R1" s="43"/>
      <c r="S1" s="43"/>
      <c r="T1" s="43"/>
      <c r="U1" s="18"/>
      <c r="V1" s="15"/>
    </row>
    <row r="2" spans="1:28" s="11" customFormat="1" x14ac:dyDescent="0.3">
      <c r="A2" s="41"/>
      <c r="B2" s="59" t="s"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3"/>
      <c r="N2" s="53"/>
      <c r="O2" s="59" t="s">
        <v>83</v>
      </c>
      <c r="P2" s="59"/>
      <c r="Q2" s="59"/>
      <c r="R2" s="59"/>
      <c r="S2" s="59"/>
      <c r="T2" s="43"/>
      <c r="U2" s="18"/>
      <c r="V2" s="15"/>
    </row>
    <row r="3" spans="1:28" s="13" customFormat="1" x14ac:dyDescent="0.3">
      <c r="A3" s="43"/>
      <c r="B3" s="59" t="s">
        <v>81</v>
      </c>
      <c r="C3" s="59"/>
      <c r="D3" s="59"/>
      <c r="E3" s="59"/>
      <c r="F3" s="59"/>
      <c r="G3" s="59"/>
      <c r="H3" s="59"/>
      <c r="I3" s="59"/>
      <c r="J3" s="59"/>
      <c r="K3" s="59" t="s">
        <v>82</v>
      </c>
      <c r="L3" s="59"/>
      <c r="M3" s="53"/>
      <c r="N3" s="53"/>
      <c r="O3" s="59"/>
      <c r="P3" s="59"/>
      <c r="Q3" s="59"/>
      <c r="R3" s="59"/>
      <c r="S3" s="59"/>
      <c r="T3" s="43"/>
      <c r="U3" s="18"/>
      <c r="V3" s="15"/>
    </row>
    <row r="4" spans="1:28" s="13" customFormat="1" x14ac:dyDescent="0.3">
      <c r="A4" s="43"/>
      <c r="B4" s="60" t="s">
        <v>76</v>
      </c>
      <c r="C4" s="60"/>
      <c r="D4" s="60"/>
      <c r="E4" s="60"/>
      <c r="F4" s="60"/>
      <c r="G4" s="60"/>
      <c r="H4" s="60" t="s">
        <v>80</v>
      </c>
      <c r="I4" s="60"/>
      <c r="J4" s="60"/>
      <c r="K4" s="60" t="s">
        <v>76</v>
      </c>
      <c r="L4" s="60"/>
      <c r="M4" s="60"/>
      <c r="N4" s="60"/>
      <c r="O4" s="60"/>
      <c r="P4" s="60"/>
      <c r="Q4" s="60" t="s">
        <v>80</v>
      </c>
      <c r="R4" s="60"/>
      <c r="S4" s="60"/>
      <c r="T4" s="43"/>
      <c r="U4" s="18"/>
      <c r="V4" s="15"/>
    </row>
    <row r="5" spans="1:28" s="23" customFormat="1" x14ac:dyDescent="0.3">
      <c r="A5" s="41"/>
      <c r="B5" s="41" t="s">
        <v>68</v>
      </c>
      <c r="C5" s="41" t="s">
        <v>69</v>
      </c>
      <c r="D5" s="41" t="s">
        <v>70</v>
      </c>
      <c r="E5" s="41" t="s">
        <v>71</v>
      </c>
      <c r="F5" s="41" t="s">
        <v>73</v>
      </c>
      <c r="G5" s="41" t="s">
        <v>72</v>
      </c>
      <c r="H5" s="41" t="s">
        <v>77</v>
      </c>
      <c r="I5" s="41" t="s">
        <v>78</v>
      </c>
      <c r="J5" s="41" t="s">
        <v>79</v>
      </c>
      <c r="K5" s="46" t="s">
        <v>85</v>
      </c>
      <c r="L5" s="46" t="s">
        <v>86</v>
      </c>
      <c r="M5" s="46" t="s">
        <v>223</v>
      </c>
      <c r="N5" s="46" t="s">
        <v>224</v>
      </c>
      <c r="O5" s="41" t="s">
        <v>74</v>
      </c>
      <c r="P5" s="41" t="s">
        <v>75</v>
      </c>
      <c r="Q5" s="41" t="s">
        <v>60</v>
      </c>
      <c r="R5" s="41" t="s">
        <v>61</v>
      </c>
      <c r="S5" s="41" t="s">
        <v>62</v>
      </c>
      <c r="T5" s="41"/>
      <c r="U5" s="21"/>
      <c r="V5" s="22"/>
    </row>
    <row r="6" spans="1:28" s="11" customFormat="1" x14ac:dyDescent="0.25">
      <c r="A6" s="41" t="s">
        <v>219</v>
      </c>
      <c r="B6" s="47">
        <v>49.835599999999999</v>
      </c>
      <c r="C6" s="47">
        <v>50.142299999999999</v>
      </c>
      <c r="D6" s="47">
        <v>49.7973</v>
      </c>
      <c r="E6" s="47">
        <v>49.219299999999997</v>
      </c>
      <c r="F6" s="47">
        <v>46.6096</v>
      </c>
      <c r="G6" s="47">
        <v>43.798000000000002</v>
      </c>
      <c r="H6" s="47">
        <v>35.668199999999999</v>
      </c>
      <c r="I6" s="47">
        <v>35.344700000000003</v>
      </c>
      <c r="J6" s="47">
        <v>35.341999999999999</v>
      </c>
      <c r="K6" s="47">
        <v>46.451599999999999</v>
      </c>
      <c r="L6" s="47">
        <v>46.013599999999997</v>
      </c>
      <c r="M6" s="30">
        <v>46.384999999999998</v>
      </c>
      <c r="N6" s="30">
        <v>45.856900000000003</v>
      </c>
      <c r="O6" s="47">
        <v>45.513100000000001</v>
      </c>
      <c r="P6" s="47">
        <v>46.133499999999998</v>
      </c>
      <c r="Q6" s="47">
        <v>36.18</v>
      </c>
      <c r="R6" s="47">
        <v>35.786000000000001</v>
      </c>
      <c r="S6" s="47">
        <v>35.11</v>
      </c>
      <c r="T6" s="43"/>
      <c r="U6" s="18"/>
      <c r="V6" s="15"/>
    </row>
    <row r="7" spans="1:28" s="11" customFormat="1" x14ac:dyDescent="0.25">
      <c r="A7" s="41" t="s">
        <v>220</v>
      </c>
      <c r="B7" s="47">
        <v>1.0057</v>
      </c>
      <c r="C7" s="47">
        <v>1.1736</v>
      </c>
      <c r="D7" s="47">
        <v>1.1563000000000001</v>
      </c>
      <c r="E7" s="47">
        <v>1.0966</v>
      </c>
      <c r="F7" s="47">
        <v>0.74880000000000002</v>
      </c>
      <c r="G7" s="47">
        <v>0.1115</v>
      </c>
      <c r="H7" s="47">
        <v>1.9641</v>
      </c>
      <c r="I7" s="47">
        <v>2.3248000000000002</v>
      </c>
      <c r="J7" s="47">
        <v>1.5670999999999999</v>
      </c>
      <c r="K7" s="47">
        <v>1.2115</v>
      </c>
      <c r="L7" s="47">
        <v>1.2128000000000001</v>
      </c>
      <c r="M7" s="30">
        <v>1.3909</v>
      </c>
      <c r="N7" s="30">
        <v>1.5236000000000001</v>
      </c>
      <c r="O7" s="47">
        <v>0.13700000000000001</v>
      </c>
      <c r="P7" s="47">
        <v>8.6199999999999999E-2</v>
      </c>
      <c r="Q7" s="47">
        <v>1.6759999999999999</v>
      </c>
      <c r="R7" s="47">
        <v>1.5</v>
      </c>
      <c r="S7" s="47">
        <v>1.4770000000000001</v>
      </c>
      <c r="T7" s="43"/>
      <c r="U7" s="19"/>
      <c r="V7" s="16"/>
      <c r="W7" s="12"/>
      <c r="X7" s="12"/>
      <c r="Y7" s="12"/>
      <c r="Z7" s="12"/>
      <c r="AA7" s="12"/>
      <c r="AB7" s="12"/>
    </row>
    <row r="8" spans="1:28" s="11" customFormat="1" x14ac:dyDescent="0.25">
      <c r="A8" s="41" t="s">
        <v>116</v>
      </c>
      <c r="B8" s="47">
        <v>27.267600000000002</v>
      </c>
      <c r="C8" s="47">
        <v>28.652000000000001</v>
      </c>
      <c r="D8" s="47">
        <v>28.395</v>
      </c>
      <c r="E8" s="47">
        <v>28.4941</v>
      </c>
      <c r="F8" s="47">
        <v>32.563600000000001</v>
      </c>
      <c r="G8" s="47">
        <v>34.195500000000003</v>
      </c>
      <c r="H8" s="47">
        <v>19.006699999999999</v>
      </c>
      <c r="I8" s="47">
        <v>18.3294</v>
      </c>
      <c r="J8" s="47">
        <v>18.275500000000001</v>
      </c>
      <c r="K8" s="47">
        <v>28.324999999999999</v>
      </c>
      <c r="L8" s="47">
        <v>28.8474</v>
      </c>
      <c r="M8" s="30">
        <v>30.158100000000001</v>
      </c>
      <c r="N8" s="30">
        <v>30.058199999999999</v>
      </c>
      <c r="O8" s="47">
        <v>32.480600000000003</v>
      </c>
      <c r="P8" s="47">
        <v>33.243000000000002</v>
      </c>
      <c r="Q8" s="47">
        <v>19.044</v>
      </c>
      <c r="R8" s="47">
        <v>18.808</v>
      </c>
      <c r="S8" s="47">
        <v>18.355</v>
      </c>
      <c r="T8" s="43"/>
      <c r="U8" s="19"/>
      <c r="V8" s="16"/>
      <c r="W8" s="12"/>
      <c r="X8" s="12"/>
      <c r="Y8" s="12"/>
      <c r="Z8" s="12"/>
      <c r="AA8" s="12"/>
      <c r="AB8" s="12"/>
    </row>
    <row r="9" spans="1:28" s="11" customFormat="1" x14ac:dyDescent="0.25">
      <c r="A9" s="41" t="s">
        <v>0</v>
      </c>
      <c r="B9" s="47">
        <v>3.6145</v>
      </c>
      <c r="C9" s="47">
        <v>3.3260000000000001</v>
      </c>
      <c r="D9" s="47">
        <v>3.0356999999999998</v>
      </c>
      <c r="E9" s="47">
        <v>3.4832999999999998</v>
      </c>
      <c r="F9" s="47">
        <v>3.1459000000000001</v>
      </c>
      <c r="G9" s="47">
        <v>3.8321999999999998</v>
      </c>
      <c r="H9" s="47">
        <v>18.275500000000001</v>
      </c>
      <c r="I9" s="47">
        <v>18.2028</v>
      </c>
      <c r="J9" s="47">
        <v>21.7333</v>
      </c>
      <c r="K9" s="47">
        <v>4.9316000000000004</v>
      </c>
      <c r="L9" s="47">
        <v>5.0050999999999997</v>
      </c>
      <c r="M9" s="30">
        <v>4.8346999999999998</v>
      </c>
      <c r="N9" s="30">
        <v>4.9960000000000004</v>
      </c>
      <c r="O9" s="47">
        <v>3.9047000000000001</v>
      </c>
      <c r="P9" s="47">
        <v>1.7910999999999999</v>
      </c>
      <c r="Q9" s="47">
        <v>19.431999999999999</v>
      </c>
      <c r="R9" s="47">
        <v>19.286999999999999</v>
      </c>
      <c r="S9" s="47">
        <v>22.097000000000001</v>
      </c>
      <c r="T9" s="43"/>
      <c r="U9" s="19"/>
      <c r="V9" s="16"/>
      <c r="W9" s="12"/>
      <c r="X9" s="12"/>
      <c r="Y9" s="12"/>
      <c r="Z9" s="12"/>
      <c r="AA9" s="12"/>
      <c r="AB9" s="12"/>
    </row>
    <row r="10" spans="1:28" s="11" customFormat="1" x14ac:dyDescent="0.25">
      <c r="A10" s="41" t="s">
        <v>6</v>
      </c>
      <c r="B10" s="47">
        <v>1.14E-2</v>
      </c>
      <c r="C10" s="47">
        <v>2.8899999999999999E-2</v>
      </c>
      <c r="D10" s="47">
        <v>4.5999999999999999E-3</v>
      </c>
      <c r="E10" s="47">
        <v>3.3500000000000002E-2</v>
      </c>
      <c r="F10" s="47">
        <v>3.27E-2</v>
      </c>
      <c r="G10" s="47">
        <v>1.5E-3</v>
      </c>
      <c r="H10" s="47">
        <v>0.18590000000000001</v>
      </c>
      <c r="I10" s="47">
        <v>0.1779</v>
      </c>
      <c r="J10" s="47">
        <v>0.29220000000000002</v>
      </c>
      <c r="K10" s="47">
        <v>1.1599999999999999E-2</v>
      </c>
      <c r="L10" s="47">
        <v>4.48E-2</v>
      </c>
      <c r="M10" s="30">
        <v>0</v>
      </c>
      <c r="N10" s="30">
        <v>3.44E-2</v>
      </c>
      <c r="O10" s="47">
        <v>1.9800000000000002E-2</v>
      </c>
      <c r="P10" s="47">
        <v>0</v>
      </c>
      <c r="Q10" s="47">
        <v>7.6999999999999999E-2</v>
      </c>
      <c r="R10" s="47">
        <v>6.4000000000000001E-2</v>
      </c>
      <c r="S10" s="47">
        <v>0.09</v>
      </c>
      <c r="T10" s="43"/>
      <c r="U10" s="19"/>
      <c r="V10" s="16"/>
      <c r="W10" s="12"/>
      <c r="X10" s="12"/>
      <c r="Y10" s="12"/>
      <c r="Z10" s="12"/>
      <c r="AA10" s="12"/>
      <c r="AB10" s="12"/>
    </row>
    <row r="11" spans="1:28" s="11" customFormat="1" x14ac:dyDescent="0.25">
      <c r="A11" s="41" t="s">
        <v>2</v>
      </c>
      <c r="B11" s="47">
        <v>2.5009000000000001</v>
      </c>
      <c r="C11" s="47">
        <v>2.077</v>
      </c>
      <c r="D11" s="47">
        <v>2.1890000000000001</v>
      </c>
      <c r="E11" s="47">
        <v>2.1816</v>
      </c>
      <c r="F11" s="47">
        <v>0.92310000000000003</v>
      </c>
      <c r="G11" s="47">
        <v>0.69259999999999999</v>
      </c>
      <c r="H11" s="47">
        <v>9.8138000000000005</v>
      </c>
      <c r="I11" s="47">
        <v>10.0265</v>
      </c>
      <c r="J11" s="47">
        <v>7.7042999999999999</v>
      </c>
      <c r="K11" s="47">
        <v>1.7321</v>
      </c>
      <c r="L11" s="47">
        <v>1.5676000000000001</v>
      </c>
      <c r="M11" s="30">
        <v>1.2069000000000001</v>
      </c>
      <c r="N11" s="30">
        <v>1.0963000000000001</v>
      </c>
      <c r="O11" s="47">
        <v>2.7814999999999999</v>
      </c>
      <c r="P11" s="47">
        <v>1.0588</v>
      </c>
      <c r="Q11" s="47">
        <v>9.3840000000000003</v>
      </c>
      <c r="R11" s="47">
        <v>9.3160000000000007</v>
      </c>
      <c r="S11" s="47">
        <v>8.0079999999999991</v>
      </c>
      <c r="T11" s="43"/>
      <c r="U11" s="18"/>
      <c r="V11" s="15"/>
    </row>
    <row r="12" spans="1:28" s="11" customFormat="1" x14ac:dyDescent="0.25">
      <c r="A12" s="41" t="s">
        <v>7</v>
      </c>
      <c r="B12" s="47">
        <v>1.55E-2</v>
      </c>
      <c r="C12" s="47">
        <v>9.7000000000000003E-2</v>
      </c>
      <c r="D12" s="47">
        <v>0</v>
      </c>
      <c r="E12" s="47">
        <v>1.0800000000000001E-2</v>
      </c>
      <c r="F12" s="47">
        <v>1.3599999999999999E-2</v>
      </c>
      <c r="G12" s="47">
        <v>0.70240000000000002</v>
      </c>
      <c r="H12" s="47">
        <v>2.2000000000000001E-3</v>
      </c>
      <c r="I12" s="47">
        <v>7.9000000000000008E-3</v>
      </c>
      <c r="J12" s="47">
        <v>0</v>
      </c>
      <c r="K12" s="47">
        <v>0</v>
      </c>
      <c r="L12" s="47">
        <v>0</v>
      </c>
      <c r="M12" s="30">
        <v>2.1100000000000001E-2</v>
      </c>
      <c r="N12" s="30">
        <v>6.0900000000000003E-2</v>
      </c>
      <c r="O12" s="47">
        <v>6.9099999999999995E-2</v>
      </c>
      <c r="P12" s="47">
        <v>8.1799999999999998E-2</v>
      </c>
      <c r="Q12" s="47">
        <v>2E-3</v>
      </c>
      <c r="R12" s="47">
        <v>0.10299999999999999</v>
      </c>
      <c r="S12" s="47">
        <v>4.8000000000000001E-2</v>
      </c>
      <c r="T12" s="43"/>
      <c r="U12" s="19"/>
      <c r="V12" s="16"/>
      <c r="W12" s="12"/>
    </row>
    <row r="13" spans="1:28" s="11" customFormat="1" x14ac:dyDescent="0.25">
      <c r="A13" s="41" t="s">
        <v>221</v>
      </c>
      <c r="B13" s="47">
        <v>0.29609999999999997</v>
      </c>
      <c r="C13" s="47">
        <v>0.41210000000000002</v>
      </c>
      <c r="D13" s="47">
        <v>0.43059999999999998</v>
      </c>
      <c r="E13" s="47">
        <v>0.41930000000000001</v>
      </c>
      <c r="F13" s="47">
        <v>0.60329999999999995</v>
      </c>
      <c r="G13" s="47">
        <v>0.66890000000000005</v>
      </c>
      <c r="H13" s="47">
        <v>0.29980000000000001</v>
      </c>
      <c r="I13" s="47">
        <v>0.2515</v>
      </c>
      <c r="J13" s="47">
        <v>0.19750000000000001</v>
      </c>
      <c r="K13" s="47">
        <v>0.29859999999999998</v>
      </c>
      <c r="L13" s="47">
        <v>0.30980000000000002</v>
      </c>
      <c r="M13" s="30">
        <v>0.26700000000000002</v>
      </c>
      <c r="N13" s="30">
        <v>0.36170000000000002</v>
      </c>
      <c r="O13" s="47">
        <v>0.26519999999999999</v>
      </c>
      <c r="P13" s="47">
        <v>0.46150000000000002</v>
      </c>
      <c r="Q13" s="47">
        <v>0.23100000000000001</v>
      </c>
      <c r="R13" s="47">
        <v>0.23899999999999999</v>
      </c>
      <c r="S13" s="47">
        <v>0.19</v>
      </c>
      <c r="T13" s="43"/>
      <c r="U13" s="19"/>
      <c r="V13" s="16"/>
      <c r="W13" s="12"/>
    </row>
    <row r="14" spans="1:28" s="11" customFormat="1" x14ac:dyDescent="0.25">
      <c r="A14" s="41" t="s">
        <v>222</v>
      </c>
      <c r="B14" s="47">
        <v>9.6828000000000003</v>
      </c>
      <c r="C14" s="47">
        <v>9.5411000000000001</v>
      </c>
      <c r="D14" s="47">
        <v>9.6965000000000003</v>
      </c>
      <c r="E14" s="47">
        <v>9.7568999999999999</v>
      </c>
      <c r="F14" s="47">
        <v>10.043900000000001</v>
      </c>
      <c r="G14" s="47">
        <v>9.0197000000000003</v>
      </c>
      <c r="H14" s="47">
        <v>9.4725000000000001</v>
      </c>
      <c r="I14" s="47">
        <v>9.4282000000000004</v>
      </c>
      <c r="J14" s="47">
        <v>9.5812000000000008</v>
      </c>
      <c r="K14" s="47">
        <v>10.5358</v>
      </c>
      <c r="L14" s="47">
        <v>10.570499999999999</v>
      </c>
      <c r="M14" s="30">
        <v>10.5306</v>
      </c>
      <c r="N14" s="30">
        <v>10.2965</v>
      </c>
      <c r="O14" s="47">
        <v>9.0882000000000005</v>
      </c>
      <c r="P14" s="47">
        <v>10.4047</v>
      </c>
      <c r="Q14" s="47">
        <v>9.5530000000000008</v>
      </c>
      <c r="R14" s="47">
        <v>8.99</v>
      </c>
      <c r="S14" s="47">
        <v>8.6820000000000004</v>
      </c>
      <c r="T14" s="43"/>
      <c r="U14" s="19"/>
      <c r="V14" s="16"/>
      <c r="W14" s="12"/>
    </row>
    <row r="15" spans="1:28" s="11" customFormat="1" x14ac:dyDescent="0.3">
      <c r="A15" s="41" t="s">
        <v>117</v>
      </c>
      <c r="B15" s="47">
        <v>3.5999999999999997E-2</v>
      </c>
      <c r="C15" s="47">
        <v>4.4999999999999998E-2</v>
      </c>
      <c r="D15" s="47">
        <v>3.5900000000000001E-2</v>
      </c>
      <c r="E15" s="47">
        <v>1.89E-2</v>
      </c>
      <c r="F15" s="47">
        <v>2.52E-2</v>
      </c>
      <c r="G15" s="47">
        <v>0.26179999999999998</v>
      </c>
      <c r="H15" s="47">
        <v>5.7599999999999998E-2</v>
      </c>
      <c r="I15" s="47">
        <v>6.2700000000000006E-2</v>
      </c>
      <c r="J15" s="47">
        <v>3.5099999999999999E-2</v>
      </c>
      <c r="K15" s="47">
        <v>1.37E-2</v>
      </c>
      <c r="L15" s="47">
        <v>1.4999999999999999E-2</v>
      </c>
      <c r="M15" s="47">
        <v>0</v>
      </c>
      <c r="N15" s="47">
        <v>0</v>
      </c>
      <c r="O15" s="47">
        <v>7.1900000000000006E-2</v>
      </c>
      <c r="P15" s="47">
        <v>1.3575999999999999</v>
      </c>
      <c r="Q15" s="47">
        <v>5.3999999999999999E-2</v>
      </c>
      <c r="R15" s="47">
        <v>7.5999999999999998E-2</v>
      </c>
      <c r="S15" s="47">
        <v>0.12</v>
      </c>
      <c r="T15" s="43"/>
      <c r="U15" s="18"/>
      <c r="V15" s="15"/>
    </row>
    <row r="16" spans="1:28" s="11" customFormat="1" x14ac:dyDescent="0.25">
      <c r="A16" s="41" t="s">
        <v>1</v>
      </c>
      <c r="B16" s="47">
        <v>94.266199999999998</v>
      </c>
      <c r="C16" s="47">
        <v>95.495000000000005</v>
      </c>
      <c r="D16" s="47">
        <v>94.736800000000002</v>
      </c>
      <c r="E16" s="47">
        <v>94.714299999999994</v>
      </c>
      <c r="F16" s="47">
        <v>94.709800000000001</v>
      </c>
      <c r="G16" s="47">
        <v>93.284099999999995</v>
      </c>
      <c r="H16" s="47">
        <f>SUM(H6:H15)</f>
        <v>94.746300000000005</v>
      </c>
      <c r="I16" s="47">
        <f>SUM(I6:I15)</f>
        <v>94.156400000000005</v>
      </c>
      <c r="J16" s="47">
        <f>SUM(J6:J15)</f>
        <v>94.728200000000001</v>
      </c>
      <c r="K16" s="47">
        <f>SUM(K6:K15)</f>
        <v>93.511499999999998</v>
      </c>
      <c r="L16" s="47">
        <f>SUM(L6:L15)</f>
        <v>93.58659999999999</v>
      </c>
      <c r="M16" s="30">
        <v>94.794399999999996</v>
      </c>
      <c r="N16" s="30">
        <v>94.284599999999998</v>
      </c>
      <c r="O16" s="47">
        <f t="shared" ref="O16:P16" si="0">SUM(O6:O15)</f>
        <v>94.331100000000006</v>
      </c>
      <c r="P16" s="47">
        <f t="shared" si="0"/>
        <v>94.618200000000016</v>
      </c>
      <c r="Q16" s="47">
        <f>SUM(Q6:Q15)</f>
        <v>95.632999999999996</v>
      </c>
      <c r="R16" s="47">
        <f>SUM(R6:R15)</f>
        <v>94.168999999999983</v>
      </c>
      <c r="S16" s="47">
        <f>SUM(S6:S15)</f>
        <v>94.176999999999992</v>
      </c>
      <c r="T16" s="43"/>
      <c r="U16" s="18"/>
      <c r="V16" s="15"/>
    </row>
    <row r="17" spans="1:27" s="11" customFormat="1" x14ac:dyDescent="0.3">
      <c r="A17" s="41"/>
      <c r="B17" s="60" t="s">
        <v>89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43"/>
      <c r="U17" s="18"/>
      <c r="V17" s="15"/>
    </row>
    <row r="18" spans="1:27" s="14" customFormat="1" x14ac:dyDescent="0.25">
      <c r="A18" s="48" t="s">
        <v>12</v>
      </c>
      <c r="B18" s="49">
        <v>3.3694595065765403</v>
      </c>
      <c r="C18" s="49">
        <v>3.3372649503741862</v>
      </c>
      <c r="D18" s="49">
        <v>3.3399638484406391</v>
      </c>
      <c r="E18" s="49">
        <v>3.3148170287708032</v>
      </c>
      <c r="F18" s="49">
        <v>3.1454484490741441</v>
      </c>
      <c r="G18" s="49">
        <v>3.009715622307549</v>
      </c>
      <c r="H18" s="49">
        <v>2.7170750449207111</v>
      </c>
      <c r="I18" s="49">
        <v>2.7133277429773175</v>
      </c>
      <c r="J18" s="49">
        <v>2.7450247659138789</v>
      </c>
      <c r="K18" s="49">
        <v>3.222731000766009</v>
      </c>
      <c r="L18" s="49">
        <v>3.1937706509029851</v>
      </c>
      <c r="M18" s="31">
        <v>3.1687869148177374</v>
      </c>
      <c r="N18" s="31">
        <v>3.1532498044660313</v>
      </c>
      <c r="O18" s="49">
        <v>3.083960715717696</v>
      </c>
      <c r="P18" s="49">
        <v>3.0976547287211251</v>
      </c>
      <c r="Q18" s="49">
        <v>2.7395881848270083</v>
      </c>
      <c r="R18" s="49">
        <v>2.7458137535858165</v>
      </c>
      <c r="S18" s="49">
        <v>2.7318678833306551</v>
      </c>
      <c r="T18" s="50"/>
      <c r="U18" s="20"/>
      <c r="V18" s="17"/>
    </row>
    <row r="19" spans="1:27" s="11" customFormat="1" x14ac:dyDescent="0.25">
      <c r="A19" s="41" t="s">
        <v>13</v>
      </c>
      <c r="B19" s="51">
        <v>5.1155126136904358E-2</v>
      </c>
      <c r="C19" s="51">
        <v>5.876337037724938E-2</v>
      </c>
      <c r="D19" s="51">
        <v>5.8345404526611945E-2</v>
      </c>
      <c r="E19" s="51">
        <v>5.5561316748405781E-2</v>
      </c>
      <c r="F19" s="51">
        <v>3.801659282880377E-2</v>
      </c>
      <c r="G19" s="51">
        <v>5.7642951544456394E-3</v>
      </c>
      <c r="H19" s="51">
        <v>0.1125600288597001</v>
      </c>
      <c r="I19" s="51">
        <v>0.13426527699648413</v>
      </c>
      <c r="J19" s="51">
        <v>9.1569747099865664E-2</v>
      </c>
      <c r="K19" s="51">
        <v>6.3233461614282518E-2</v>
      </c>
      <c r="L19" s="51">
        <v>6.3329616881019207E-2</v>
      </c>
      <c r="M19" s="31">
        <v>7.1484443705944478E-2</v>
      </c>
      <c r="N19" s="31">
        <v>7.8817890784511832E-2</v>
      </c>
      <c r="O19" s="51">
        <v>6.9838217583614434E-3</v>
      </c>
      <c r="P19" s="51">
        <v>4.3543569717417446E-3</v>
      </c>
      <c r="Q19" s="51">
        <v>9.54752701561499E-2</v>
      </c>
      <c r="R19" s="51">
        <v>8.6586330966896954E-2</v>
      </c>
      <c r="S19" s="51">
        <v>8.6458862603014441E-2</v>
      </c>
      <c r="T19" s="43"/>
      <c r="U19" s="18"/>
      <c r="V19" s="15"/>
    </row>
    <row r="20" spans="1:27" s="11" customFormat="1" x14ac:dyDescent="0.25">
      <c r="A20" s="41" t="s">
        <v>14</v>
      </c>
      <c r="B20" s="51">
        <v>2.1728167579756472</v>
      </c>
      <c r="C20" s="51">
        <v>2.2474861098441195</v>
      </c>
      <c r="D20" s="51">
        <v>2.2445716874995392</v>
      </c>
      <c r="E20" s="51">
        <v>2.2616984998991128</v>
      </c>
      <c r="F20" s="51">
        <v>2.589973049116475</v>
      </c>
      <c r="G20" s="51">
        <v>2.7694643500087248</v>
      </c>
      <c r="H20" s="51">
        <v>1.706407683298067</v>
      </c>
      <c r="I20" s="51">
        <v>1.6583715625206994</v>
      </c>
      <c r="J20" s="51">
        <v>1.6729387842634651</v>
      </c>
      <c r="K20" s="51">
        <v>2.3160553554699814</v>
      </c>
      <c r="L20" s="51">
        <v>2.3598251581485177</v>
      </c>
      <c r="M20" s="31">
        <v>2.428147638081231</v>
      </c>
      <c r="N20" s="31">
        <v>2.4359720019400184</v>
      </c>
      <c r="O20" s="51">
        <v>2.5938932596749233</v>
      </c>
      <c r="P20" s="51">
        <v>2.6307068244193341</v>
      </c>
      <c r="Q20" s="51">
        <v>1.6995366415729132</v>
      </c>
      <c r="R20" s="51">
        <v>1.7008114545076829</v>
      </c>
      <c r="S20" s="51">
        <v>1.6832122738688098</v>
      </c>
      <c r="T20" s="43"/>
      <c r="U20" s="18"/>
      <c r="V20" s="15"/>
    </row>
    <row r="21" spans="1:27" s="11" customFormat="1" x14ac:dyDescent="0.25">
      <c r="A21" s="41" t="s">
        <v>64</v>
      </c>
      <c r="B21" s="51">
        <v>0.20437927908620962</v>
      </c>
      <c r="C21" s="51">
        <v>0.18512998457957197</v>
      </c>
      <c r="D21" s="51">
        <v>0.17027971097703162</v>
      </c>
      <c r="E21" s="51">
        <v>0.19619281198000493</v>
      </c>
      <c r="F21" s="51">
        <v>0.1775498023401868</v>
      </c>
      <c r="G21" s="51">
        <v>0.22023555520066895</v>
      </c>
      <c r="H21" s="51">
        <v>1.1642809508427598</v>
      </c>
      <c r="I21" s="51">
        <v>1.1686493898858104</v>
      </c>
      <c r="J21" s="51">
        <v>1.4117210911495701</v>
      </c>
      <c r="K21" s="51">
        <v>0.28614048355501287</v>
      </c>
      <c r="L21" s="51">
        <v>0.29053493126660063</v>
      </c>
      <c r="M21" s="31">
        <v>0.27621870794871245</v>
      </c>
      <c r="N21" s="31">
        <v>0.2873056710486202</v>
      </c>
      <c r="O21" s="51">
        <v>0.2212728736907266</v>
      </c>
      <c r="P21" s="51">
        <v>0.1005783535298521</v>
      </c>
      <c r="Q21" s="51">
        <v>1.2305586215281796</v>
      </c>
      <c r="R21" s="51">
        <v>1.237629585556306</v>
      </c>
      <c r="S21" s="51">
        <v>1.4379052268513397</v>
      </c>
      <c r="T21" s="43"/>
      <c r="U21" s="18"/>
      <c r="V21" s="15"/>
    </row>
    <row r="22" spans="1:27" s="11" customFormat="1" x14ac:dyDescent="0.25">
      <c r="A22" s="41" t="s">
        <v>16</v>
      </c>
      <c r="B22" s="51">
        <v>6.5284616767591677E-4</v>
      </c>
      <c r="C22" s="51">
        <v>1.6291825011367303E-3</v>
      </c>
      <c r="D22" s="51">
        <v>2.6132397721935924E-4</v>
      </c>
      <c r="E22" s="51">
        <v>1.9109723049126242E-3</v>
      </c>
      <c r="F22" s="51">
        <v>1.8691338658077864E-3</v>
      </c>
      <c r="G22" s="51">
        <v>8.7306765693974988E-5</v>
      </c>
      <c r="H22" s="51">
        <v>1.1994586697491923E-2</v>
      </c>
      <c r="I22" s="51">
        <v>1.156749608737446E-2</v>
      </c>
      <c r="J22" s="51">
        <v>1.9222984409438846E-2</v>
      </c>
      <c r="K22" s="51">
        <v>6.8165845511752041E-4</v>
      </c>
      <c r="L22" s="51">
        <v>2.6337890298158795E-3</v>
      </c>
      <c r="M22" s="31">
        <v>0</v>
      </c>
      <c r="N22" s="31">
        <v>2.0035380064365523E-3</v>
      </c>
      <c r="O22" s="51">
        <v>1.1363786555555226E-3</v>
      </c>
      <c r="P22" s="51">
        <v>0</v>
      </c>
      <c r="Q22" s="51">
        <v>4.9384755140268084E-3</v>
      </c>
      <c r="R22" s="51">
        <v>4.1593297271242226E-3</v>
      </c>
      <c r="S22" s="51">
        <v>5.9313947719993806E-3</v>
      </c>
      <c r="T22" s="43"/>
      <c r="U22" s="18"/>
      <c r="V22" s="15"/>
    </row>
    <row r="23" spans="1:27" s="12" customFormat="1" x14ac:dyDescent="0.25">
      <c r="A23" s="41" t="s">
        <v>17</v>
      </c>
      <c r="B23" s="51">
        <v>0.25207247306404496</v>
      </c>
      <c r="C23" s="51">
        <v>0.20607792769330788</v>
      </c>
      <c r="D23" s="51">
        <v>0.21887203564979318</v>
      </c>
      <c r="E23" s="51">
        <v>0.21903211605182429</v>
      </c>
      <c r="F23" s="51">
        <v>9.2867657831088121E-2</v>
      </c>
      <c r="G23" s="51">
        <v>7.0951603685404138E-2</v>
      </c>
      <c r="H23" s="51">
        <v>1.1144643718008744</v>
      </c>
      <c r="I23" s="51">
        <v>1.1474555193721261</v>
      </c>
      <c r="J23" s="51">
        <v>0.89206577107824614</v>
      </c>
      <c r="K23" s="51">
        <v>0.17914508044594923</v>
      </c>
      <c r="L23" s="51">
        <v>0.16220390787679662</v>
      </c>
      <c r="M23" s="31">
        <v>0.12291228937084858</v>
      </c>
      <c r="N23" s="31">
        <v>0.11238067718814951</v>
      </c>
      <c r="O23" s="51">
        <v>0.28097005067729208</v>
      </c>
      <c r="P23" s="51">
        <v>0.10598370132183735</v>
      </c>
      <c r="Q23" s="51">
        <v>1.0592860833876447</v>
      </c>
      <c r="R23" s="51">
        <v>1.0656042498025453</v>
      </c>
      <c r="S23" s="51">
        <v>0.92888398033130481</v>
      </c>
      <c r="T23" s="43"/>
      <c r="U23" s="19"/>
      <c r="V23" s="16"/>
    </row>
    <row r="24" spans="1:27" s="12" customFormat="1" x14ac:dyDescent="0.25">
      <c r="A24" s="41" t="s">
        <v>18</v>
      </c>
      <c r="B24" s="51">
        <v>1.1228594143754692E-3</v>
      </c>
      <c r="C24" s="51">
        <v>6.9172155153607818E-3</v>
      </c>
      <c r="D24" s="51">
        <v>0</v>
      </c>
      <c r="E24" s="51">
        <v>7.79329328148816E-4</v>
      </c>
      <c r="F24" s="51">
        <v>9.8337517553755398E-4</v>
      </c>
      <c r="G24" s="51">
        <v>5.1716463903344834E-2</v>
      </c>
      <c r="H24" s="51">
        <v>1.7956275398684521E-4</v>
      </c>
      <c r="I24" s="51">
        <v>6.4979772000799227E-4</v>
      </c>
      <c r="J24" s="51">
        <v>0</v>
      </c>
      <c r="K24" s="51">
        <v>0</v>
      </c>
      <c r="L24" s="51">
        <v>0</v>
      </c>
      <c r="M24" s="31">
        <v>1.5444400911768532E-3</v>
      </c>
      <c r="N24" s="31">
        <v>4.4868764809052756E-3</v>
      </c>
      <c r="O24" s="51">
        <v>5.016763218300543E-3</v>
      </c>
      <c r="P24" s="51">
        <v>5.8849536177941197E-3</v>
      </c>
      <c r="Q24" s="51">
        <v>1.6226313181451989E-4</v>
      </c>
      <c r="R24" s="51">
        <v>8.4677549119467951E-3</v>
      </c>
      <c r="S24" s="51">
        <v>4.0016881081589694E-3</v>
      </c>
      <c r="T24" s="43"/>
      <c r="U24" s="19"/>
      <c r="V24" s="16"/>
    </row>
    <row r="25" spans="1:27" s="12" customFormat="1" x14ac:dyDescent="0.25">
      <c r="A25" s="41" t="s">
        <v>65</v>
      </c>
      <c r="B25" s="51">
        <v>3.8815550023848636E-2</v>
      </c>
      <c r="C25" s="51">
        <v>5.3178469986077427E-2</v>
      </c>
      <c r="D25" s="51">
        <v>5.5995971339006974E-2</v>
      </c>
      <c r="E25" s="51">
        <v>5.4751469240267983E-2</v>
      </c>
      <c r="F25" s="51">
        <v>7.8938216232476197E-2</v>
      </c>
      <c r="G25" s="51">
        <v>8.9120818463163942E-2</v>
      </c>
      <c r="H25" s="51">
        <v>4.4279107248956583E-2</v>
      </c>
      <c r="I25" s="51">
        <v>3.7433697976286213E-2</v>
      </c>
      <c r="J25" s="51">
        <v>2.9741922082787583E-2</v>
      </c>
      <c r="K25" s="51">
        <v>4.016612815322166E-2</v>
      </c>
      <c r="L25" s="51">
        <v>4.1691326494109573E-2</v>
      </c>
      <c r="M25" s="31">
        <v>3.536498868917317E-2</v>
      </c>
      <c r="N25" s="31">
        <v>4.8222417738841013E-2</v>
      </c>
      <c r="O25" s="51">
        <v>3.4841169691555277E-2</v>
      </c>
      <c r="P25" s="51">
        <v>6.0080715601264906E-2</v>
      </c>
      <c r="Q25" s="51">
        <v>3.3913724588615878E-2</v>
      </c>
      <c r="R25" s="51">
        <v>3.5555157472548421E-2</v>
      </c>
      <c r="S25" s="51">
        <v>2.8663502081573682E-2</v>
      </c>
      <c r="T25" s="43"/>
      <c r="U25" s="19"/>
      <c r="V25" s="16"/>
    </row>
    <row r="26" spans="1:27" s="12" customFormat="1" x14ac:dyDescent="0.25">
      <c r="A26" s="41" t="s">
        <v>66</v>
      </c>
      <c r="B26" s="51">
        <v>0.83517993538753388</v>
      </c>
      <c r="C26" s="51">
        <v>0.81010893946544005</v>
      </c>
      <c r="D26" s="51">
        <v>0.82967788152157951</v>
      </c>
      <c r="E26" s="51">
        <v>0.83829045801221147</v>
      </c>
      <c r="F26" s="51">
        <v>0.86470529157852927</v>
      </c>
      <c r="G26" s="51">
        <v>0.79071834862772639</v>
      </c>
      <c r="H26" s="51">
        <v>0.92054197218900002</v>
      </c>
      <c r="I26" s="51">
        <v>0.92334772338770132</v>
      </c>
      <c r="J26" s="51">
        <v>0.94936581798733843</v>
      </c>
      <c r="K26" s="51">
        <v>0.93250128192213821</v>
      </c>
      <c r="L26" s="51">
        <v>0.93599080836933535</v>
      </c>
      <c r="M26" s="31">
        <v>0.91775578815093339</v>
      </c>
      <c r="N26" s="31">
        <v>0.90323726999071208</v>
      </c>
      <c r="O26" s="51">
        <v>0.7856133164239737</v>
      </c>
      <c r="P26" s="51">
        <v>0.89126059887200437</v>
      </c>
      <c r="Q26" s="51">
        <v>0.92281583949629087</v>
      </c>
      <c r="R26" s="51">
        <v>0.87998678584662648</v>
      </c>
      <c r="S26" s="51">
        <v>0.86180137968899317</v>
      </c>
      <c r="T26" s="43"/>
      <c r="U26" s="19"/>
      <c r="V26" s="16"/>
    </row>
    <row r="27" spans="1:27" s="12" customFormat="1" x14ac:dyDescent="0.3">
      <c r="A27" s="41" t="s">
        <v>15</v>
      </c>
      <c r="B27" s="51">
        <v>2.8802647810960312E-3</v>
      </c>
      <c r="C27" s="51">
        <v>3.544119143875655E-3</v>
      </c>
      <c r="D27" s="51">
        <v>2.8493105212347609E-3</v>
      </c>
      <c r="E27" s="51">
        <v>1.5062438811877003E-3</v>
      </c>
      <c r="F27" s="51">
        <v>2.0124129341787551E-3</v>
      </c>
      <c r="G27" s="51">
        <v>2.1288751308244869E-2</v>
      </c>
      <c r="H27" s="51">
        <v>5.1922104519914348E-3</v>
      </c>
      <c r="I27" s="51">
        <v>5.6958016826895736E-3</v>
      </c>
      <c r="J27" s="51">
        <v>3.2260539366632817E-3</v>
      </c>
      <c r="K27" s="51">
        <v>1.1247430271241784E-3</v>
      </c>
      <c r="L27" s="51">
        <v>1.2320210695208912E-3</v>
      </c>
      <c r="M27" s="31">
        <v>0</v>
      </c>
      <c r="N27" s="31">
        <v>0</v>
      </c>
      <c r="O27" s="51">
        <v>5.7651508239071692E-3</v>
      </c>
      <c r="P27" s="51">
        <v>0.10786928418609806</v>
      </c>
      <c r="Q27" s="51">
        <v>4.8386013801308518E-3</v>
      </c>
      <c r="R27" s="51">
        <v>6.9005049836919847E-3</v>
      </c>
      <c r="S27" s="51">
        <v>1.1048910920905965E-2</v>
      </c>
      <c r="T27" s="43"/>
      <c r="U27"/>
      <c r="V27"/>
      <c r="Z27" s="11"/>
      <c r="AA27" s="11"/>
    </row>
    <row r="28" spans="1:27" s="11" customFormat="1" x14ac:dyDescent="0.3">
      <c r="A28" s="41" t="s">
        <v>1</v>
      </c>
      <c r="B28" s="51">
        <v>6.9285345986138767</v>
      </c>
      <c r="C28" s="51">
        <v>6.9101002694803251</v>
      </c>
      <c r="D28" s="51">
        <v>6.9208171744526563</v>
      </c>
      <c r="E28" s="51">
        <v>6.9445402462168797</v>
      </c>
      <c r="F28" s="51">
        <v>6.9923639809772276</v>
      </c>
      <c r="G28" s="51">
        <v>7.0290631154249672</v>
      </c>
      <c r="H28" s="51">
        <v>7.7969755190635386</v>
      </c>
      <c r="I28" s="51">
        <v>7.8007640086064978</v>
      </c>
      <c r="J28" s="51">
        <v>7.8148769379212535</v>
      </c>
      <c r="K28" s="51">
        <v>7.0417791934088365</v>
      </c>
      <c r="L28" s="51">
        <v>7.0512122100387007</v>
      </c>
      <c r="M28" s="51">
        <v>7.0222152108557578</v>
      </c>
      <c r="N28" s="51">
        <v>7.0256761476442273</v>
      </c>
      <c r="O28" s="51">
        <v>7.0194535003322915</v>
      </c>
      <c r="P28" s="51">
        <v>7.0043735172410519</v>
      </c>
      <c r="Q28" s="51">
        <v>7.7911137055827737</v>
      </c>
      <c r="R28" s="51">
        <v>7.7715149073611851</v>
      </c>
      <c r="S28" s="51">
        <v>7.7797751025567541</v>
      </c>
      <c r="T28" s="43"/>
      <c r="U28" s="18"/>
      <c r="V28" s="15"/>
    </row>
    <row r="29" spans="1:27" s="11" customFormat="1" x14ac:dyDescent="0.3">
      <c r="A29" s="41" t="s">
        <v>87</v>
      </c>
      <c r="B29" s="47">
        <f>B23/(B23+B21)</f>
        <v>0.5522434120946651</v>
      </c>
      <c r="C29" s="47">
        <f t="shared" ref="C29:S29" si="1">C23/(C23+C21)</f>
        <v>0.52677341441285064</v>
      </c>
      <c r="D29" s="47">
        <f t="shared" si="1"/>
        <v>0.56243364586431999</v>
      </c>
      <c r="E29" s="47">
        <f t="shared" si="1"/>
        <v>0.52750232769029304</v>
      </c>
      <c r="F29" s="47">
        <f t="shared" si="1"/>
        <v>0.34342330473878541</v>
      </c>
      <c r="G29" s="47">
        <f t="shared" si="1"/>
        <v>0.24366323005735269</v>
      </c>
      <c r="H29" s="47">
        <f t="shared" si="1"/>
        <v>0.4890692964793249</v>
      </c>
      <c r="I29" s="47">
        <f t="shared" si="1"/>
        <v>0.49542467389344752</v>
      </c>
      <c r="J29" s="47">
        <f t="shared" si="1"/>
        <v>0.38721714482545377</v>
      </c>
      <c r="K29" s="47">
        <f t="shared" si="1"/>
        <v>0.38502178942645809</v>
      </c>
      <c r="L29" s="47">
        <f t="shared" si="1"/>
        <v>0.358272570967611</v>
      </c>
      <c r="M29" s="47">
        <f>M23/(M23+M21)</f>
        <v>0.30794974631459116</v>
      </c>
      <c r="N29" s="47">
        <f t="shared" si="1"/>
        <v>0.28117216833629866</v>
      </c>
      <c r="O29" s="47">
        <f t="shared" si="1"/>
        <v>0.55943058039262927</v>
      </c>
      <c r="P29" s="47">
        <f t="shared" si="1"/>
        <v>0.5130840773148444</v>
      </c>
      <c r="Q29" s="47">
        <f t="shared" si="1"/>
        <v>0.46260171317014465</v>
      </c>
      <c r="R29" s="47">
        <f t="shared" si="1"/>
        <v>0.46265569454719341</v>
      </c>
      <c r="S29" s="47">
        <f t="shared" si="1"/>
        <v>0.39246586789916144</v>
      </c>
      <c r="T29" s="43"/>
      <c r="U29" s="18"/>
      <c r="V29" s="15"/>
    </row>
  </sheetData>
  <mergeCells count="9">
    <mergeCell ref="B2:L2"/>
    <mergeCell ref="K4:P4"/>
    <mergeCell ref="O2:S3"/>
    <mergeCell ref="Q4:S4"/>
    <mergeCell ref="B17:S17"/>
    <mergeCell ref="B4:G4"/>
    <mergeCell ref="H4:J4"/>
    <mergeCell ref="B3:J3"/>
    <mergeCell ref="K3:L3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7F6A-07E6-4EE2-8BDE-4239579FB8B5}">
  <dimension ref="A1:G14"/>
  <sheetViews>
    <sheetView workbookViewId="0">
      <selection activeCell="D32" sqref="D32"/>
    </sheetView>
  </sheetViews>
  <sheetFormatPr defaultRowHeight="14.4" x14ac:dyDescent="0.3"/>
  <cols>
    <col min="1" max="1" width="19.44140625" style="26" customWidth="1"/>
    <col min="2" max="5" width="12.77734375" style="25" customWidth="1"/>
    <col min="6" max="7" width="8.88671875" style="25"/>
    <col min="14" max="14" width="13.33203125" customWidth="1"/>
  </cols>
  <sheetData>
    <row r="1" spans="1:5" x14ac:dyDescent="0.3">
      <c r="A1" s="40" t="s">
        <v>232</v>
      </c>
    </row>
    <row r="2" spans="1:5" x14ac:dyDescent="0.3">
      <c r="A2" s="35"/>
      <c r="B2" s="56" t="s">
        <v>67</v>
      </c>
      <c r="C2" s="56"/>
      <c r="D2" s="56"/>
      <c r="E2" s="56"/>
    </row>
    <row r="3" spans="1:5" x14ac:dyDescent="0.3">
      <c r="A3" s="35" t="s">
        <v>213</v>
      </c>
      <c r="B3" s="30">
        <v>36.4328</v>
      </c>
      <c r="C3" s="30">
        <v>36.894500000000001</v>
      </c>
      <c r="D3" s="30">
        <v>36.879399999999997</v>
      </c>
      <c r="E3" s="30">
        <v>37.256799999999998</v>
      </c>
    </row>
    <row r="4" spans="1:5" x14ac:dyDescent="0.3">
      <c r="A4" s="35" t="s">
        <v>214</v>
      </c>
      <c r="B4" s="30">
        <v>1.14E-2</v>
      </c>
      <c r="C4" s="30">
        <v>0</v>
      </c>
      <c r="D4" s="30">
        <v>2.2000000000000001E-3</v>
      </c>
      <c r="E4" s="30">
        <v>1.4200000000000001E-2</v>
      </c>
    </row>
    <row r="5" spans="1:5" x14ac:dyDescent="0.3">
      <c r="A5" s="35" t="s">
        <v>215</v>
      </c>
      <c r="B5" s="30">
        <v>59.832700000000003</v>
      </c>
      <c r="C5" s="30">
        <v>60.845100000000002</v>
      </c>
      <c r="D5" s="30">
        <v>61.021299999999997</v>
      </c>
      <c r="E5" s="30">
        <v>61.170200000000001</v>
      </c>
    </row>
    <row r="6" spans="1:5" x14ac:dyDescent="0.3">
      <c r="A6" s="35" t="s">
        <v>8</v>
      </c>
      <c r="B6" s="30">
        <v>1.3708</v>
      </c>
      <c r="C6" s="30">
        <v>1.361</v>
      </c>
      <c r="D6" s="30">
        <v>1.4320999999999999</v>
      </c>
      <c r="E6" s="30">
        <v>1.7081</v>
      </c>
    </row>
    <row r="7" spans="1:5" x14ac:dyDescent="0.3">
      <c r="A7" s="35" t="s">
        <v>9</v>
      </c>
      <c r="B7" s="30">
        <v>1.72E-2</v>
      </c>
      <c r="C7" s="30">
        <v>4.1599999999999998E-2</v>
      </c>
      <c r="D7" s="30">
        <v>4.2099999999999999E-2</v>
      </c>
      <c r="E7" s="30">
        <v>2.07E-2</v>
      </c>
    </row>
    <row r="8" spans="1:5" x14ac:dyDescent="0.3">
      <c r="A8" s="35" t="s">
        <v>10</v>
      </c>
      <c r="B8" s="30">
        <v>0</v>
      </c>
      <c r="C8" s="30">
        <v>4.5999999999999999E-3</v>
      </c>
      <c r="D8" s="30">
        <v>0</v>
      </c>
      <c r="E8" s="30">
        <v>2.8E-3</v>
      </c>
    </row>
    <row r="9" spans="1:5" x14ac:dyDescent="0.3">
      <c r="A9" s="35" t="s">
        <v>11</v>
      </c>
      <c r="B9" s="30">
        <v>4.1799999999999997E-2</v>
      </c>
      <c r="C9" s="30">
        <v>5.5899999999999998E-2</v>
      </c>
      <c r="D9" s="30">
        <v>9.9000000000000008E-3</v>
      </c>
      <c r="E9" s="30">
        <v>4.5400000000000003E-2</v>
      </c>
    </row>
    <row r="10" spans="1:5" x14ac:dyDescent="0.3">
      <c r="A10" s="35" t="s">
        <v>217</v>
      </c>
      <c r="B10" s="30">
        <v>8.9999999999999993E-3</v>
      </c>
      <c r="C10" s="30">
        <v>1.9900000000000001E-2</v>
      </c>
      <c r="D10" s="30">
        <v>2.3800000000000002E-2</v>
      </c>
      <c r="E10" s="30">
        <v>2.0899999999999998E-2</v>
      </c>
    </row>
    <row r="11" spans="1:5" x14ac:dyDescent="0.3">
      <c r="A11" s="35" t="s">
        <v>218</v>
      </c>
      <c r="B11" s="30">
        <v>2.9100000000000001E-2</v>
      </c>
      <c r="C11" s="30">
        <v>3.2199999999999999E-2</v>
      </c>
      <c r="D11" s="30">
        <v>4.5999999999999999E-3</v>
      </c>
      <c r="E11" s="30">
        <v>5.0299999999999997E-2</v>
      </c>
    </row>
    <row r="12" spans="1:5" x14ac:dyDescent="0.3">
      <c r="A12" s="35" t="s">
        <v>216</v>
      </c>
      <c r="B12" s="30">
        <v>0.30180000000000001</v>
      </c>
      <c r="C12" s="30">
        <v>0.1245</v>
      </c>
      <c r="D12" s="30">
        <v>0.13089999999999999</v>
      </c>
      <c r="E12" s="30">
        <v>0.10340000000000001</v>
      </c>
    </row>
    <row r="13" spans="1:5" x14ac:dyDescent="0.3">
      <c r="A13" s="35" t="s">
        <v>32</v>
      </c>
      <c r="B13" s="30">
        <v>98.046700000000001</v>
      </c>
      <c r="C13" s="30">
        <v>99.379400000000004</v>
      </c>
      <c r="D13" s="30">
        <v>99.546400000000006</v>
      </c>
      <c r="E13" s="30">
        <v>100.3927</v>
      </c>
    </row>
    <row r="14" spans="1:5" x14ac:dyDescent="0.3">
      <c r="A14" s="35"/>
      <c r="B14" s="34"/>
      <c r="C14" s="34"/>
      <c r="D14" s="34"/>
      <c r="E14" s="34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36E2-0442-4DA7-8C5C-FA59FC1DC2DC}">
  <dimension ref="A1:U22"/>
  <sheetViews>
    <sheetView workbookViewId="0"/>
  </sheetViews>
  <sheetFormatPr defaultRowHeight="14.4" x14ac:dyDescent="0.3"/>
  <cols>
    <col min="1" max="1" width="9.5546875" style="4" customWidth="1"/>
    <col min="2" max="2" width="10.33203125" style="4" customWidth="1"/>
    <col min="3" max="3" width="10" style="4" customWidth="1"/>
    <col min="4" max="4" width="13.44140625" style="4" customWidth="1"/>
    <col min="5" max="5" width="13.5546875" style="4" customWidth="1"/>
    <col min="6" max="7" width="13.5546875" style="5" customWidth="1"/>
    <col min="8" max="9" width="10.88671875" style="5" customWidth="1"/>
    <col min="10" max="10" width="10" style="5" customWidth="1"/>
    <col min="11" max="11" width="8.88671875" style="5"/>
    <col min="12" max="12" width="9.5546875" style="5" customWidth="1"/>
    <col min="13" max="15" width="11.44140625" style="5" customWidth="1"/>
    <col min="16" max="16" width="8.88671875" style="5"/>
    <col min="17" max="18" width="8.88671875" style="6"/>
  </cols>
  <sheetData>
    <row r="1" spans="1:21" x14ac:dyDescent="0.3">
      <c r="A1" s="10" t="s">
        <v>231</v>
      </c>
    </row>
    <row r="2" spans="1:21" x14ac:dyDescent="0.3">
      <c r="A2" s="61" t="s">
        <v>4</v>
      </c>
      <c r="B2" s="61"/>
      <c r="C2" s="61"/>
      <c r="D2" s="61"/>
      <c r="E2" s="61"/>
      <c r="F2" s="61"/>
      <c r="G2" s="61"/>
      <c r="H2" s="9"/>
      <c r="I2" s="61" t="s">
        <v>5</v>
      </c>
      <c r="J2" s="61"/>
      <c r="K2" s="61"/>
      <c r="L2" s="61"/>
      <c r="M2" s="61"/>
      <c r="N2" s="61"/>
      <c r="O2" s="61"/>
      <c r="S2" s="6"/>
      <c r="T2" s="6"/>
      <c r="U2" s="6"/>
    </row>
    <row r="3" spans="1:21" s="23" customFormat="1" ht="22.8" x14ac:dyDescent="0.3">
      <c r="A3" s="24" t="s">
        <v>124</v>
      </c>
      <c r="B3" s="24" t="s">
        <v>84</v>
      </c>
      <c r="C3" s="24" t="s">
        <v>0</v>
      </c>
      <c r="D3" s="24" t="s">
        <v>1</v>
      </c>
      <c r="E3" s="37" t="s">
        <v>121</v>
      </c>
      <c r="F3" s="37" t="s">
        <v>122</v>
      </c>
      <c r="G3" s="37" t="s">
        <v>123</v>
      </c>
      <c r="H3" s="24"/>
      <c r="I3" s="24" t="s">
        <v>124</v>
      </c>
      <c r="J3" s="24" t="s">
        <v>84</v>
      </c>
      <c r="K3" s="24" t="s">
        <v>0</v>
      </c>
      <c r="L3" s="24" t="s">
        <v>1</v>
      </c>
      <c r="M3" s="37" t="s">
        <v>121</v>
      </c>
      <c r="N3" s="37" t="s">
        <v>122</v>
      </c>
      <c r="O3" s="37" t="s">
        <v>123</v>
      </c>
      <c r="P3" s="21"/>
      <c r="Q3" s="38"/>
      <c r="R3" s="38"/>
      <c r="S3" s="38"/>
      <c r="T3" s="38"/>
      <c r="U3" s="38"/>
    </row>
    <row r="4" spans="1:21" x14ac:dyDescent="0.3">
      <c r="A4" s="4">
        <v>3.0700000000000002E-2</v>
      </c>
      <c r="B4" s="4">
        <v>98.310900000000004</v>
      </c>
      <c r="C4" s="4">
        <v>0.89200000000000002</v>
      </c>
      <c r="D4" s="4">
        <v>99.233699999999999</v>
      </c>
      <c r="E4" s="36">
        <v>683.46343791082074</v>
      </c>
      <c r="F4" s="36">
        <v>644.2173818546521</v>
      </c>
      <c r="G4" s="36">
        <v>643.41910311172376</v>
      </c>
      <c r="H4" s="4"/>
      <c r="I4" s="8">
        <v>0.16</v>
      </c>
      <c r="J4" s="8">
        <v>99.62</v>
      </c>
      <c r="K4" s="8">
        <v>0.19</v>
      </c>
      <c r="L4" s="8">
        <f>K4+J4+I4</f>
        <v>99.97</v>
      </c>
      <c r="M4" s="39">
        <v>894.44988424069913</v>
      </c>
      <c r="N4" s="39">
        <v>797.66207923520176</v>
      </c>
      <c r="O4" s="39">
        <v>794.61391929787135</v>
      </c>
      <c r="S4" s="6"/>
      <c r="T4" s="6"/>
      <c r="U4" s="6"/>
    </row>
    <row r="5" spans="1:21" x14ac:dyDescent="0.3">
      <c r="A5" s="4">
        <v>3.3000000000000002E-2</v>
      </c>
      <c r="B5" s="4">
        <v>98.152100000000004</v>
      </c>
      <c r="C5" s="4">
        <v>1.2238</v>
      </c>
      <c r="D5" s="4">
        <v>99.409000000000006</v>
      </c>
      <c r="E5" s="36">
        <v>692.69633700923214</v>
      </c>
      <c r="F5" s="36">
        <v>650.00629979397172</v>
      </c>
      <c r="G5" s="36">
        <v>649.13401942912947</v>
      </c>
      <c r="H5" s="4"/>
      <c r="I5" s="8">
        <v>0.13</v>
      </c>
      <c r="J5" s="8">
        <v>99.86</v>
      </c>
      <c r="K5" s="8">
        <v>0.16</v>
      </c>
      <c r="L5" s="8">
        <f t="shared" ref="L5:L8" si="0">K5+J5+I5</f>
        <v>100.14999999999999</v>
      </c>
      <c r="M5" s="39">
        <v>867.91357342203946</v>
      </c>
      <c r="N5" s="39">
        <v>775.59899930406266</v>
      </c>
      <c r="O5" s="39">
        <v>772.91116981844846</v>
      </c>
      <c r="S5" s="6"/>
      <c r="T5" s="6"/>
      <c r="U5" s="6"/>
    </row>
    <row r="6" spans="1:21" x14ac:dyDescent="0.3">
      <c r="A6" s="4">
        <v>3.1E-2</v>
      </c>
      <c r="B6" s="4">
        <v>98.239400000000003</v>
      </c>
      <c r="C6" s="4">
        <v>1.2055</v>
      </c>
      <c r="D6" s="4">
        <v>99.475999999999999</v>
      </c>
      <c r="E6" s="36">
        <v>684.70623538701761</v>
      </c>
      <c r="F6" s="36">
        <v>644.99236892643785</v>
      </c>
      <c r="G6" s="36">
        <v>644.18423282143749</v>
      </c>
      <c r="H6" s="4"/>
      <c r="I6" s="8">
        <v>0.1</v>
      </c>
      <c r="J6" s="8">
        <v>99.84</v>
      </c>
      <c r="K6" s="8">
        <v>0.31</v>
      </c>
      <c r="L6" s="8">
        <f t="shared" si="0"/>
        <v>100.25</v>
      </c>
      <c r="M6" s="39">
        <v>834.38342042309409</v>
      </c>
      <c r="N6" s="39">
        <v>748.988225902659</v>
      </c>
      <c r="O6" s="39">
        <v>746.71856377954464</v>
      </c>
      <c r="S6" s="6"/>
      <c r="T6" s="6"/>
      <c r="U6" s="6"/>
    </row>
    <row r="7" spans="1:21" x14ac:dyDescent="0.3">
      <c r="A7" s="4">
        <v>3.1300000000000001E-2</v>
      </c>
      <c r="B7" s="4">
        <v>97.8446</v>
      </c>
      <c r="C7" s="4">
        <v>1.5867</v>
      </c>
      <c r="D7" s="4">
        <v>99.462699999999998</v>
      </c>
      <c r="E7" s="36">
        <v>685.93706352020854</v>
      </c>
      <c r="F7" s="36">
        <v>645.7611837573063</v>
      </c>
      <c r="G7" s="36">
        <v>644.94325366151566</v>
      </c>
      <c r="H7" s="4"/>
      <c r="I7" s="8">
        <v>0.13</v>
      </c>
      <c r="J7" s="8">
        <v>99.59</v>
      </c>
      <c r="K7" s="8">
        <v>0.2</v>
      </c>
      <c r="L7" s="8">
        <f t="shared" si="0"/>
        <v>99.92</v>
      </c>
      <c r="M7" s="39">
        <v>867.91357342203946</v>
      </c>
      <c r="N7" s="39">
        <v>775.59899930406266</v>
      </c>
      <c r="O7" s="39">
        <v>772.91116981844846</v>
      </c>
      <c r="S7" s="6"/>
      <c r="T7" s="6"/>
      <c r="U7" s="6"/>
    </row>
    <row r="8" spans="1:21" x14ac:dyDescent="0.3">
      <c r="A8" s="4">
        <v>3.3099999999999997E-2</v>
      </c>
      <c r="B8" s="4">
        <v>97.515299999999996</v>
      </c>
      <c r="C8" s="4">
        <v>1.0031000000000001</v>
      </c>
      <c r="D8" s="4">
        <v>98.551500000000004</v>
      </c>
      <c r="E8" s="36">
        <v>693.08302414236562</v>
      </c>
      <c r="F8" s="36">
        <v>650.25034246085943</v>
      </c>
      <c r="G8" s="36">
        <v>649.37492364606555</v>
      </c>
      <c r="H8" s="4"/>
      <c r="I8" s="8">
        <v>0.14000000000000001</v>
      </c>
      <c r="J8" s="8">
        <v>99.93</v>
      </c>
      <c r="K8" s="8">
        <v>0.13</v>
      </c>
      <c r="L8" s="8">
        <f t="shared" si="0"/>
        <v>100.2</v>
      </c>
      <c r="M8" s="39">
        <v>877.38457226328512</v>
      </c>
      <c r="N8" s="39">
        <v>783.36835782265155</v>
      </c>
      <c r="O8" s="39">
        <v>780.55504901396637</v>
      </c>
      <c r="S8" s="6"/>
      <c r="T8" s="6"/>
      <c r="U8" s="6"/>
    </row>
    <row r="13" spans="1:21" x14ac:dyDescent="0.3">
      <c r="D13" s="28"/>
      <c r="E13" s="2"/>
      <c r="F13" s="2"/>
      <c r="G13" s="2"/>
      <c r="H13" s="2"/>
      <c r="I13" s="3"/>
    </row>
    <row r="14" spans="1:21" x14ac:dyDescent="0.3">
      <c r="D14" s="28"/>
      <c r="E14" s="3"/>
      <c r="F14" s="3"/>
      <c r="G14" s="3"/>
      <c r="H14" s="3"/>
      <c r="I14" s="3"/>
    </row>
    <row r="15" spans="1:21" x14ac:dyDescent="0.3">
      <c r="D15" s="28"/>
      <c r="E15" s="3"/>
      <c r="F15" s="3"/>
      <c r="G15" s="3"/>
      <c r="H15" s="3"/>
      <c r="I15" s="3"/>
    </row>
    <row r="16" spans="1:21" ht="13.8" customHeight="1" x14ac:dyDescent="0.3"/>
    <row r="17" spans="4:6" x14ac:dyDescent="0.3">
      <c r="D17" s="28"/>
      <c r="E17" s="28"/>
      <c r="F17" s="28"/>
    </row>
    <row r="18" spans="4:6" x14ac:dyDescent="0.3">
      <c r="D18" s="2"/>
      <c r="E18" s="3"/>
      <c r="F18" s="3"/>
    </row>
    <row r="19" spans="4:6" x14ac:dyDescent="0.3">
      <c r="D19" s="2"/>
      <c r="E19" s="3"/>
      <c r="F19" s="3"/>
    </row>
    <row r="20" spans="4:6" x14ac:dyDescent="0.3">
      <c r="D20" s="2"/>
      <c r="E20" s="3"/>
      <c r="F20" s="3"/>
    </row>
    <row r="21" spans="4:6" x14ac:dyDescent="0.3">
      <c r="D21" s="2"/>
      <c r="E21" s="3"/>
      <c r="F21" s="3"/>
    </row>
    <row r="22" spans="4:6" x14ac:dyDescent="0.3">
      <c r="D22" s="3"/>
      <c r="E22" s="3"/>
      <c r="F22" s="3"/>
    </row>
  </sheetData>
  <mergeCells count="2">
    <mergeCell ref="A2:G2"/>
    <mergeCell ref="I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6012-BC28-4BE1-A73E-E1B79754C209}">
  <dimension ref="A1:Y77"/>
  <sheetViews>
    <sheetView tabSelected="1" workbookViewId="0">
      <selection activeCell="P21" sqref="P21"/>
    </sheetView>
  </sheetViews>
  <sheetFormatPr defaultRowHeight="14.4" x14ac:dyDescent="0.3"/>
  <cols>
    <col min="1" max="1" width="8.88671875" style="34"/>
    <col min="2" max="2" width="12.109375" style="34" customWidth="1"/>
    <col min="3" max="5" width="8.88671875" style="34"/>
    <col min="6" max="6" width="10.88671875" style="34" customWidth="1"/>
    <col min="7" max="14" width="8.88671875" style="34"/>
    <col min="15" max="15" width="9.88671875" style="34" customWidth="1"/>
    <col min="16" max="18" width="8.88671875" style="34"/>
    <col min="19" max="19" width="9.5546875" style="34" bestFit="1" customWidth="1"/>
    <col min="20" max="20" width="8.88671875" style="34"/>
    <col min="21" max="21" width="9.6640625" style="55" customWidth="1"/>
    <col min="22" max="22" width="4.77734375" style="34" customWidth="1"/>
    <col min="23" max="23" width="11.109375" style="34" customWidth="1"/>
    <col min="24" max="24" width="8.88671875" style="34"/>
    <col min="25" max="25" width="8.88671875" style="32"/>
  </cols>
  <sheetData>
    <row r="1" spans="1:25" x14ac:dyDescent="0.3">
      <c r="B1" s="40" t="s">
        <v>235</v>
      </c>
    </row>
    <row r="2" spans="1:25" x14ac:dyDescent="0.3">
      <c r="A2" s="34" t="s">
        <v>128</v>
      </c>
      <c r="K2" s="34" t="s">
        <v>129</v>
      </c>
      <c r="S2" s="34" t="s">
        <v>130</v>
      </c>
      <c r="U2" s="55" t="s">
        <v>131</v>
      </c>
      <c r="V2" s="34" t="s">
        <v>132</v>
      </c>
      <c r="W2" s="34" t="s">
        <v>133</v>
      </c>
    </row>
    <row r="3" spans="1:25" s="1" customFormat="1" x14ac:dyDescent="0.3">
      <c r="A3" s="55"/>
      <c r="B3" s="55" t="s">
        <v>226</v>
      </c>
      <c r="C3" s="55" t="s">
        <v>132</v>
      </c>
      <c r="D3" s="55" t="s">
        <v>227</v>
      </c>
      <c r="E3" s="55" t="s">
        <v>132</v>
      </c>
      <c r="F3" s="55" t="s">
        <v>228</v>
      </c>
      <c r="G3" s="55" t="s">
        <v>132</v>
      </c>
      <c r="H3" s="55" t="s">
        <v>134</v>
      </c>
      <c r="I3" s="55" t="s">
        <v>229</v>
      </c>
      <c r="J3" s="55" t="s">
        <v>132</v>
      </c>
      <c r="K3" s="55" t="s">
        <v>226</v>
      </c>
      <c r="L3" s="55" t="s">
        <v>132</v>
      </c>
      <c r="M3" s="55" t="s">
        <v>227</v>
      </c>
      <c r="N3" s="55" t="s">
        <v>132</v>
      </c>
      <c r="O3" s="55" t="s">
        <v>228</v>
      </c>
      <c r="P3" s="55" t="s">
        <v>132</v>
      </c>
      <c r="Q3" s="55" t="s">
        <v>229</v>
      </c>
      <c r="R3" s="55" t="s">
        <v>132</v>
      </c>
      <c r="S3" s="55" t="s">
        <v>135</v>
      </c>
      <c r="T3" s="55" t="s">
        <v>136</v>
      </c>
      <c r="U3" s="55"/>
      <c r="V3" s="55"/>
      <c r="W3" s="55"/>
      <c r="X3" s="55"/>
      <c r="Y3" s="33"/>
    </row>
    <row r="4" spans="1:25" x14ac:dyDescent="0.3">
      <c r="A4" s="34" t="s">
        <v>139</v>
      </c>
      <c r="B4" s="34">
        <v>5.6610000000000001E-2</v>
      </c>
      <c r="C4" s="34">
        <v>2.2899999999999999E-3</v>
      </c>
      <c r="D4" s="34">
        <v>0.59636999999999996</v>
      </c>
      <c r="E4" s="34">
        <v>3.4009999999999999E-2</v>
      </c>
      <c r="F4" s="34">
        <v>7.6420000000000002E-2</v>
      </c>
      <c r="G4" s="34">
        <v>1.48E-3</v>
      </c>
      <c r="H4" s="34">
        <v>0.33959699492605777</v>
      </c>
      <c r="I4" s="34">
        <v>3.0960000000000001E-2</v>
      </c>
      <c r="J4" s="34">
        <v>4.3099999999999996E-3</v>
      </c>
      <c r="K4" s="34">
        <v>476</v>
      </c>
      <c r="L4" s="34">
        <v>87</v>
      </c>
      <c r="M4" s="34">
        <v>475</v>
      </c>
      <c r="N4" s="34">
        <v>22</v>
      </c>
      <c r="O4" s="34">
        <v>475</v>
      </c>
      <c r="P4" s="34">
        <v>9</v>
      </c>
      <c r="Q4" s="34">
        <v>616</v>
      </c>
      <c r="R4" s="34">
        <v>84</v>
      </c>
      <c r="S4" s="30">
        <v>0</v>
      </c>
      <c r="T4" s="34" t="s">
        <v>137</v>
      </c>
      <c r="U4" s="55">
        <v>475</v>
      </c>
      <c r="V4" s="34">
        <v>9</v>
      </c>
      <c r="W4" s="34" t="s">
        <v>138</v>
      </c>
      <c r="X4" s="35" t="s">
        <v>33</v>
      </c>
    </row>
    <row r="5" spans="1:25" x14ac:dyDescent="0.3">
      <c r="A5" s="34" t="s">
        <v>140</v>
      </c>
      <c r="B5" s="34">
        <v>5.6800000000000003E-2</v>
      </c>
      <c r="C5" s="34">
        <v>1.3600000000000001E-3</v>
      </c>
      <c r="D5" s="34">
        <v>0.60768</v>
      </c>
      <c r="E5" s="34">
        <v>2.163E-2</v>
      </c>
      <c r="F5" s="34">
        <v>7.7590000000000006E-2</v>
      </c>
      <c r="G5" s="34">
        <v>1.07E-3</v>
      </c>
      <c r="H5" s="34">
        <v>0.38743285726619825</v>
      </c>
      <c r="I5" s="34">
        <v>2.265E-2</v>
      </c>
      <c r="J5" s="34">
        <v>2.0400000000000001E-3</v>
      </c>
      <c r="K5" s="34">
        <v>484</v>
      </c>
      <c r="L5" s="34">
        <v>50</v>
      </c>
      <c r="M5" s="34">
        <v>482</v>
      </c>
      <c r="N5" s="34">
        <v>14</v>
      </c>
      <c r="O5" s="34">
        <v>482</v>
      </c>
      <c r="P5" s="34">
        <v>6</v>
      </c>
      <c r="Q5" s="34">
        <v>453</v>
      </c>
      <c r="R5" s="34">
        <v>40</v>
      </c>
      <c r="S5" s="30">
        <v>0</v>
      </c>
      <c r="T5" s="34" t="s">
        <v>137</v>
      </c>
      <c r="U5" s="55">
        <v>482</v>
      </c>
      <c r="V5" s="34">
        <v>6</v>
      </c>
      <c r="W5" s="34" t="s">
        <v>138</v>
      </c>
      <c r="X5" s="35" t="s">
        <v>33</v>
      </c>
    </row>
    <row r="6" spans="1:25" x14ac:dyDescent="0.3">
      <c r="A6" s="34" t="s">
        <v>141</v>
      </c>
      <c r="B6" s="34">
        <v>5.688E-2</v>
      </c>
      <c r="C6" s="34">
        <v>1.3600000000000001E-3</v>
      </c>
      <c r="D6" s="34">
        <v>0.61514999999999997</v>
      </c>
      <c r="E6" s="34">
        <v>2.1930000000000002E-2</v>
      </c>
      <c r="F6" s="34">
        <v>7.8439999999999996E-2</v>
      </c>
      <c r="G6" s="34">
        <v>1.1000000000000001E-3</v>
      </c>
      <c r="H6" s="34">
        <v>0.39336661339345691</v>
      </c>
      <c r="I6" s="34">
        <v>2.913E-2</v>
      </c>
      <c r="J6" s="34">
        <v>2.4599999999999999E-3</v>
      </c>
      <c r="K6" s="34">
        <v>487</v>
      </c>
      <c r="L6" s="34">
        <v>51</v>
      </c>
      <c r="M6" s="34">
        <v>487</v>
      </c>
      <c r="N6" s="34">
        <v>14</v>
      </c>
      <c r="O6" s="34">
        <v>487</v>
      </c>
      <c r="P6" s="34">
        <v>7</v>
      </c>
      <c r="Q6" s="34">
        <v>580</v>
      </c>
      <c r="R6" s="34">
        <v>48</v>
      </c>
      <c r="S6" s="30">
        <v>0</v>
      </c>
      <c r="T6" s="34" t="s">
        <v>137</v>
      </c>
      <c r="U6" s="55">
        <v>487</v>
      </c>
      <c r="V6" s="34">
        <v>7</v>
      </c>
      <c r="W6" s="34" t="s">
        <v>138</v>
      </c>
      <c r="X6" s="35" t="s">
        <v>33</v>
      </c>
    </row>
    <row r="7" spans="1:25" x14ac:dyDescent="0.3">
      <c r="A7" s="34" t="s">
        <v>142</v>
      </c>
      <c r="B7" s="34">
        <v>5.6509999999999998E-2</v>
      </c>
      <c r="C7" s="34">
        <v>1.1800000000000001E-3</v>
      </c>
      <c r="D7" s="34">
        <v>0.62112000000000001</v>
      </c>
      <c r="E7" s="34">
        <v>1.9609999999999999E-2</v>
      </c>
      <c r="F7" s="34">
        <v>7.9710000000000003E-2</v>
      </c>
      <c r="G7" s="34">
        <v>1.0200000000000001E-3</v>
      </c>
      <c r="H7" s="34">
        <v>0.40530809958665176</v>
      </c>
      <c r="I7" s="34">
        <v>2.469E-2</v>
      </c>
      <c r="J7" s="34">
        <v>1.91E-3</v>
      </c>
      <c r="K7" s="34">
        <v>472</v>
      </c>
      <c r="L7" s="34">
        <v>45</v>
      </c>
      <c r="M7" s="34">
        <v>491</v>
      </c>
      <c r="N7" s="34">
        <v>12</v>
      </c>
      <c r="O7" s="34">
        <v>494</v>
      </c>
      <c r="P7" s="34">
        <v>6</v>
      </c>
      <c r="Q7" s="34">
        <v>493</v>
      </c>
      <c r="R7" s="34">
        <v>38</v>
      </c>
      <c r="S7" s="30">
        <v>0.60728744939271273</v>
      </c>
      <c r="T7" s="34" t="s">
        <v>137</v>
      </c>
      <c r="U7" s="55">
        <v>494</v>
      </c>
      <c r="V7" s="34">
        <v>6</v>
      </c>
      <c r="W7" s="34" t="s">
        <v>138</v>
      </c>
      <c r="X7" s="35" t="s">
        <v>33</v>
      </c>
    </row>
    <row r="8" spans="1:25" x14ac:dyDescent="0.3">
      <c r="A8" s="34" t="s">
        <v>143</v>
      </c>
      <c r="B8" s="34">
        <v>5.7680000000000002E-2</v>
      </c>
      <c r="C8" s="34">
        <v>1.92E-3</v>
      </c>
      <c r="D8" s="34">
        <v>0.66508999999999996</v>
      </c>
      <c r="E8" s="34">
        <v>3.1690000000000003E-2</v>
      </c>
      <c r="F8" s="34">
        <v>8.3640000000000006E-2</v>
      </c>
      <c r="G8" s="34">
        <v>1.41E-3</v>
      </c>
      <c r="H8" s="34">
        <v>0.35380443074566054</v>
      </c>
      <c r="I8" s="34">
        <v>2.7050000000000001E-2</v>
      </c>
      <c r="J8" s="34">
        <v>3.5899999999999999E-3</v>
      </c>
      <c r="K8" s="34">
        <v>518</v>
      </c>
      <c r="L8" s="34">
        <v>71</v>
      </c>
      <c r="M8" s="34">
        <v>518</v>
      </c>
      <c r="N8" s="34">
        <v>19</v>
      </c>
      <c r="O8" s="34">
        <v>518</v>
      </c>
      <c r="P8" s="34">
        <v>8</v>
      </c>
      <c r="Q8" s="34">
        <v>539</v>
      </c>
      <c r="R8" s="34">
        <v>71</v>
      </c>
      <c r="S8" s="30">
        <v>0</v>
      </c>
      <c r="T8" s="34" t="s">
        <v>137</v>
      </c>
      <c r="U8" s="55">
        <v>518</v>
      </c>
      <c r="V8" s="34">
        <v>8</v>
      </c>
      <c r="W8" s="34" t="s">
        <v>138</v>
      </c>
    </row>
    <row r="9" spans="1:25" x14ac:dyDescent="0.3">
      <c r="A9" s="34" t="s">
        <v>144</v>
      </c>
      <c r="B9" s="34">
        <v>5.8139999999999997E-2</v>
      </c>
      <c r="C9" s="34">
        <v>1.3699999999999999E-3</v>
      </c>
      <c r="D9" s="34">
        <v>0.70216000000000001</v>
      </c>
      <c r="E9" s="34">
        <v>2.4840000000000001E-2</v>
      </c>
      <c r="F9" s="34">
        <v>8.7559999999999999E-2</v>
      </c>
      <c r="G9" s="34">
        <v>1.23E-3</v>
      </c>
      <c r="H9" s="34">
        <v>0.39708533885942665</v>
      </c>
      <c r="I9" s="34">
        <v>3.1130000000000001E-2</v>
      </c>
      <c r="J9" s="34">
        <v>2.49E-3</v>
      </c>
      <c r="K9" s="34">
        <v>535</v>
      </c>
      <c r="L9" s="34">
        <v>51</v>
      </c>
      <c r="M9" s="34">
        <v>540</v>
      </c>
      <c r="N9" s="34">
        <v>15</v>
      </c>
      <c r="O9" s="34">
        <v>541</v>
      </c>
      <c r="P9" s="34">
        <v>7</v>
      </c>
      <c r="Q9" s="34">
        <v>620</v>
      </c>
      <c r="R9" s="34">
        <v>49</v>
      </c>
      <c r="S9" s="30">
        <v>0.1848428835489857</v>
      </c>
      <c r="T9" s="34" t="s">
        <v>137</v>
      </c>
      <c r="U9" s="55">
        <v>541</v>
      </c>
      <c r="V9" s="34">
        <v>7</v>
      </c>
      <c r="W9" s="34" t="s">
        <v>138</v>
      </c>
    </row>
    <row r="10" spans="1:25" x14ac:dyDescent="0.3">
      <c r="A10" s="34" t="s">
        <v>145</v>
      </c>
      <c r="B10" s="34">
        <v>5.8770000000000003E-2</v>
      </c>
      <c r="C10" s="34">
        <v>1.83E-3</v>
      </c>
      <c r="D10" s="34">
        <v>0.72736999999999996</v>
      </c>
      <c r="E10" s="34">
        <v>3.279E-2</v>
      </c>
      <c r="F10" s="34">
        <v>8.9719999999999994E-2</v>
      </c>
      <c r="G10" s="34">
        <v>1.48E-3</v>
      </c>
      <c r="H10" s="34">
        <v>0.36592022866164764</v>
      </c>
      <c r="I10" s="34">
        <v>4.0120000000000003E-2</v>
      </c>
      <c r="J10" s="34">
        <v>3.96E-3</v>
      </c>
      <c r="K10" s="34">
        <v>559</v>
      </c>
      <c r="L10" s="34">
        <v>66</v>
      </c>
      <c r="M10" s="34">
        <v>555</v>
      </c>
      <c r="N10" s="34">
        <v>19</v>
      </c>
      <c r="O10" s="34">
        <v>554</v>
      </c>
      <c r="P10" s="34">
        <v>9</v>
      </c>
      <c r="Q10" s="34">
        <v>795</v>
      </c>
      <c r="R10" s="34">
        <v>77</v>
      </c>
      <c r="S10" s="30">
        <v>-0.18050541516245744</v>
      </c>
      <c r="T10" s="34" t="s">
        <v>137</v>
      </c>
      <c r="U10" s="55">
        <v>554</v>
      </c>
      <c r="V10" s="34">
        <v>9</v>
      </c>
      <c r="W10" s="34" t="s">
        <v>138</v>
      </c>
    </row>
    <row r="11" spans="1:25" x14ac:dyDescent="0.3">
      <c r="A11" s="34" t="s">
        <v>146</v>
      </c>
      <c r="B11" s="34">
        <v>5.9630000000000002E-2</v>
      </c>
      <c r="C11" s="34">
        <v>1.8600000000000001E-3</v>
      </c>
      <c r="D11" s="34">
        <v>0.79627000000000003</v>
      </c>
      <c r="E11" s="34">
        <v>3.5639999999999998E-2</v>
      </c>
      <c r="F11" s="34">
        <v>9.6860000000000002E-2</v>
      </c>
      <c r="G11" s="34">
        <v>1.5399999999999999E-3</v>
      </c>
      <c r="H11" s="34">
        <v>0.35522123059118038</v>
      </c>
      <c r="I11" s="34">
        <v>3.2710000000000003E-2</v>
      </c>
      <c r="J11" s="34">
        <v>2.8700000000000002E-3</v>
      </c>
      <c r="K11" s="34">
        <v>590</v>
      </c>
      <c r="L11" s="34">
        <v>66</v>
      </c>
      <c r="M11" s="34">
        <v>595</v>
      </c>
      <c r="N11" s="34">
        <v>20</v>
      </c>
      <c r="O11" s="34">
        <v>596</v>
      </c>
      <c r="P11" s="34">
        <v>9</v>
      </c>
      <c r="Q11" s="34">
        <v>651</v>
      </c>
      <c r="R11" s="34">
        <v>56</v>
      </c>
      <c r="S11" s="30">
        <v>0.16778523489933139</v>
      </c>
      <c r="T11" s="34" t="s">
        <v>137</v>
      </c>
      <c r="U11" s="55">
        <v>596</v>
      </c>
      <c r="V11" s="34">
        <v>9</v>
      </c>
      <c r="W11" s="34" t="s">
        <v>138</v>
      </c>
    </row>
    <row r="12" spans="1:25" x14ac:dyDescent="0.3">
      <c r="A12" s="34" t="s">
        <v>147</v>
      </c>
      <c r="B12" s="34">
        <v>6.0139999999999999E-2</v>
      </c>
      <c r="C12" s="34">
        <v>1.5399999999999999E-3</v>
      </c>
      <c r="D12" s="34">
        <v>0.82208000000000003</v>
      </c>
      <c r="E12" s="34">
        <v>3.099E-2</v>
      </c>
      <c r="F12" s="34">
        <v>9.9140000000000006E-2</v>
      </c>
      <c r="G12" s="34">
        <v>1.42E-3</v>
      </c>
      <c r="H12" s="34">
        <v>0.37995480070197768</v>
      </c>
      <c r="I12" s="34">
        <v>4.5220000000000003E-2</v>
      </c>
      <c r="J12" s="34">
        <v>3.5100000000000001E-3</v>
      </c>
      <c r="K12" s="34">
        <v>609</v>
      </c>
      <c r="L12" s="34">
        <v>55</v>
      </c>
      <c r="M12" s="34">
        <v>609</v>
      </c>
      <c r="N12" s="34">
        <v>17</v>
      </c>
      <c r="O12" s="34">
        <v>609</v>
      </c>
      <c r="P12" s="34">
        <v>8</v>
      </c>
      <c r="Q12" s="34">
        <v>894</v>
      </c>
      <c r="R12" s="34">
        <v>68</v>
      </c>
      <c r="S12" s="30">
        <v>0</v>
      </c>
      <c r="T12" s="34" t="s">
        <v>137</v>
      </c>
      <c r="U12" s="55">
        <v>609</v>
      </c>
      <c r="V12" s="34">
        <v>8</v>
      </c>
      <c r="W12" s="34" t="s">
        <v>138</v>
      </c>
    </row>
    <row r="13" spans="1:25" x14ac:dyDescent="0.3">
      <c r="A13" s="34" t="s">
        <v>148</v>
      </c>
      <c r="B13" s="34">
        <v>6.019E-2</v>
      </c>
      <c r="C13" s="34">
        <v>1.07E-3</v>
      </c>
      <c r="D13" s="34">
        <v>0.82433999999999996</v>
      </c>
      <c r="E13" s="34">
        <v>2.2960000000000001E-2</v>
      </c>
      <c r="F13" s="34">
        <v>9.9330000000000002E-2</v>
      </c>
      <c r="G13" s="34">
        <v>1.1900000000000001E-3</v>
      </c>
      <c r="H13" s="34">
        <v>0.43013126975123567</v>
      </c>
      <c r="I13" s="34">
        <v>2.9760000000000002E-2</v>
      </c>
      <c r="J13" s="34">
        <v>1.67E-3</v>
      </c>
      <c r="K13" s="34">
        <v>610</v>
      </c>
      <c r="L13" s="34">
        <v>37</v>
      </c>
      <c r="M13" s="34">
        <v>610</v>
      </c>
      <c r="N13" s="34">
        <v>13</v>
      </c>
      <c r="O13" s="34">
        <v>610</v>
      </c>
      <c r="P13" s="34">
        <v>7</v>
      </c>
      <c r="Q13" s="34">
        <v>593</v>
      </c>
      <c r="R13" s="34">
        <v>33</v>
      </c>
      <c r="S13" s="30">
        <v>0</v>
      </c>
      <c r="T13" s="34" t="s">
        <v>137</v>
      </c>
      <c r="U13" s="55">
        <v>610</v>
      </c>
      <c r="V13" s="34">
        <v>7</v>
      </c>
      <c r="W13" s="34" t="s">
        <v>138</v>
      </c>
    </row>
    <row r="14" spans="1:25" x14ac:dyDescent="0.3">
      <c r="A14" s="34" t="s">
        <v>149</v>
      </c>
      <c r="B14" s="34">
        <v>6.0240000000000002E-2</v>
      </c>
      <c r="C14" s="34">
        <v>1.91E-3</v>
      </c>
      <c r="D14" s="34">
        <v>0.82645000000000002</v>
      </c>
      <c r="E14" s="34">
        <v>3.7789999999999997E-2</v>
      </c>
      <c r="F14" s="34">
        <v>9.9510000000000001E-2</v>
      </c>
      <c r="G14" s="34">
        <v>1.64E-3</v>
      </c>
      <c r="H14" s="34">
        <v>0.36042658244769582</v>
      </c>
      <c r="I14" s="34">
        <v>5.0130000000000001E-2</v>
      </c>
      <c r="J14" s="34">
        <v>5.1000000000000004E-3</v>
      </c>
      <c r="K14" s="34">
        <v>612</v>
      </c>
      <c r="L14" s="34">
        <v>66</v>
      </c>
      <c r="M14" s="34">
        <v>612</v>
      </c>
      <c r="N14" s="34">
        <v>21</v>
      </c>
      <c r="O14" s="34">
        <v>612</v>
      </c>
      <c r="P14" s="34">
        <v>10</v>
      </c>
      <c r="Q14" s="34">
        <v>989</v>
      </c>
      <c r="R14" s="34">
        <v>98</v>
      </c>
      <c r="S14" s="30">
        <v>0</v>
      </c>
      <c r="T14" s="34" t="s">
        <v>137</v>
      </c>
      <c r="U14" s="55">
        <v>612</v>
      </c>
      <c r="V14" s="34">
        <v>10</v>
      </c>
      <c r="W14" s="34" t="s">
        <v>138</v>
      </c>
    </row>
    <row r="15" spans="1:25" x14ac:dyDescent="0.3">
      <c r="A15" s="34" t="s">
        <v>150</v>
      </c>
      <c r="B15" s="34">
        <v>6.0339999999999998E-2</v>
      </c>
      <c r="C15" s="34">
        <v>1.15E-3</v>
      </c>
      <c r="D15" s="34">
        <v>0.83660000000000001</v>
      </c>
      <c r="E15" s="34">
        <v>2.4289999999999999E-2</v>
      </c>
      <c r="F15" s="34">
        <v>0.10056</v>
      </c>
      <c r="G15" s="34">
        <v>1.1999999999999999E-3</v>
      </c>
      <c r="H15" s="34">
        <v>0.41100426332177514</v>
      </c>
      <c r="I15" s="34">
        <v>2.921E-2</v>
      </c>
      <c r="J15" s="34">
        <v>1.6100000000000001E-3</v>
      </c>
      <c r="K15" s="34">
        <v>616</v>
      </c>
      <c r="L15" s="34">
        <v>41</v>
      </c>
      <c r="M15" s="34">
        <v>617</v>
      </c>
      <c r="N15" s="34">
        <v>13</v>
      </c>
      <c r="O15" s="34">
        <v>618</v>
      </c>
      <c r="P15" s="34">
        <v>7</v>
      </c>
      <c r="Q15" s="34">
        <v>582</v>
      </c>
      <c r="R15" s="34">
        <v>32</v>
      </c>
      <c r="S15" s="30">
        <v>0.16181229773463146</v>
      </c>
      <c r="T15" s="34" t="s">
        <v>137</v>
      </c>
      <c r="U15" s="55">
        <v>618</v>
      </c>
      <c r="V15" s="34">
        <v>7</v>
      </c>
      <c r="W15" s="34" t="s">
        <v>138</v>
      </c>
    </row>
    <row r="16" spans="1:25" x14ac:dyDescent="0.3">
      <c r="A16" s="34" t="s">
        <v>151</v>
      </c>
      <c r="B16" s="34">
        <v>6.096E-2</v>
      </c>
      <c r="C16" s="34">
        <v>1.1999999999999999E-3</v>
      </c>
      <c r="D16" s="34">
        <v>0.87477000000000005</v>
      </c>
      <c r="E16" s="34">
        <v>2.6329999999999999E-2</v>
      </c>
      <c r="F16" s="34">
        <v>0.10409</v>
      </c>
      <c r="G16" s="34">
        <v>1.2899999999999999E-3</v>
      </c>
      <c r="H16" s="34">
        <v>0.41174062864541</v>
      </c>
      <c r="I16" s="34">
        <v>3.943E-2</v>
      </c>
      <c r="J16" s="34">
        <v>2.8800000000000002E-3</v>
      </c>
      <c r="K16" s="34">
        <v>638</v>
      </c>
      <c r="L16" s="34">
        <v>40</v>
      </c>
      <c r="M16" s="34">
        <v>638</v>
      </c>
      <c r="N16" s="34">
        <v>14</v>
      </c>
      <c r="O16" s="34">
        <v>638</v>
      </c>
      <c r="P16" s="34">
        <v>8</v>
      </c>
      <c r="Q16" s="34">
        <v>782</v>
      </c>
      <c r="R16" s="34">
        <v>56</v>
      </c>
      <c r="S16" s="30">
        <v>0</v>
      </c>
      <c r="T16" s="34" t="s">
        <v>137</v>
      </c>
      <c r="U16" s="55">
        <v>638</v>
      </c>
      <c r="V16" s="34">
        <v>8</v>
      </c>
      <c r="W16" s="34" t="s">
        <v>138</v>
      </c>
    </row>
    <row r="17" spans="1:23" x14ac:dyDescent="0.3">
      <c r="A17" s="34" t="s">
        <v>152</v>
      </c>
      <c r="B17" s="34">
        <v>6.1749999999999999E-2</v>
      </c>
      <c r="C17" s="34">
        <v>1.2600000000000001E-3</v>
      </c>
      <c r="D17" s="34">
        <v>0.92695000000000005</v>
      </c>
      <c r="E17" s="34">
        <v>2.8830000000000001E-2</v>
      </c>
      <c r="F17" s="34">
        <v>0.10889</v>
      </c>
      <c r="G17" s="34">
        <v>1.3799999999999999E-3</v>
      </c>
      <c r="H17" s="34">
        <v>0.40747667623982387</v>
      </c>
      <c r="I17" s="34">
        <v>4.4499999999999998E-2</v>
      </c>
      <c r="J17" s="34">
        <v>2.6800000000000001E-3</v>
      </c>
      <c r="K17" s="34">
        <v>665</v>
      </c>
      <c r="L17" s="34">
        <v>42</v>
      </c>
      <c r="M17" s="34">
        <v>666</v>
      </c>
      <c r="N17" s="34">
        <v>15</v>
      </c>
      <c r="O17" s="34">
        <v>666</v>
      </c>
      <c r="P17" s="34">
        <v>8</v>
      </c>
      <c r="Q17" s="34">
        <v>880</v>
      </c>
      <c r="R17" s="34">
        <v>52</v>
      </c>
      <c r="S17" s="30">
        <v>0</v>
      </c>
      <c r="T17" s="34" t="s">
        <v>137</v>
      </c>
      <c r="U17" s="55">
        <v>666</v>
      </c>
      <c r="V17" s="34">
        <v>8</v>
      </c>
      <c r="W17" s="34" t="s">
        <v>138</v>
      </c>
    </row>
    <row r="18" spans="1:23" x14ac:dyDescent="0.3">
      <c r="A18" s="34" t="s">
        <v>153</v>
      </c>
      <c r="B18" s="34">
        <v>6.2359999999999999E-2</v>
      </c>
      <c r="C18" s="34">
        <v>1.39E-3</v>
      </c>
      <c r="D18" s="34">
        <v>0.96196000000000004</v>
      </c>
      <c r="E18" s="34">
        <v>3.2169999999999997E-2</v>
      </c>
      <c r="F18" s="34">
        <v>0.11189</v>
      </c>
      <c r="G18" s="34">
        <v>1.47E-3</v>
      </c>
      <c r="H18" s="34">
        <v>0.39285475462948161</v>
      </c>
      <c r="I18" s="34">
        <v>3.0099999999999998E-2</v>
      </c>
      <c r="J18" s="34">
        <v>1.99E-3</v>
      </c>
      <c r="K18" s="34">
        <v>686</v>
      </c>
      <c r="L18" s="34">
        <v>45</v>
      </c>
      <c r="M18" s="34">
        <v>684</v>
      </c>
      <c r="N18" s="34">
        <v>17</v>
      </c>
      <c r="O18" s="34">
        <v>684</v>
      </c>
      <c r="P18" s="34">
        <v>9</v>
      </c>
      <c r="Q18" s="34">
        <v>599</v>
      </c>
      <c r="R18" s="34">
        <v>39</v>
      </c>
      <c r="S18" s="30">
        <v>0</v>
      </c>
      <c r="T18" s="34" t="s">
        <v>137</v>
      </c>
      <c r="U18" s="55">
        <v>684</v>
      </c>
      <c r="V18" s="34">
        <v>9</v>
      </c>
      <c r="W18" s="34" t="s">
        <v>138</v>
      </c>
    </row>
    <row r="19" spans="1:23" x14ac:dyDescent="0.3">
      <c r="A19" s="34" t="s">
        <v>154</v>
      </c>
      <c r="B19" s="34">
        <v>6.2609999999999999E-2</v>
      </c>
      <c r="C19" s="34">
        <v>2.3E-3</v>
      </c>
      <c r="D19" s="34">
        <v>0.98375999999999997</v>
      </c>
      <c r="E19" s="34">
        <v>5.135E-2</v>
      </c>
      <c r="F19" s="34">
        <v>0.11394</v>
      </c>
      <c r="G19" s="34">
        <v>2.0600000000000002E-3</v>
      </c>
      <c r="H19" s="34">
        <v>0.34636955954371518</v>
      </c>
      <c r="I19" s="34">
        <v>3.6110000000000003E-2</v>
      </c>
      <c r="J19" s="34">
        <v>3.62E-3</v>
      </c>
      <c r="K19" s="34">
        <v>695</v>
      </c>
      <c r="L19" s="34">
        <v>75</v>
      </c>
      <c r="M19" s="34">
        <v>696</v>
      </c>
      <c r="N19" s="34">
        <v>26</v>
      </c>
      <c r="O19" s="34">
        <v>696</v>
      </c>
      <c r="P19" s="34">
        <v>12</v>
      </c>
      <c r="Q19" s="34">
        <v>717</v>
      </c>
      <c r="R19" s="34">
        <v>71</v>
      </c>
      <c r="S19" s="30">
        <v>0</v>
      </c>
      <c r="T19" s="34" t="s">
        <v>137</v>
      </c>
      <c r="U19" s="55">
        <v>696</v>
      </c>
      <c r="V19" s="34">
        <v>12</v>
      </c>
      <c r="W19" s="34" t="s">
        <v>138</v>
      </c>
    </row>
    <row r="20" spans="1:23" x14ac:dyDescent="0.3">
      <c r="A20" s="34" t="s">
        <v>155</v>
      </c>
      <c r="B20" s="34">
        <v>6.2979999999999994E-2</v>
      </c>
      <c r="C20" s="34">
        <v>8.1999999999999998E-4</v>
      </c>
      <c r="D20" s="34">
        <v>1.00766</v>
      </c>
      <c r="E20" s="34">
        <v>2.1999999999999999E-2</v>
      </c>
      <c r="F20" s="34">
        <v>0.11605</v>
      </c>
      <c r="G20" s="34">
        <v>1.24E-3</v>
      </c>
      <c r="H20" s="34">
        <v>0.48940441032470328</v>
      </c>
      <c r="I20" s="34">
        <v>3.721E-2</v>
      </c>
      <c r="J20" s="34">
        <v>1.5399999999999999E-3</v>
      </c>
      <c r="K20" s="34">
        <v>708</v>
      </c>
      <c r="L20" s="34">
        <v>27</v>
      </c>
      <c r="M20" s="34">
        <v>708</v>
      </c>
      <c r="N20" s="34">
        <v>11</v>
      </c>
      <c r="O20" s="34">
        <v>708</v>
      </c>
      <c r="P20" s="34">
        <v>7</v>
      </c>
      <c r="Q20" s="34">
        <v>738</v>
      </c>
      <c r="R20" s="34">
        <v>30</v>
      </c>
      <c r="S20" s="30">
        <v>0</v>
      </c>
      <c r="T20" s="34" t="s">
        <v>137</v>
      </c>
      <c r="U20" s="55">
        <v>708</v>
      </c>
      <c r="V20" s="34">
        <v>7</v>
      </c>
      <c r="W20" s="34" t="s">
        <v>138</v>
      </c>
    </row>
    <row r="21" spans="1:23" x14ac:dyDescent="0.3">
      <c r="A21" s="34" t="s">
        <v>156</v>
      </c>
      <c r="B21" s="34">
        <v>6.3200000000000006E-2</v>
      </c>
      <c r="C21" s="34">
        <v>1.82E-3</v>
      </c>
      <c r="D21" s="34">
        <v>1.02145</v>
      </c>
      <c r="E21" s="34">
        <v>4.2360000000000002E-2</v>
      </c>
      <c r="F21" s="34">
        <v>0.11728</v>
      </c>
      <c r="G21" s="34">
        <v>1.7600000000000001E-3</v>
      </c>
      <c r="H21" s="34">
        <v>0.36186774312815378</v>
      </c>
      <c r="I21" s="34">
        <v>3.7830000000000003E-2</v>
      </c>
      <c r="J21" s="34">
        <v>3.5200000000000001E-3</v>
      </c>
      <c r="K21" s="34">
        <v>715</v>
      </c>
      <c r="L21" s="34">
        <v>59</v>
      </c>
      <c r="M21" s="34">
        <v>715</v>
      </c>
      <c r="N21" s="34">
        <v>21</v>
      </c>
      <c r="O21" s="34">
        <v>715</v>
      </c>
      <c r="P21" s="34">
        <v>10</v>
      </c>
      <c r="Q21" s="34">
        <v>751</v>
      </c>
      <c r="R21" s="34">
        <v>69</v>
      </c>
      <c r="S21" s="30">
        <v>0</v>
      </c>
      <c r="T21" s="34" t="s">
        <v>137</v>
      </c>
      <c r="U21" s="55">
        <v>715</v>
      </c>
      <c r="V21" s="34">
        <v>10</v>
      </c>
      <c r="W21" s="34" t="s">
        <v>138</v>
      </c>
    </row>
    <row r="22" spans="1:23" x14ac:dyDescent="0.3">
      <c r="A22" s="34" t="s">
        <v>157</v>
      </c>
      <c r="B22" s="34">
        <v>6.4219999999999999E-2</v>
      </c>
      <c r="C22" s="34">
        <v>1.0399999999999999E-3</v>
      </c>
      <c r="D22" s="34">
        <v>1.09175</v>
      </c>
      <c r="E22" s="34">
        <v>2.7890000000000002E-2</v>
      </c>
      <c r="F22" s="34">
        <v>0.12333</v>
      </c>
      <c r="G22" s="34">
        <v>1.3799999999999999E-3</v>
      </c>
      <c r="H22" s="34">
        <v>0.43801102412708504</v>
      </c>
      <c r="I22" s="34">
        <v>4.6170000000000003E-2</v>
      </c>
      <c r="J22" s="34">
        <v>3.1099999999999999E-3</v>
      </c>
      <c r="K22" s="34">
        <v>749</v>
      </c>
      <c r="L22" s="34">
        <v>33</v>
      </c>
      <c r="M22" s="34">
        <v>749</v>
      </c>
      <c r="N22" s="34">
        <v>14</v>
      </c>
      <c r="O22" s="34">
        <v>750</v>
      </c>
      <c r="P22" s="34">
        <v>8</v>
      </c>
      <c r="Q22" s="34">
        <v>912</v>
      </c>
      <c r="R22" s="34">
        <v>60</v>
      </c>
      <c r="S22" s="30">
        <v>0.13333333333332975</v>
      </c>
      <c r="T22" s="34" t="s">
        <v>137</v>
      </c>
      <c r="U22" s="55">
        <v>750</v>
      </c>
      <c r="V22" s="34">
        <v>8</v>
      </c>
      <c r="W22" s="34" t="s">
        <v>138</v>
      </c>
    </row>
    <row r="23" spans="1:23" x14ac:dyDescent="0.3">
      <c r="A23" s="34" t="s">
        <v>158</v>
      </c>
      <c r="B23" s="34">
        <v>6.4280000000000004E-2</v>
      </c>
      <c r="C23" s="34">
        <v>1.33E-3</v>
      </c>
      <c r="D23" s="34">
        <v>1.09544</v>
      </c>
      <c r="E23" s="34">
        <v>3.4470000000000001E-2</v>
      </c>
      <c r="F23" s="34">
        <v>0.12361</v>
      </c>
      <c r="G23" s="34">
        <v>1.5900000000000001E-3</v>
      </c>
      <c r="H23" s="34">
        <v>0.40878112038417241</v>
      </c>
      <c r="I23" s="34">
        <v>3.7749999999999999E-2</v>
      </c>
      <c r="J23" s="34">
        <v>2.64E-3</v>
      </c>
      <c r="K23" s="34">
        <v>751</v>
      </c>
      <c r="L23" s="34">
        <v>42</v>
      </c>
      <c r="M23" s="34">
        <v>751</v>
      </c>
      <c r="N23" s="34">
        <v>17</v>
      </c>
      <c r="O23" s="34">
        <v>751</v>
      </c>
      <c r="P23" s="34">
        <v>9</v>
      </c>
      <c r="Q23" s="34">
        <v>749</v>
      </c>
      <c r="R23" s="34">
        <v>51</v>
      </c>
      <c r="S23" s="30">
        <v>0</v>
      </c>
      <c r="T23" s="34" t="s">
        <v>137</v>
      </c>
      <c r="U23" s="55">
        <v>751</v>
      </c>
      <c r="V23" s="34">
        <v>9</v>
      </c>
      <c r="W23" s="34" t="s">
        <v>138</v>
      </c>
    </row>
    <row r="24" spans="1:23" x14ac:dyDescent="0.3">
      <c r="A24" s="34" t="s">
        <v>159</v>
      </c>
      <c r="B24" s="34">
        <v>6.4380000000000007E-2</v>
      </c>
      <c r="C24" s="34">
        <v>1.4300000000000001E-3</v>
      </c>
      <c r="D24" s="34">
        <v>1.09843</v>
      </c>
      <c r="E24" s="34">
        <v>3.6889999999999999E-2</v>
      </c>
      <c r="F24" s="34">
        <v>0.12377000000000001</v>
      </c>
      <c r="G24" s="34">
        <v>1.6800000000000001E-3</v>
      </c>
      <c r="H24" s="34">
        <v>0.40416399457952779</v>
      </c>
      <c r="I24" s="34">
        <v>3.3140000000000003E-2</v>
      </c>
      <c r="J24" s="34">
        <v>1.97E-3</v>
      </c>
      <c r="K24" s="34">
        <v>754</v>
      </c>
      <c r="L24" s="34">
        <v>47</v>
      </c>
      <c r="M24" s="34">
        <v>753</v>
      </c>
      <c r="N24" s="34">
        <v>18</v>
      </c>
      <c r="O24" s="34">
        <v>752</v>
      </c>
      <c r="P24" s="34">
        <v>10</v>
      </c>
      <c r="Q24" s="34">
        <v>659</v>
      </c>
      <c r="R24" s="34">
        <v>39</v>
      </c>
      <c r="S24" s="30">
        <v>-0.13297872340425343</v>
      </c>
      <c r="T24" s="34" t="s">
        <v>137</v>
      </c>
      <c r="U24" s="55">
        <v>752</v>
      </c>
      <c r="V24" s="34">
        <v>10</v>
      </c>
      <c r="W24" s="34" t="s">
        <v>138</v>
      </c>
    </row>
    <row r="25" spans="1:23" x14ac:dyDescent="0.3">
      <c r="A25" s="34" t="s">
        <v>160</v>
      </c>
      <c r="B25" s="34">
        <v>6.447E-2</v>
      </c>
      <c r="C25" s="34">
        <v>1.16E-3</v>
      </c>
      <c r="D25" s="34">
        <v>1.10389</v>
      </c>
      <c r="E25" s="34">
        <v>3.074E-2</v>
      </c>
      <c r="F25" s="34">
        <v>0.1242</v>
      </c>
      <c r="G25" s="34">
        <v>1.47E-3</v>
      </c>
      <c r="H25" s="34">
        <v>0.42502813058879363</v>
      </c>
      <c r="I25" s="34">
        <v>3.9440000000000003E-2</v>
      </c>
      <c r="J25" s="34">
        <v>2.5000000000000001E-3</v>
      </c>
      <c r="K25" s="34">
        <v>757</v>
      </c>
      <c r="L25" s="34">
        <v>36</v>
      </c>
      <c r="M25" s="34">
        <v>755</v>
      </c>
      <c r="N25" s="34">
        <v>15</v>
      </c>
      <c r="O25" s="34">
        <v>755</v>
      </c>
      <c r="P25" s="34">
        <v>8</v>
      </c>
      <c r="Q25" s="34">
        <v>782</v>
      </c>
      <c r="R25" s="34">
        <v>49</v>
      </c>
      <c r="S25" s="30">
        <v>0</v>
      </c>
      <c r="T25" s="34" t="s">
        <v>137</v>
      </c>
      <c r="U25" s="55">
        <v>755</v>
      </c>
      <c r="V25" s="34">
        <v>8</v>
      </c>
      <c r="W25" s="34" t="s">
        <v>138</v>
      </c>
    </row>
    <row r="26" spans="1:23" x14ac:dyDescent="0.3">
      <c r="A26" s="34" t="s">
        <v>161</v>
      </c>
      <c r="B26" s="34">
        <v>6.4460000000000003E-2</v>
      </c>
      <c r="C26" s="34">
        <v>1.15E-3</v>
      </c>
      <c r="D26" s="34">
        <v>1.1057300000000001</v>
      </c>
      <c r="E26" s="34">
        <v>3.0470000000000001E-2</v>
      </c>
      <c r="F26" s="34">
        <v>0.12442</v>
      </c>
      <c r="G26" s="34">
        <v>1.4499999999999999E-3</v>
      </c>
      <c r="H26" s="34">
        <v>0.42291631925003698</v>
      </c>
      <c r="I26" s="34">
        <v>3.6999999999999998E-2</v>
      </c>
      <c r="J26" s="34">
        <v>2.0300000000000001E-3</v>
      </c>
      <c r="K26" s="34">
        <v>757</v>
      </c>
      <c r="L26" s="34">
        <v>36</v>
      </c>
      <c r="M26" s="34">
        <v>756</v>
      </c>
      <c r="N26" s="34">
        <v>15</v>
      </c>
      <c r="O26" s="34">
        <v>756</v>
      </c>
      <c r="P26" s="34">
        <v>8</v>
      </c>
      <c r="Q26" s="34">
        <v>734</v>
      </c>
      <c r="R26" s="34">
        <v>40</v>
      </c>
      <c r="S26" s="30">
        <v>0</v>
      </c>
      <c r="T26" s="34" t="s">
        <v>137</v>
      </c>
      <c r="U26" s="55">
        <v>756</v>
      </c>
      <c r="V26" s="34">
        <v>8</v>
      </c>
      <c r="W26" s="34" t="s">
        <v>138</v>
      </c>
    </row>
    <row r="27" spans="1:23" x14ac:dyDescent="0.3">
      <c r="A27" s="34" t="s">
        <v>162</v>
      </c>
      <c r="B27" s="34">
        <v>6.5000000000000002E-2</v>
      </c>
      <c r="C27" s="34">
        <v>1.1999999999999999E-3</v>
      </c>
      <c r="D27" s="34">
        <v>1.1436599999999999</v>
      </c>
      <c r="E27" s="34">
        <v>3.2939999999999997E-2</v>
      </c>
      <c r="F27" s="34">
        <v>0.12762000000000001</v>
      </c>
      <c r="G27" s="34">
        <v>1.57E-3</v>
      </c>
      <c r="H27" s="34">
        <v>0.42712426948285959</v>
      </c>
      <c r="I27" s="34">
        <v>3.6999999999999998E-2</v>
      </c>
      <c r="J27" s="34">
        <v>2.14E-3</v>
      </c>
      <c r="K27" s="34">
        <v>774</v>
      </c>
      <c r="L27" s="34">
        <v>39</v>
      </c>
      <c r="M27" s="34">
        <v>774</v>
      </c>
      <c r="N27" s="34">
        <v>16</v>
      </c>
      <c r="O27" s="34">
        <v>774</v>
      </c>
      <c r="P27" s="34">
        <v>9</v>
      </c>
      <c r="Q27" s="34">
        <v>734</v>
      </c>
      <c r="R27" s="34">
        <v>42</v>
      </c>
      <c r="S27" s="30">
        <v>0</v>
      </c>
      <c r="T27" s="34" t="s">
        <v>137</v>
      </c>
      <c r="U27" s="55">
        <v>774</v>
      </c>
      <c r="V27" s="34">
        <v>9</v>
      </c>
      <c r="W27" s="34" t="s">
        <v>138</v>
      </c>
    </row>
    <row r="28" spans="1:23" x14ac:dyDescent="0.3">
      <c r="A28" s="34" t="s">
        <v>163</v>
      </c>
      <c r="B28" s="34">
        <v>6.5449999999999994E-2</v>
      </c>
      <c r="C28" s="34">
        <v>2.14E-3</v>
      </c>
      <c r="D28" s="34">
        <v>1.1634199999999999</v>
      </c>
      <c r="E28" s="34">
        <v>5.4420000000000003E-2</v>
      </c>
      <c r="F28" s="34">
        <v>0.12892000000000001</v>
      </c>
      <c r="G28" s="34">
        <v>2.14E-3</v>
      </c>
      <c r="H28" s="34">
        <v>0.35487177960959798</v>
      </c>
      <c r="I28" s="34">
        <v>3.1019999999999999E-2</v>
      </c>
      <c r="J28" s="34">
        <v>2.8E-3</v>
      </c>
      <c r="K28" s="34">
        <v>789</v>
      </c>
      <c r="L28" s="34">
        <v>68</v>
      </c>
      <c r="M28" s="34">
        <v>784</v>
      </c>
      <c r="N28" s="34">
        <v>26</v>
      </c>
      <c r="O28" s="34">
        <v>782</v>
      </c>
      <c r="P28" s="34">
        <v>12</v>
      </c>
      <c r="Q28" s="34">
        <v>617</v>
      </c>
      <c r="R28" s="34">
        <v>55</v>
      </c>
      <c r="S28" s="30">
        <v>-0.25575447570331811</v>
      </c>
      <c r="T28" s="34" t="s">
        <v>137</v>
      </c>
      <c r="U28" s="55">
        <v>782</v>
      </c>
      <c r="V28" s="34">
        <v>12</v>
      </c>
      <c r="W28" s="34" t="s">
        <v>138</v>
      </c>
    </row>
    <row r="29" spans="1:23" x14ac:dyDescent="0.3">
      <c r="A29" s="34" t="s">
        <v>164</v>
      </c>
      <c r="B29" s="34">
        <v>6.6339999999999996E-2</v>
      </c>
      <c r="C29" s="34">
        <v>1.64E-3</v>
      </c>
      <c r="D29" s="34">
        <v>1.2332000000000001</v>
      </c>
      <c r="E29" s="34">
        <v>4.4560000000000002E-2</v>
      </c>
      <c r="F29" s="34">
        <v>0.13482</v>
      </c>
      <c r="G29" s="34">
        <v>1.82E-3</v>
      </c>
      <c r="H29" s="34">
        <v>0.37359873674241367</v>
      </c>
      <c r="I29" s="34">
        <v>3.5369999999999999E-2</v>
      </c>
      <c r="J29" s="34">
        <v>2.63E-3</v>
      </c>
      <c r="K29" s="34">
        <v>817</v>
      </c>
      <c r="L29" s="34">
        <v>51</v>
      </c>
      <c r="M29" s="34">
        <v>816</v>
      </c>
      <c r="N29" s="34">
        <v>20</v>
      </c>
      <c r="O29" s="34">
        <v>815</v>
      </c>
      <c r="P29" s="34">
        <v>10</v>
      </c>
      <c r="Q29" s="34">
        <v>703</v>
      </c>
      <c r="R29" s="34">
        <v>51</v>
      </c>
      <c r="S29" s="30">
        <v>-0.12269938650306678</v>
      </c>
      <c r="T29" s="34" t="s">
        <v>137</v>
      </c>
      <c r="U29" s="55">
        <v>815</v>
      </c>
      <c r="V29" s="34">
        <v>10</v>
      </c>
      <c r="W29" s="34" t="s">
        <v>138</v>
      </c>
    </row>
    <row r="30" spans="1:23" x14ac:dyDescent="0.3">
      <c r="A30" s="34" t="s">
        <v>165</v>
      </c>
      <c r="B30" s="34">
        <v>6.6549999999999998E-2</v>
      </c>
      <c r="C30" s="34">
        <v>1.57E-3</v>
      </c>
      <c r="D30" s="34">
        <v>1.2457499999999999</v>
      </c>
      <c r="E30" s="34">
        <v>4.3979999999999998E-2</v>
      </c>
      <c r="F30" s="34">
        <v>0.13575999999999999</v>
      </c>
      <c r="G30" s="34">
        <v>1.8799999999999999E-3</v>
      </c>
      <c r="H30" s="34">
        <v>0.3922488606408388</v>
      </c>
      <c r="I30" s="34">
        <v>4.4609999999999997E-2</v>
      </c>
      <c r="J30" s="34">
        <v>3.3700000000000002E-3</v>
      </c>
      <c r="K30" s="34">
        <v>824</v>
      </c>
      <c r="L30" s="34">
        <v>47</v>
      </c>
      <c r="M30" s="34">
        <v>821</v>
      </c>
      <c r="N30" s="34">
        <v>20</v>
      </c>
      <c r="O30" s="34">
        <v>821</v>
      </c>
      <c r="P30" s="34">
        <v>11</v>
      </c>
      <c r="Q30" s="34">
        <v>882</v>
      </c>
      <c r="R30" s="34">
        <v>65</v>
      </c>
      <c r="S30" s="30">
        <v>0</v>
      </c>
      <c r="T30" s="34" t="s">
        <v>137</v>
      </c>
      <c r="U30" s="55">
        <v>821</v>
      </c>
      <c r="V30" s="34">
        <v>11</v>
      </c>
      <c r="W30" s="34" t="s">
        <v>138</v>
      </c>
    </row>
    <row r="31" spans="1:23" x14ac:dyDescent="0.3">
      <c r="A31" s="34" t="s">
        <v>166</v>
      </c>
      <c r="B31" s="34">
        <v>6.6159999999999997E-2</v>
      </c>
      <c r="C31" s="34">
        <v>1.56E-3</v>
      </c>
      <c r="D31" s="34">
        <v>1.24498</v>
      </c>
      <c r="E31" s="34">
        <v>4.4380000000000003E-2</v>
      </c>
      <c r="F31" s="34">
        <v>0.13647000000000001</v>
      </c>
      <c r="G31" s="34">
        <v>1.9499999999999999E-3</v>
      </c>
      <c r="H31" s="34">
        <v>0.4008413320440159</v>
      </c>
      <c r="I31" s="34">
        <v>3.925E-2</v>
      </c>
      <c r="J31" s="34">
        <v>2.5699999999999998E-3</v>
      </c>
      <c r="K31" s="34">
        <v>811</v>
      </c>
      <c r="L31" s="34">
        <v>49</v>
      </c>
      <c r="M31" s="34">
        <v>821</v>
      </c>
      <c r="N31" s="34">
        <v>20</v>
      </c>
      <c r="O31" s="34">
        <v>825</v>
      </c>
      <c r="P31" s="34">
        <v>11</v>
      </c>
      <c r="Q31" s="34">
        <v>778</v>
      </c>
      <c r="R31" s="34">
        <v>50</v>
      </c>
      <c r="S31" s="30">
        <v>0.48484848484848797</v>
      </c>
      <c r="T31" s="34" t="s">
        <v>137</v>
      </c>
      <c r="U31" s="55">
        <v>825</v>
      </c>
      <c r="V31" s="34">
        <v>11</v>
      </c>
      <c r="W31" s="34" t="s">
        <v>138</v>
      </c>
    </row>
    <row r="32" spans="1:23" x14ac:dyDescent="0.3">
      <c r="A32" s="34" t="s">
        <v>167</v>
      </c>
      <c r="B32" s="34">
        <v>6.6669999999999993E-2</v>
      </c>
      <c r="C32" s="34">
        <v>9.2000000000000003E-4</v>
      </c>
      <c r="D32" s="34">
        <v>1.25851</v>
      </c>
      <c r="E32" s="34">
        <v>2.836E-2</v>
      </c>
      <c r="F32" s="34">
        <v>0.13694000000000001</v>
      </c>
      <c r="G32" s="34">
        <v>1.4400000000000001E-3</v>
      </c>
      <c r="H32" s="34">
        <v>0.46664069775753458</v>
      </c>
      <c r="I32" s="34">
        <v>4.0689999999999997E-2</v>
      </c>
      <c r="J32" s="34">
        <v>1.8799999999999999E-3</v>
      </c>
      <c r="K32" s="34">
        <v>827</v>
      </c>
      <c r="L32" s="34">
        <v>28</v>
      </c>
      <c r="M32" s="34">
        <v>827</v>
      </c>
      <c r="N32" s="34">
        <v>13</v>
      </c>
      <c r="O32" s="34">
        <v>827</v>
      </c>
      <c r="P32" s="34">
        <v>8</v>
      </c>
      <c r="Q32" s="34">
        <v>806</v>
      </c>
      <c r="R32" s="34">
        <v>37</v>
      </c>
      <c r="S32" s="30">
        <v>0</v>
      </c>
      <c r="T32" s="34" t="s">
        <v>137</v>
      </c>
      <c r="U32" s="55">
        <v>827</v>
      </c>
      <c r="V32" s="34">
        <v>8</v>
      </c>
      <c r="W32" s="34" t="s">
        <v>138</v>
      </c>
    </row>
    <row r="33" spans="1:23" x14ac:dyDescent="0.3">
      <c r="A33" s="34" t="s">
        <v>168</v>
      </c>
      <c r="B33" s="34">
        <v>6.6879999999999995E-2</v>
      </c>
      <c r="C33" s="34">
        <v>2.9299999999999999E-3</v>
      </c>
      <c r="D33" s="34">
        <v>1.26908</v>
      </c>
      <c r="E33" s="34">
        <v>7.9310000000000005E-2</v>
      </c>
      <c r="F33" s="34">
        <v>0.1376</v>
      </c>
      <c r="G33" s="34">
        <v>3.0300000000000001E-3</v>
      </c>
      <c r="H33" s="34">
        <v>0.35235889928540642</v>
      </c>
      <c r="I33" s="34">
        <v>4.3189999999999999E-2</v>
      </c>
      <c r="J33" s="34">
        <v>5.4900000000000001E-3</v>
      </c>
      <c r="K33" s="34">
        <v>834</v>
      </c>
      <c r="L33" s="34">
        <v>87</v>
      </c>
      <c r="M33" s="34">
        <v>832</v>
      </c>
      <c r="N33" s="34">
        <v>35</v>
      </c>
      <c r="O33" s="34">
        <v>831</v>
      </c>
      <c r="P33" s="34">
        <v>17</v>
      </c>
      <c r="Q33" s="34">
        <v>855</v>
      </c>
      <c r="R33" s="34">
        <v>106</v>
      </c>
      <c r="S33" s="30">
        <v>-0.12033694344164569</v>
      </c>
      <c r="T33" s="34" t="s">
        <v>137</v>
      </c>
      <c r="U33" s="55">
        <v>831</v>
      </c>
      <c r="V33" s="34">
        <v>17</v>
      </c>
      <c r="W33" s="34" t="s">
        <v>138</v>
      </c>
    </row>
    <row r="34" spans="1:23" x14ac:dyDescent="0.3">
      <c r="A34" s="34" t="s">
        <v>169</v>
      </c>
      <c r="B34" s="34">
        <v>6.6900000000000001E-2</v>
      </c>
      <c r="C34" s="34">
        <v>1.75E-3</v>
      </c>
      <c r="D34" s="34">
        <v>1.2688699999999999</v>
      </c>
      <c r="E34" s="34">
        <v>4.9110000000000001E-2</v>
      </c>
      <c r="F34" s="34">
        <v>0.13752</v>
      </c>
      <c r="G34" s="34">
        <v>2.0300000000000001E-3</v>
      </c>
      <c r="H34" s="34">
        <v>0.38139708510142556</v>
      </c>
      <c r="I34" s="34">
        <v>4.1520000000000001E-2</v>
      </c>
      <c r="J34" s="34">
        <v>3.5599999999999998E-3</v>
      </c>
      <c r="K34" s="34">
        <v>835</v>
      </c>
      <c r="L34" s="34">
        <v>54</v>
      </c>
      <c r="M34" s="34">
        <v>832</v>
      </c>
      <c r="N34" s="34">
        <v>22</v>
      </c>
      <c r="O34" s="34">
        <v>831</v>
      </c>
      <c r="P34" s="34">
        <v>12</v>
      </c>
      <c r="Q34" s="34">
        <v>822</v>
      </c>
      <c r="R34" s="34">
        <v>69</v>
      </c>
      <c r="S34" s="30">
        <v>-0.12033694344164569</v>
      </c>
      <c r="T34" s="34" t="s">
        <v>137</v>
      </c>
      <c r="U34" s="55">
        <v>831</v>
      </c>
      <c r="V34" s="34">
        <v>12</v>
      </c>
      <c r="W34" s="34" t="s">
        <v>138</v>
      </c>
    </row>
    <row r="35" spans="1:23" x14ac:dyDescent="0.3">
      <c r="A35" s="34" t="s">
        <v>170</v>
      </c>
      <c r="B35" s="34">
        <v>6.6919999999999993E-2</v>
      </c>
      <c r="C35" s="34">
        <v>1.3500000000000001E-3</v>
      </c>
      <c r="D35" s="34">
        <v>1.2784899999999999</v>
      </c>
      <c r="E35" s="34">
        <v>3.934E-2</v>
      </c>
      <c r="F35" s="34">
        <v>0.13855999999999999</v>
      </c>
      <c r="G35" s="34">
        <v>1.7600000000000001E-3</v>
      </c>
      <c r="H35" s="34">
        <v>0.41279817919458595</v>
      </c>
      <c r="I35" s="34">
        <v>3.8309999999999997E-2</v>
      </c>
      <c r="J35" s="34">
        <v>2.48E-3</v>
      </c>
      <c r="K35" s="34">
        <v>835</v>
      </c>
      <c r="L35" s="34">
        <v>42</v>
      </c>
      <c r="M35" s="34">
        <v>836</v>
      </c>
      <c r="N35" s="34">
        <v>18</v>
      </c>
      <c r="O35" s="34">
        <v>837</v>
      </c>
      <c r="P35" s="34">
        <v>10</v>
      </c>
      <c r="Q35" s="34">
        <v>760</v>
      </c>
      <c r="R35" s="34">
        <v>48</v>
      </c>
      <c r="S35" s="30">
        <v>0.11947431302270495</v>
      </c>
      <c r="T35" s="34" t="s">
        <v>137</v>
      </c>
      <c r="U35" s="55">
        <v>837</v>
      </c>
      <c r="V35" s="34">
        <v>10</v>
      </c>
      <c r="W35" s="34" t="s">
        <v>138</v>
      </c>
    </row>
    <row r="36" spans="1:23" x14ac:dyDescent="0.3">
      <c r="A36" s="34" t="s">
        <v>171</v>
      </c>
      <c r="B36" s="34">
        <v>6.6979999999999998E-2</v>
      </c>
      <c r="C36" s="34">
        <v>1.2899999999999999E-3</v>
      </c>
      <c r="D36" s="34">
        <v>1.2822899999999999</v>
      </c>
      <c r="E36" s="34">
        <v>3.7960000000000001E-2</v>
      </c>
      <c r="F36" s="34">
        <v>0.13885</v>
      </c>
      <c r="G36" s="34">
        <v>1.72E-3</v>
      </c>
      <c r="H36" s="34">
        <v>0.4184490772273981</v>
      </c>
      <c r="I36" s="34">
        <v>4.3920000000000001E-2</v>
      </c>
      <c r="J36" s="34">
        <v>2.65E-3</v>
      </c>
      <c r="K36" s="34">
        <v>837</v>
      </c>
      <c r="L36" s="34">
        <v>39</v>
      </c>
      <c r="M36" s="34">
        <v>838</v>
      </c>
      <c r="N36" s="34">
        <v>17</v>
      </c>
      <c r="O36" s="34">
        <v>838</v>
      </c>
      <c r="P36" s="34">
        <v>10</v>
      </c>
      <c r="Q36" s="34">
        <v>869</v>
      </c>
      <c r="R36" s="34">
        <v>51</v>
      </c>
      <c r="S36" s="30">
        <v>0</v>
      </c>
      <c r="T36" s="34" t="s">
        <v>137</v>
      </c>
      <c r="U36" s="55">
        <v>838</v>
      </c>
      <c r="V36" s="34">
        <v>10</v>
      </c>
      <c r="W36" s="34" t="s">
        <v>138</v>
      </c>
    </row>
    <row r="37" spans="1:23" x14ac:dyDescent="0.3">
      <c r="A37" s="34" t="s">
        <v>172</v>
      </c>
      <c r="B37" s="34">
        <v>6.7419999999999994E-2</v>
      </c>
      <c r="C37" s="34">
        <v>9.3000000000000005E-4</v>
      </c>
      <c r="D37" s="34">
        <v>1.31097</v>
      </c>
      <c r="E37" s="34">
        <v>2.9659999999999999E-2</v>
      </c>
      <c r="F37" s="34">
        <v>0.14104</v>
      </c>
      <c r="G37" s="34">
        <v>1.5100000000000001E-3</v>
      </c>
      <c r="H37" s="34">
        <v>0.47321255090304987</v>
      </c>
      <c r="I37" s="34">
        <v>4.1669999999999999E-2</v>
      </c>
      <c r="J37" s="34">
        <v>1.92E-3</v>
      </c>
      <c r="K37" s="34">
        <v>851</v>
      </c>
      <c r="L37" s="34">
        <v>27</v>
      </c>
      <c r="M37" s="34">
        <v>851</v>
      </c>
      <c r="N37" s="34">
        <v>13</v>
      </c>
      <c r="O37" s="34">
        <v>851</v>
      </c>
      <c r="P37" s="34">
        <v>9</v>
      </c>
      <c r="Q37" s="34">
        <v>825</v>
      </c>
      <c r="R37" s="34">
        <v>37</v>
      </c>
      <c r="S37" s="30">
        <v>0</v>
      </c>
      <c r="T37" s="34" t="s">
        <v>137</v>
      </c>
      <c r="U37" s="55">
        <v>851</v>
      </c>
      <c r="V37" s="34">
        <v>9</v>
      </c>
      <c r="W37" s="34" t="s">
        <v>138</v>
      </c>
    </row>
    <row r="38" spans="1:23" x14ac:dyDescent="0.3">
      <c r="A38" s="34" t="s">
        <v>173</v>
      </c>
      <c r="B38" s="34">
        <v>6.7629999999999996E-2</v>
      </c>
      <c r="C38" s="34">
        <v>2.15E-3</v>
      </c>
      <c r="D38" s="34">
        <v>1.3159099999999999</v>
      </c>
      <c r="E38" s="34">
        <v>6.0319999999999999E-2</v>
      </c>
      <c r="F38" s="34">
        <v>0.14115</v>
      </c>
      <c r="G38" s="34">
        <v>2.32E-3</v>
      </c>
      <c r="H38" s="34">
        <v>0.35856835336112702</v>
      </c>
      <c r="I38" s="34">
        <v>4.3920000000000001E-2</v>
      </c>
      <c r="J38" s="34">
        <v>4.5799999999999999E-3</v>
      </c>
      <c r="K38" s="34">
        <v>857</v>
      </c>
      <c r="L38" s="34">
        <v>66</v>
      </c>
      <c r="M38" s="34">
        <v>853</v>
      </c>
      <c r="N38" s="34">
        <v>26</v>
      </c>
      <c r="O38" s="34">
        <v>851</v>
      </c>
      <c r="P38" s="34">
        <v>13</v>
      </c>
      <c r="Q38" s="34">
        <v>869</v>
      </c>
      <c r="R38" s="34">
        <v>89</v>
      </c>
      <c r="S38" s="30">
        <v>-0.23501762632196499</v>
      </c>
      <c r="T38" s="34" t="s">
        <v>137</v>
      </c>
      <c r="U38" s="55">
        <v>851</v>
      </c>
      <c r="V38" s="34">
        <v>13</v>
      </c>
      <c r="W38" s="34" t="s">
        <v>138</v>
      </c>
    </row>
    <row r="39" spans="1:23" x14ac:dyDescent="0.3">
      <c r="A39" s="34" t="s">
        <v>174</v>
      </c>
      <c r="B39" s="34">
        <v>6.7500000000000004E-2</v>
      </c>
      <c r="C39" s="34">
        <v>1.6000000000000001E-3</v>
      </c>
      <c r="D39" s="34">
        <v>1.32046</v>
      </c>
      <c r="E39" s="34">
        <v>4.6670000000000003E-2</v>
      </c>
      <c r="F39" s="34">
        <v>0.14187</v>
      </c>
      <c r="G39" s="34">
        <v>1.97E-3</v>
      </c>
      <c r="H39" s="34">
        <v>0.39288288156440626</v>
      </c>
      <c r="I39" s="34">
        <v>5.314E-2</v>
      </c>
      <c r="J39" s="34">
        <v>4.0899999999999999E-3</v>
      </c>
      <c r="K39" s="34">
        <v>853</v>
      </c>
      <c r="L39" s="34">
        <v>49</v>
      </c>
      <c r="M39" s="34">
        <v>855</v>
      </c>
      <c r="N39" s="34">
        <v>20</v>
      </c>
      <c r="O39" s="34">
        <v>855</v>
      </c>
      <c r="P39" s="34">
        <v>11</v>
      </c>
      <c r="Q39" s="34">
        <v>1047</v>
      </c>
      <c r="R39" s="34">
        <v>78</v>
      </c>
      <c r="S39" s="30">
        <v>0</v>
      </c>
      <c r="T39" s="34" t="s">
        <v>137</v>
      </c>
      <c r="U39" s="55">
        <v>855</v>
      </c>
      <c r="V39" s="34">
        <v>11</v>
      </c>
      <c r="W39" s="34" t="s">
        <v>138</v>
      </c>
    </row>
    <row r="40" spans="1:23" x14ac:dyDescent="0.3">
      <c r="A40" s="34" t="s">
        <v>175</v>
      </c>
      <c r="B40" s="34">
        <v>6.862E-2</v>
      </c>
      <c r="C40" s="34">
        <v>1.41E-3</v>
      </c>
      <c r="D40" s="34">
        <v>1.3942600000000001</v>
      </c>
      <c r="E40" s="34">
        <v>4.3790000000000003E-2</v>
      </c>
      <c r="F40" s="34">
        <v>0.14738999999999999</v>
      </c>
      <c r="G40" s="34">
        <v>1.9E-3</v>
      </c>
      <c r="H40" s="34">
        <v>0.41044446645592353</v>
      </c>
      <c r="I40" s="34">
        <v>4.2630000000000001E-2</v>
      </c>
      <c r="J40" s="34">
        <v>2.8900000000000002E-3</v>
      </c>
      <c r="K40" s="34">
        <v>887</v>
      </c>
      <c r="L40" s="34">
        <v>41</v>
      </c>
      <c r="M40" s="34">
        <v>887</v>
      </c>
      <c r="N40" s="34">
        <v>19</v>
      </c>
      <c r="O40" s="34">
        <v>886</v>
      </c>
      <c r="P40" s="34">
        <v>11</v>
      </c>
      <c r="Q40" s="34">
        <v>844</v>
      </c>
      <c r="R40" s="34">
        <v>56</v>
      </c>
      <c r="S40" s="30">
        <v>-0.11286681715576563</v>
      </c>
      <c r="T40" s="34" t="s">
        <v>137</v>
      </c>
      <c r="U40" s="55">
        <v>886</v>
      </c>
      <c r="V40" s="34">
        <v>11</v>
      </c>
      <c r="W40" s="34" t="s">
        <v>138</v>
      </c>
    </row>
    <row r="41" spans="1:23" x14ac:dyDescent="0.3">
      <c r="A41" s="34" t="s">
        <v>176</v>
      </c>
      <c r="B41" s="34">
        <v>6.8540000000000004E-2</v>
      </c>
      <c r="C41" s="34">
        <v>2.1299999999999999E-3</v>
      </c>
      <c r="D41" s="34">
        <v>1.3936599999999999</v>
      </c>
      <c r="E41" s="34">
        <v>6.2689999999999996E-2</v>
      </c>
      <c r="F41" s="34">
        <v>0.14746999999999999</v>
      </c>
      <c r="G41" s="34">
        <v>2.4199999999999998E-3</v>
      </c>
      <c r="H41" s="34">
        <v>0.36481295410808534</v>
      </c>
      <c r="I41" s="34">
        <v>4.4839999999999998E-2</v>
      </c>
      <c r="J41" s="34">
        <v>4.3499999999999997E-3</v>
      </c>
      <c r="K41" s="34">
        <v>885</v>
      </c>
      <c r="L41" s="34">
        <v>62</v>
      </c>
      <c r="M41" s="34">
        <v>886</v>
      </c>
      <c r="N41" s="34">
        <v>27</v>
      </c>
      <c r="O41" s="34">
        <v>887</v>
      </c>
      <c r="P41" s="34">
        <v>14</v>
      </c>
      <c r="Q41" s="34">
        <v>887</v>
      </c>
      <c r="R41" s="34">
        <v>84</v>
      </c>
      <c r="S41" s="30">
        <v>0.11273957158962622</v>
      </c>
      <c r="T41" s="34" t="s">
        <v>137</v>
      </c>
      <c r="U41" s="55">
        <v>887</v>
      </c>
      <c r="V41" s="34">
        <v>14</v>
      </c>
      <c r="W41" s="34" t="s">
        <v>138</v>
      </c>
    </row>
    <row r="42" spans="1:23" x14ac:dyDescent="0.3">
      <c r="A42" s="34" t="s">
        <v>177</v>
      </c>
      <c r="B42" s="34">
        <v>6.9190000000000002E-2</v>
      </c>
      <c r="C42" s="34">
        <v>1.91E-3</v>
      </c>
      <c r="D42" s="34">
        <v>1.4297599999999999</v>
      </c>
      <c r="E42" s="34">
        <v>5.8380000000000001E-2</v>
      </c>
      <c r="F42" s="34">
        <v>0.14987</v>
      </c>
      <c r="G42" s="34">
        <v>2.3400000000000001E-3</v>
      </c>
      <c r="H42" s="34">
        <v>0.38238443170103364</v>
      </c>
      <c r="I42" s="34">
        <v>3.8100000000000002E-2</v>
      </c>
      <c r="J42" s="34">
        <v>3.2299999999999998E-3</v>
      </c>
      <c r="K42" s="34">
        <v>904</v>
      </c>
      <c r="L42" s="34">
        <v>54</v>
      </c>
      <c r="M42" s="34">
        <v>901</v>
      </c>
      <c r="N42" s="34">
        <v>24</v>
      </c>
      <c r="O42" s="34">
        <v>900</v>
      </c>
      <c r="P42" s="34">
        <v>13</v>
      </c>
      <c r="Q42" s="34">
        <v>756</v>
      </c>
      <c r="R42" s="34">
        <v>63</v>
      </c>
      <c r="S42" s="30">
        <v>-0.11111111111110628</v>
      </c>
      <c r="T42" s="34" t="s">
        <v>137</v>
      </c>
      <c r="U42" s="55">
        <v>900</v>
      </c>
      <c r="V42" s="34">
        <v>13</v>
      </c>
      <c r="W42" s="34" t="s">
        <v>138</v>
      </c>
    </row>
    <row r="43" spans="1:23" x14ac:dyDescent="0.3">
      <c r="A43" s="34" t="s">
        <v>178</v>
      </c>
      <c r="B43" s="34">
        <v>6.9830000000000003E-2</v>
      </c>
      <c r="C43" s="34">
        <v>1.01E-3</v>
      </c>
      <c r="D43" s="34">
        <v>1.4623999999999999</v>
      </c>
      <c r="E43" s="34">
        <v>3.4639999999999997E-2</v>
      </c>
      <c r="F43" s="34">
        <v>0.15195</v>
      </c>
      <c r="G43" s="34">
        <v>1.6999999999999999E-3</v>
      </c>
      <c r="H43" s="34">
        <v>0.47232019162739658</v>
      </c>
      <c r="I43" s="34">
        <v>4.641E-2</v>
      </c>
      <c r="J43" s="34">
        <v>2.2899999999999999E-3</v>
      </c>
      <c r="K43" s="34">
        <v>923</v>
      </c>
      <c r="L43" s="34">
        <v>30</v>
      </c>
      <c r="M43" s="34">
        <v>915</v>
      </c>
      <c r="N43" s="34">
        <v>14</v>
      </c>
      <c r="O43" s="34">
        <v>912</v>
      </c>
      <c r="P43" s="34">
        <v>10</v>
      </c>
      <c r="Q43" s="34">
        <v>917</v>
      </c>
      <c r="R43" s="34">
        <v>44</v>
      </c>
      <c r="S43" s="30">
        <v>-0.32894736842106198</v>
      </c>
      <c r="T43" s="34" t="s">
        <v>137</v>
      </c>
      <c r="U43" s="55">
        <v>912</v>
      </c>
      <c r="V43" s="34">
        <v>10</v>
      </c>
      <c r="W43" s="34" t="s">
        <v>138</v>
      </c>
    </row>
    <row r="44" spans="1:23" x14ac:dyDescent="0.3">
      <c r="A44" s="34" t="s">
        <v>179</v>
      </c>
      <c r="B44" s="34">
        <v>6.9449999999999998E-2</v>
      </c>
      <c r="C44" s="34">
        <v>1.09E-3</v>
      </c>
      <c r="D44" s="34">
        <v>1.4557100000000001</v>
      </c>
      <c r="E44" s="34">
        <v>3.6970000000000003E-2</v>
      </c>
      <c r="F44" s="34">
        <v>0.15203</v>
      </c>
      <c r="G44" s="34">
        <v>1.7700000000000001E-3</v>
      </c>
      <c r="H44" s="34">
        <v>0.45842615270454629</v>
      </c>
      <c r="I44" s="34">
        <v>4.1250000000000002E-2</v>
      </c>
      <c r="J44" s="34">
        <v>2.1800000000000001E-3</v>
      </c>
      <c r="K44" s="34">
        <v>912</v>
      </c>
      <c r="L44" s="34">
        <v>31</v>
      </c>
      <c r="M44" s="34">
        <v>912</v>
      </c>
      <c r="N44" s="34">
        <v>15</v>
      </c>
      <c r="O44" s="34">
        <v>912</v>
      </c>
      <c r="P44" s="34">
        <v>10</v>
      </c>
      <c r="Q44" s="34">
        <v>817</v>
      </c>
      <c r="R44" s="34">
        <v>42</v>
      </c>
      <c r="S44" s="30">
        <v>0</v>
      </c>
      <c r="T44" s="34" t="s">
        <v>137</v>
      </c>
      <c r="U44" s="55">
        <v>912</v>
      </c>
      <c r="V44" s="34">
        <v>10</v>
      </c>
      <c r="W44" s="34" t="s">
        <v>138</v>
      </c>
    </row>
    <row r="45" spans="1:23" x14ac:dyDescent="0.3">
      <c r="A45" s="34" t="s">
        <v>180</v>
      </c>
      <c r="B45" s="34">
        <v>6.9680000000000006E-2</v>
      </c>
      <c r="C45" s="34">
        <v>9.5E-4</v>
      </c>
      <c r="D45" s="34">
        <v>1.46848</v>
      </c>
      <c r="E45" s="34">
        <v>3.2770000000000001E-2</v>
      </c>
      <c r="F45" s="34">
        <v>0.15287000000000001</v>
      </c>
      <c r="G45" s="34">
        <v>1.6100000000000001E-3</v>
      </c>
      <c r="H45" s="34">
        <v>0.47194914656903614</v>
      </c>
      <c r="I45" s="34">
        <v>3.5990000000000001E-2</v>
      </c>
      <c r="J45" s="34">
        <v>1.72E-3</v>
      </c>
      <c r="K45" s="34">
        <v>919</v>
      </c>
      <c r="L45" s="34">
        <v>27</v>
      </c>
      <c r="M45" s="34">
        <v>918</v>
      </c>
      <c r="N45" s="34">
        <v>13</v>
      </c>
      <c r="O45" s="34">
        <v>917</v>
      </c>
      <c r="P45" s="34">
        <v>9</v>
      </c>
      <c r="Q45" s="34">
        <v>715</v>
      </c>
      <c r="R45" s="34">
        <v>34</v>
      </c>
      <c r="S45" s="30">
        <v>-0.10905125408942062</v>
      </c>
      <c r="T45" s="34" t="s">
        <v>137</v>
      </c>
      <c r="U45" s="55">
        <v>917</v>
      </c>
      <c r="V45" s="34">
        <v>9</v>
      </c>
      <c r="W45" s="34" t="s">
        <v>138</v>
      </c>
    </row>
    <row r="46" spans="1:23" x14ac:dyDescent="0.3">
      <c r="A46" s="34" t="s">
        <v>181</v>
      </c>
      <c r="B46" s="34">
        <v>7.0110000000000006E-2</v>
      </c>
      <c r="C46" s="34">
        <v>2.5100000000000001E-3</v>
      </c>
      <c r="D46" s="34">
        <v>1.49485</v>
      </c>
      <c r="E46" s="34">
        <v>7.7210000000000001E-2</v>
      </c>
      <c r="F46" s="34">
        <v>0.15465999999999999</v>
      </c>
      <c r="G46" s="34">
        <v>2.8800000000000002E-3</v>
      </c>
      <c r="H46" s="34">
        <v>0.36052762301748326</v>
      </c>
      <c r="I46" s="34">
        <v>4.4909999999999999E-2</v>
      </c>
      <c r="J46" s="34">
        <v>5.1700000000000001E-3</v>
      </c>
      <c r="K46" s="34">
        <v>932</v>
      </c>
      <c r="L46" s="34">
        <v>70</v>
      </c>
      <c r="M46" s="34">
        <v>928</v>
      </c>
      <c r="N46" s="34">
        <v>31</v>
      </c>
      <c r="O46" s="34">
        <v>927</v>
      </c>
      <c r="P46" s="34">
        <v>16</v>
      </c>
      <c r="Q46" s="34">
        <v>888</v>
      </c>
      <c r="R46" s="34">
        <v>100</v>
      </c>
      <c r="S46" s="30">
        <v>-0.10787486515642097</v>
      </c>
      <c r="T46" s="34" t="s">
        <v>137</v>
      </c>
      <c r="U46" s="55">
        <v>927</v>
      </c>
      <c r="V46" s="34">
        <v>16</v>
      </c>
      <c r="W46" s="34" t="s">
        <v>138</v>
      </c>
    </row>
    <row r="47" spans="1:23" x14ac:dyDescent="0.3">
      <c r="A47" s="34" t="s">
        <v>182</v>
      </c>
      <c r="B47" s="34">
        <v>7.0389999999999994E-2</v>
      </c>
      <c r="C47" s="34">
        <v>2.0300000000000001E-3</v>
      </c>
      <c r="D47" s="34">
        <v>1.52197</v>
      </c>
      <c r="E47" s="34">
        <v>6.4229999999999995E-2</v>
      </c>
      <c r="F47" s="34">
        <v>0.15676000000000001</v>
      </c>
      <c r="G47" s="34">
        <v>2.48E-3</v>
      </c>
      <c r="H47" s="34">
        <v>0.37487337484894273</v>
      </c>
      <c r="I47" s="34">
        <v>4.0169999999999997E-2</v>
      </c>
      <c r="J47" s="34">
        <v>3.62E-3</v>
      </c>
      <c r="K47" s="34">
        <v>940</v>
      </c>
      <c r="L47" s="34">
        <v>56</v>
      </c>
      <c r="M47" s="34">
        <v>939</v>
      </c>
      <c r="N47" s="34">
        <v>26</v>
      </c>
      <c r="O47" s="34">
        <v>939</v>
      </c>
      <c r="P47" s="34">
        <v>14</v>
      </c>
      <c r="Q47" s="34">
        <v>796</v>
      </c>
      <c r="R47" s="34">
        <v>70</v>
      </c>
      <c r="S47" s="30">
        <v>0</v>
      </c>
      <c r="T47" s="34" t="s">
        <v>137</v>
      </c>
      <c r="U47" s="55">
        <v>939</v>
      </c>
      <c r="V47" s="34">
        <v>14</v>
      </c>
      <c r="W47" s="34" t="s">
        <v>138</v>
      </c>
    </row>
    <row r="48" spans="1:23" x14ac:dyDescent="0.3">
      <c r="A48" s="34" t="s">
        <v>183</v>
      </c>
      <c r="B48" s="34">
        <v>7.0720000000000005E-2</v>
      </c>
      <c r="C48" s="34">
        <v>1.1900000000000001E-3</v>
      </c>
      <c r="D48" s="34">
        <v>1.5471299999999999</v>
      </c>
      <c r="E48" s="34">
        <v>4.1300000000000003E-2</v>
      </c>
      <c r="F48" s="34">
        <v>0.15869</v>
      </c>
      <c r="G48" s="34">
        <v>1.89E-3</v>
      </c>
      <c r="H48" s="34">
        <v>0.44615832381863796</v>
      </c>
      <c r="I48" s="34">
        <v>4.2849999999999999E-2</v>
      </c>
      <c r="J48" s="34">
        <v>2.3900000000000002E-3</v>
      </c>
      <c r="K48" s="34">
        <v>949</v>
      </c>
      <c r="L48" s="34">
        <v>33</v>
      </c>
      <c r="M48" s="34">
        <v>949</v>
      </c>
      <c r="N48" s="34">
        <v>16</v>
      </c>
      <c r="O48" s="34">
        <v>949</v>
      </c>
      <c r="P48" s="34">
        <v>11</v>
      </c>
      <c r="Q48" s="34">
        <v>848</v>
      </c>
      <c r="R48" s="34">
        <v>46</v>
      </c>
      <c r="S48" s="30">
        <v>0</v>
      </c>
      <c r="T48" s="34" t="s">
        <v>137</v>
      </c>
      <c r="U48" s="55">
        <v>949</v>
      </c>
      <c r="V48" s="34">
        <v>11</v>
      </c>
      <c r="W48" s="34" t="s">
        <v>138</v>
      </c>
    </row>
    <row r="49" spans="1:23" x14ac:dyDescent="0.3">
      <c r="A49" s="34" t="s">
        <v>184</v>
      </c>
      <c r="B49" s="34">
        <v>7.0690000000000003E-2</v>
      </c>
      <c r="C49" s="34">
        <v>1.41E-3</v>
      </c>
      <c r="D49" s="34">
        <v>1.5461</v>
      </c>
      <c r="E49" s="34">
        <v>4.7820000000000001E-2</v>
      </c>
      <c r="F49" s="34">
        <v>0.15866</v>
      </c>
      <c r="G49" s="34">
        <v>2.0699999999999998E-3</v>
      </c>
      <c r="H49" s="34">
        <v>0.4218236292310712</v>
      </c>
      <c r="I49" s="34">
        <v>4.4859999999999997E-2</v>
      </c>
      <c r="J49" s="34">
        <v>2.81E-3</v>
      </c>
      <c r="K49" s="34">
        <v>948</v>
      </c>
      <c r="L49" s="34">
        <v>39</v>
      </c>
      <c r="M49" s="34">
        <v>949</v>
      </c>
      <c r="N49" s="34">
        <v>19</v>
      </c>
      <c r="O49" s="34">
        <v>949</v>
      </c>
      <c r="P49" s="34">
        <v>12</v>
      </c>
      <c r="Q49" s="34">
        <v>887</v>
      </c>
      <c r="R49" s="34">
        <v>54</v>
      </c>
      <c r="S49" s="30">
        <v>0</v>
      </c>
      <c r="T49" s="34" t="s">
        <v>137</v>
      </c>
      <c r="U49" s="55">
        <v>949</v>
      </c>
      <c r="V49" s="34">
        <v>12</v>
      </c>
      <c r="W49" s="34" t="s">
        <v>138</v>
      </c>
    </row>
    <row r="50" spans="1:23" x14ac:dyDescent="0.3">
      <c r="A50" s="34" t="s">
        <v>185</v>
      </c>
      <c r="B50" s="34">
        <v>7.1279999999999996E-2</v>
      </c>
      <c r="C50" s="34">
        <v>1.34E-3</v>
      </c>
      <c r="D50" s="34">
        <v>1.5620400000000001</v>
      </c>
      <c r="E50" s="34">
        <v>4.5429999999999998E-2</v>
      </c>
      <c r="F50" s="34">
        <v>0.159</v>
      </c>
      <c r="G50" s="34">
        <v>1.9599999999999999E-3</v>
      </c>
      <c r="H50" s="34">
        <v>0.42384626566270317</v>
      </c>
      <c r="I50" s="34">
        <v>4.4330000000000001E-2</v>
      </c>
      <c r="J50" s="34">
        <v>2.6099999999999999E-3</v>
      </c>
      <c r="K50" s="34">
        <v>965</v>
      </c>
      <c r="L50" s="34">
        <v>38</v>
      </c>
      <c r="M50" s="34">
        <v>955</v>
      </c>
      <c r="N50" s="34">
        <v>18</v>
      </c>
      <c r="O50" s="34">
        <v>951</v>
      </c>
      <c r="P50" s="34">
        <v>11</v>
      </c>
      <c r="Q50" s="34">
        <v>877</v>
      </c>
      <c r="R50" s="34">
        <v>51</v>
      </c>
      <c r="S50" s="30">
        <v>-0.42060988433227919</v>
      </c>
      <c r="T50" s="34" t="s">
        <v>137</v>
      </c>
      <c r="U50" s="55">
        <v>951</v>
      </c>
      <c r="V50" s="34">
        <v>11</v>
      </c>
      <c r="W50" s="34" t="s">
        <v>138</v>
      </c>
    </row>
    <row r="51" spans="1:23" x14ac:dyDescent="0.3">
      <c r="A51" s="34" t="s">
        <v>186</v>
      </c>
      <c r="B51" s="34">
        <v>7.0779999999999996E-2</v>
      </c>
      <c r="C51" s="34">
        <v>1.15E-3</v>
      </c>
      <c r="D51" s="34">
        <v>1.5550999999999999</v>
      </c>
      <c r="E51" s="34">
        <v>3.9989999999999998E-2</v>
      </c>
      <c r="F51" s="34">
        <v>0.15937000000000001</v>
      </c>
      <c r="G51" s="34">
        <v>1.82E-3</v>
      </c>
      <c r="H51" s="34">
        <v>0.44409075538634291</v>
      </c>
      <c r="I51" s="34">
        <v>4.5039999999999997E-2</v>
      </c>
      <c r="J51" s="34">
        <v>2.4199999999999998E-3</v>
      </c>
      <c r="K51" s="34">
        <v>951</v>
      </c>
      <c r="L51" s="34">
        <v>32</v>
      </c>
      <c r="M51" s="34">
        <v>953</v>
      </c>
      <c r="N51" s="34">
        <v>16</v>
      </c>
      <c r="O51" s="34">
        <v>953</v>
      </c>
      <c r="P51" s="34">
        <v>10</v>
      </c>
      <c r="Q51" s="34">
        <v>890</v>
      </c>
      <c r="R51" s="34">
        <v>47</v>
      </c>
      <c r="S51" s="30">
        <v>0</v>
      </c>
      <c r="T51" s="34" t="s">
        <v>137</v>
      </c>
      <c r="U51" s="55">
        <v>953</v>
      </c>
      <c r="V51" s="34">
        <v>10</v>
      </c>
      <c r="W51" s="34" t="s">
        <v>138</v>
      </c>
    </row>
    <row r="52" spans="1:23" x14ac:dyDescent="0.3">
      <c r="A52" s="34" t="s">
        <v>187</v>
      </c>
      <c r="B52" s="34">
        <v>7.1349999999999997E-2</v>
      </c>
      <c r="C52" s="34">
        <v>1.3699999999999999E-3</v>
      </c>
      <c r="D52" s="34">
        <v>1.5831900000000001</v>
      </c>
      <c r="E52" s="34">
        <v>4.7350000000000003E-2</v>
      </c>
      <c r="F52" s="34">
        <v>0.16095000000000001</v>
      </c>
      <c r="G52" s="34">
        <v>2.0600000000000002E-3</v>
      </c>
      <c r="H52" s="34">
        <v>0.42794631794522558</v>
      </c>
      <c r="I52" s="34">
        <v>4.5179999999999998E-2</v>
      </c>
      <c r="J52" s="34">
        <v>2.6099999999999999E-3</v>
      </c>
      <c r="K52" s="34">
        <v>967</v>
      </c>
      <c r="L52" s="34">
        <v>39</v>
      </c>
      <c r="M52" s="34">
        <v>964</v>
      </c>
      <c r="N52" s="34">
        <v>19</v>
      </c>
      <c r="O52" s="34">
        <v>962</v>
      </c>
      <c r="P52" s="34">
        <v>11</v>
      </c>
      <c r="Q52" s="34">
        <v>893</v>
      </c>
      <c r="R52" s="34">
        <v>50</v>
      </c>
      <c r="S52" s="30">
        <v>-0.20790020790020236</v>
      </c>
      <c r="T52" s="34" t="s">
        <v>137</v>
      </c>
      <c r="U52" s="55">
        <v>962</v>
      </c>
      <c r="V52" s="34">
        <v>11</v>
      </c>
      <c r="W52" s="34" t="s">
        <v>138</v>
      </c>
    </row>
    <row r="53" spans="1:23" x14ac:dyDescent="0.3">
      <c r="A53" s="34" t="s">
        <v>188</v>
      </c>
      <c r="B53" s="34">
        <v>7.1300000000000002E-2</v>
      </c>
      <c r="C53" s="34">
        <v>1.4E-3</v>
      </c>
      <c r="D53" s="34">
        <v>1.58433</v>
      </c>
      <c r="E53" s="34">
        <v>4.7870000000000003E-2</v>
      </c>
      <c r="F53" s="34">
        <v>0.16117999999999999</v>
      </c>
      <c r="G53" s="34">
        <v>2.0400000000000001E-3</v>
      </c>
      <c r="H53" s="34">
        <v>0.41889119757663568</v>
      </c>
      <c r="I53" s="34">
        <v>4.8090000000000001E-2</v>
      </c>
      <c r="J53" s="34">
        <v>2.9299999999999999E-3</v>
      </c>
      <c r="K53" s="34">
        <v>966</v>
      </c>
      <c r="L53" s="34">
        <v>39</v>
      </c>
      <c r="M53" s="34">
        <v>964</v>
      </c>
      <c r="N53" s="34">
        <v>19</v>
      </c>
      <c r="O53" s="34">
        <v>963</v>
      </c>
      <c r="P53" s="34">
        <v>11</v>
      </c>
      <c r="Q53" s="34">
        <v>949</v>
      </c>
      <c r="R53" s="34">
        <v>57</v>
      </c>
      <c r="S53" s="30">
        <v>-0.10384215991692258</v>
      </c>
      <c r="T53" s="34" t="s">
        <v>137</v>
      </c>
      <c r="U53" s="55">
        <v>963</v>
      </c>
      <c r="V53" s="34">
        <v>11</v>
      </c>
      <c r="W53" s="34" t="s">
        <v>138</v>
      </c>
    </row>
    <row r="54" spans="1:23" x14ac:dyDescent="0.3">
      <c r="A54" s="34" t="s">
        <v>189</v>
      </c>
      <c r="B54" s="34">
        <v>7.1330000000000005E-2</v>
      </c>
      <c r="C54" s="34">
        <v>1.3799999999999999E-3</v>
      </c>
      <c r="D54" s="34">
        <v>1.5905199999999999</v>
      </c>
      <c r="E54" s="34">
        <v>4.7329999999999997E-2</v>
      </c>
      <c r="F54" s="34">
        <v>0.16172</v>
      </c>
      <c r="G54" s="34">
        <v>2.0200000000000001E-3</v>
      </c>
      <c r="H54" s="34">
        <v>0.41974957669034219</v>
      </c>
      <c r="I54" s="34">
        <v>4.5319999999999999E-2</v>
      </c>
      <c r="J54" s="34">
        <v>2.8999999999999998E-3</v>
      </c>
      <c r="K54" s="34">
        <v>967</v>
      </c>
      <c r="L54" s="34">
        <v>38</v>
      </c>
      <c r="M54" s="34">
        <v>967</v>
      </c>
      <c r="N54" s="34">
        <v>19</v>
      </c>
      <c r="O54" s="34">
        <v>966</v>
      </c>
      <c r="P54" s="34">
        <v>11</v>
      </c>
      <c r="Q54" s="34">
        <v>896</v>
      </c>
      <c r="R54" s="34">
        <v>56</v>
      </c>
      <c r="S54" s="30">
        <v>-0.10351966873705098</v>
      </c>
      <c r="T54" s="34" t="s">
        <v>137</v>
      </c>
      <c r="U54" s="55">
        <v>966</v>
      </c>
      <c r="V54" s="34">
        <v>11</v>
      </c>
      <c r="W54" s="34" t="s">
        <v>138</v>
      </c>
    </row>
    <row r="55" spans="1:23" x14ac:dyDescent="0.3">
      <c r="A55" s="34" t="s">
        <v>190</v>
      </c>
      <c r="B55" s="34">
        <v>7.1550000000000002E-2</v>
      </c>
      <c r="C55" s="34">
        <v>1.58E-3</v>
      </c>
      <c r="D55" s="34">
        <v>1.62452</v>
      </c>
      <c r="E55" s="34">
        <v>5.364E-2</v>
      </c>
      <c r="F55" s="34">
        <v>0.16467999999999999</v>
      </c>
      <c r="G55" s="34">
        <v>2.1299999999999999E-3</v>
      </c>
      <c r="H55" s="34">
        <v>0.3917193619080378</v>
      </c>
      <c r="I55" s="34">
        <v>4.4850000000000001E-2</v>
      </c>
      <c r="J55" s="34">
        <v>3.14E-3</v>
      </c>
      <c r="K55" s="34">
        <v>973</v>
      </c>
      <c r="L55" s="34">
        <v>43</v>
      </c>
      <c r="M55" s="34">
        <v>980</v>
      </c>
      <c r="N55" s="34">
        <v>21</v>
      </c>
      <c r="O55" s="34">
        <v>983</v>
      </c>
      <c r="P55" s="34">
        <v>12</v>
      </c>
      <c r="Q55" s="34">
        <v>887</v>
      </c>
      <c r="R55" s="34">
        <v>61</v>
      </c>
      <c r="S55" s="30">
        <v>0.30518819938962771</v>
      </c>
      <c r="T55" s="34" t="s">
        <v>137</v>
      </c>
      <c r="U55" s="55">
        <v>983</v>
      </c>
      <c r="V55" s="34">
        <v>12</v>
      </c>
      <c r="W55" s="34" t="s">
        <v>138</v>
      </c>
    </row>
    <row r="56" spans="1:23" x14ac:dyDescent="0.3">
      <c r="A56" s="34" t="s">
        <v>191</v>
      </c>
      <c r="B56" s="34">
        <v>7.2270000000000001E-2</v>
      </c>
      <c r="C56" s="34">
        <v>1.8500000000000001E-3</v>
      </c>
      <c r="D56" s="34">
        <v>1.64679</v>
      </c>
      <c r="E56" s="34">
        <v>6.2700000000000006E-2</v>
      </c>
      <c r="F56" s="34">
        <v>0.16525000000000001</v>
      </c>
      <c r="G56" s="34">
        <v>2.4399999999999999E-3</v>
      </c>
      <c r="H56" s="34">
        <v>0.38781003119819896</v>
      </c>
      <c r="I56" s="34">
        <v>4.2799999999999998E-2</v>
      </c>
      <c r="J56" s="34">
        <v>3.4399999999999999E-3</v>
      </c>
      <c r="K56" s="34">
        <v>994</v>
      </c>
      <c r="L56" s="34">
        <v>50</v>
      </c>
      <c r="M56" s="34">
        <v>988</v>
      </c>
      <c r="N56" s="34">
        <v>24</v>
      </c>
      <c r="O56" s="34">
        <v>986</v>
      </c>
      <c r="P56" s="34">
        <v>13</v>
      </c>
      <c r="Q56" s="34">
        <v>847</v>
      </c>
      <c r="R56" s="34">
        <v>67</v>
      </c>
      <c r="S56" s="30">
        <v>-0.20283975659229903</v>
      </c>
      <c r="T56" s="34" t="s">
        <v>137</v>
      </c>
      <c r="U56" s="55">
        <v>986</v>
      </c>
      <c r="V56" s="34">
        <v>13</v>
      </c>
      <c r="W56" s="34" t="s">
        <v>138</v>
      </c>
    </row>
    <row r="57" spans="1:23" x14ac:dyDescent="0.3">
      <c r="A57" s="34" t="s">
        <v>192</v>
      </c>
      <c r="B57" s="34">
        <v>7.102E-2</v>
      </c>
      <c r="C57" s="34">
        <v>1.66E-3</v>
      </c>
      <c r="D57" s="34">
        <v>1.6196900000000001</v>
      </c>
      <c r="E57" s="34">
        <v>5.688E-2</v>
      </c>
      <c r="F57" s="34">
        <v>0.16542000000000001</v>
      </c>
      <c r="G57" s="34">
        <v>2.32E-3</v>
      </c>
      <c r="H57" s="34">
        <v>0.39936709711001162</v>
      </c>
      <c r="I57" s="34">
        <v>4.5990000000000003E-2</v>
      </c>
      <c r="J57" s="34">
        <v>3.4299999999999999E-3</v>
      </c>
      <c r="K57" s="34">
        <v>958</v>
      </c>
      <c r="L57" s="34">
        <v>46</v>
      </c>
      <c r="M57" s="34">
        <v>978</v>
      </c>
      <c r="N57" s="34">
        <v>22</v>
      </c>
      <c r="O57" s="34">
        <v>987</v>
      </c>
      <c r="P57" s="34">
        <v>13</v>
      </c>
      <c r="Q57" s="34">
        <v>909</v>
      </c>
      <c r="R57" s="34">
        <v>66</v>
      </c>
      <c r="S57" s="30">
        <v>0.91185410334346795</v>
      </c>
      <c r="T57" s="34" t="s">
        <v>137</v>
      </c>
      <c r="U57" s="55">
        <v>987</v>
      </c>
      <c r="V57" s="34">
        <v>13</v>
      </c>
      <c r="W57" s="34" t="s">
        <v>138</v>
      </c>
    </row>
    <row r="58" spans="1:23" x14ac:dyDescent="0.3">
      <c r="A58" s="34" t="s">
        <v>193</v>
      </c>
      <c r="B58" s="34">
        <v>7.2389999999999996E-2</v>
      </c>
      <c r="C58" s="34">
        <v>2.1700000000000001E-3</v>
      </c>
      <c r="D58" s="34">
        <v>1.66639</v>
      </c>
      <c r="E58" s="34">
        <v>7.263E-2</v>
      </c>
      <c r="F58" s="34">
        <v>0.16694999999999999</v>
      </c>
      <c r="G58" s="34">
        <v>2.6900000000000001E-3</v>
      </c>
      <c r="H58" s="34">
        <v>0.36968043215422675</v>
      </c>
      <c r="I58" s="34">
        <v>4.6859999999999999E-2</v>
      </c>
      <c r="J58" s="34">
        <v>4.5199999999999997E-3</v>
      </c>
      <c r="K58" s="34">
        <v>997</v>
      </c>
      <c r="L58" s="34">
        <v>59</v>
      </c>
      <c r="M58" s="34">
        <v>996</v>
      </c>
      <c r="N58" s="34">
        <v>28</v>
      </c>
      <c r="O58" s="34">
        <v>995</v>
      </c>
      <c r="P58" s="34">
        <v>15</v>
      </c>
      <c r="Q58" s="34">
        <v>926</v>
      </c>
      <c r="R58" s="34">
        <v>87</v>
      </c>
      <c r="S58" s="30">
        <v>-0.10050251256281673</v>
      </c>
      <c r="T58" s="34" t="s">
        <v>137</v>
      </c>
      <c r="U58" s="55">
        <v>995</v>
      </c>
      <c r="V58" s="34">
        <v>15</v>
      </c>
      <c r="W58" s="34" t="s">
        <v>138</v>
      </c>
    </row>
    <row r="59" spans="1:23" x14ac:dyDescent="0.3">
      <c r="A59" s="34" t="s">
        <v>194</v>
      </c>
      <c r="B59" s="34">
        <v>7.2480000000000003E-2</v>
      </c>
      <c r="C59" s="34">
        <v>1.83E-3</v>
      </c>
      <c r="D59" s="34">
        <v>1.67862</v>
      </c>
      <c r="E59" s="34">
        <v>6.3159999999999994E-2</v>
      </c>
      <c r="F59" s="34">
        <v>0.16797000000000001</v>
      </c>
      <c r="G59" s="34">
        <v>2.4499999999999999E-3</v>
      </c>
      <c r="H59" s="34">
        <v>0.38765432531661931</v>
      </c>
      <c r="I59" s="34">
        <v>4.0910000000000002E-2</v>
      </c>
      <c r="J59" s="34">
        <v>3.0699999999999998E-3</v>
      </c>
      <c r="K59" s="34">
        <v>999</v>
      </c>
      <c r="L59" s="34">
        <v>50</v>
      </c>
      <c r="M59" s="34">
        <v>1000</v>
      </c>
      <c r="N59" s="34">
        <v>24</v>
      </c>
      <c r="O59" s="34">
        <v>1001</v>
      </c>
      <c r="P59" s="34">
        <v>14</v>
      </c>
      <c r="Q59" s="34">
        <v>810</v>
      </c>
      <c r="R59" s="34">
        <v>60</v>
      </c>
      <c r="S59" s="30" t="s">
        <v>137</v>
      </c>
      <c r="T59" s="30">
        <v>1.9980019980020414E-3</v>
      </c>
      <c r="U59" s="55">
        <v>999</v>
      </c>
      <c r="V59" s="34">
        <v>50</v>
      </c>
      <c r="W59" s="34" t="s">
        <v>138</v>
      </c>
    </row>
    <row r="60" spans="1:23" x14ac:dyDescent="0.3">
      <c r="A60" s="34" t="s">
        <v>195</v>
      </c>
      <c r="B60" s="34">
        <v>7.2700000000000001E-2</v>
      </c>
      <c r="C60" s="34">
        <v>1.47E-3</v>
      </c>
      <c r="D60" s="34">
        <v>1.68411</v>
      </c>
      <c r="E60" s="34">
        <v>5.219E-2</v>
      </c>
      <c r="F60" s="34">
        <v>0.16803000000000001</v>
      </c>
      <c r="G60" s="34">
        <v>2.16E-3</v>
      </c>
      <c r="H60" s="34">
        <v>0.41481082522319407</v>
      </c>
      <c r="I60" s="34">
        <v>5.1810000000000002E-2</v>
      </c>
      <c r="J60" s="34">
        <v>3.5599999999999998E-3</v>
      </c>
      <c r="K60" s="34">
        <v>1006</v>
      </c>
      <c r="L60" s="34">
        <v>39</v>
      </c>
      <c r="M60" s="34">
        <v>1003</v>
      </c>
      <c r="N60" s="34">
        <v>20</v>
      </c>
      <c r="O60" s="34">
        <v>1001</v>
      </c>
      <c r="P60" s="34">
        <v>12</v>
      </c>
      <c r="Q60" s="34">
        <v>1021</v>
      </c>
      <c r="R60" s="34">
        <v>68</v>
      </c>
      <c r="S60" s="30" t="s">
        <v>137</v>
      </c>
      <c r="T60" s="30">
        <v>-4.9950049950049369E-3</v>
      </c>
      <c r="U60" s="55">
        <v>1006</v>
      </c>
      <c r="V60" s="34">
        <v>39</v>
      </c>
      <c r="W60" s="34" t="s">
        <v>138</v>
      </c>
    </row>
    <row r="61" spans="1:23" x14ac:dyDescent="0.3">
      <c r="A61" s="34" t="s">
        <v>196</v>
      </c>
      <c r="B61" s="34">
        <v>7.2870000000000004E-2</v>
      </c>
      <c r="C61" s="34">
        <v>1.99E-3</v>
      </c>
      <c r="D61" s="34">
        <v>1.6929000000000001</v>
      </c>
      <c r="E61" s="34">
        <v>6.9029999999999994E-2</v>
      </c>
      <c r="F61" s="34">
        <v>0.16847999999999999</v>
      </c>
      <c r="G61" s="34">
        <v>2.6900000000000001E-3</v>
      </c>
      <c r="H61" s="34">
        <v>0.39155913259563851</v>
      </c>
      <c r="I61" s="34">
        <v>4.8169999999999998E-2</v>
      </c>
      <c r="J61" s="34">
        <v>3.6099999999999999E-3</v>
      </c>
      <c r="K61" s="34">
        <v>1010</v>
      </c>
      <c r="L61" s="34">
        <v>55</v>
      </c>
      <c r="M61" s="34">
        <v>1006</v>
      </c>
      <c r="N61" s="34">
        <v>26</v>
      </c>
      <c r="O61" s="34">
        <v>1004</v>
      </c>
      <c r="P61" s="34">
        <v>15</v>
      </c>
      <c r="Q61" s="34">
        <v>951</v>
      </c>
      <c r="R61" s="34">
        <v>70</v>
      </c>
      <c r="S61" s="30" t="s">
        <v>137</v>
      </c>
      <c r="T61" s="30">
        <v>-5.9760956175298752E-3</v>
      </c>
      <c r="U61" s="55">
        <v>1010</v>
      </c>
      <c r="V61" s="34">
        <v>55</v>
      </c>
      <c r="W61" s="34" t="s">
        <v>138</v>
      </c>
    </row>
    <row r="62" spans="1:23" x14ac:dyDescent="0.3">
      <c r="A62" s="34" t="s">
        <v>197</v>
      </c>
      <c r="B62" s="34">
        <v>7.3050000000000004E-2</v>
      </c>
      <c r="C62" s="34">
        <v>1.81E-3</v>
      </c>
      <c r="D62" s="34">
        <v>1.72556</v>
      </c>
      <c r="E62" s="34">
        <v>6.4570000000000002E-2</v>
      </c>
      <c r="F62" s="34">
        <v>0.17136999999999999</v>
      </c>
      <c r="G62" s="34">
        <v>2.5600000000000002E-3</v>
      </c>
      <c r="H62" s="34">
        <v>0.39921279024889289</v>
      </c>
      <c r="I62" s="34">
        <v>4.5420000000000002E-2</v>
      </c>
      <c r="J62" s="34">
        <v>3.1800000000000001E-3</v>
      </c>
      <c r="K62" s="34">
        <v>1015</v>
      </c>
      <c r="L62" s="34">
        <v>49</v>
      </c>
      <c r="M62" s="34">
        <v>1018</v>
      </c>
      <c r="N62" s="34">
        <v>24</v>
      </c>
      <c r="O62" s="34">
        <v>1020</v>
      </c>
      <c r="P62" s="34">
        <v>14</v>
      </c>
      <c r="Q62" s="34">
        <v>898</v>
      </c>
      <c r="R62" s="34">
        <v>61</v>
      </c>
      <c r="S62" s="30" t="s">
        <v>137</v>
      </c>
      <c r="T62" s="30">
        <v>4.9019607843137081E-3</v>
      </c>
      <c r="U62" s="55">
        <v>1015</v>
      </c>
      <c r="V62" s="34">
        <v>49</v>
      </c>
      <c r="W62" s="34" t="s">
        <v>138</v>
      </c>
    </row>
    <row r="63" spans="1:23" x14ac:dyDescent="0.3">
      <c r="A63" s="34" t="s">
        <v>198</v>
      </c>
      <c r="B63" s="34">
        <v>7.3630000000000001E-2</v>
      </c>
      <c r="C63" s="34">
        <v>1.3500000000000001E-3</v>
      </c>
      <c r="D63" s="34">
        <v>1.7773399999999999</v>
      </c>
      <c r="E63" s="34">
        <v>5.1240000000000001E-2</v>
      </c>
      <c r="F63" s="34">
        <v>0.17504</v>
      </c>
      <c r="G63" s="34">
        <v>2.1900000000000001E-3</v>
      </c>
      <c r="H63" s="34">
        <v>0.43397848976105563</v>
      </c>
      <c r="I63" s="34">
        <v>4.4990000000000002E-2</v>
      </c>
      <c r="J63" s="34">
        <v>2.63E-3</v>
      </c>
      <c r="K63" s="34">
        <v>1031</v>
      </c>
      <c r="L63" s="34">
        <v>37</v>
      </c>
      <c r="M63" s="34">
        <v>1037</v>
      </c>
      <c r="N63" s="34">
        <v>19</v>
      </c>
      <c r="O63" s="34">
        <v>1040</v>
      </c>
      <c r="P63" s="34">
        <v>12</v>
      </c>
      <c r="Q63" s="34">
        <v>889</v>
      </c>
      <c r="R63" s="34">
        <v>51</v>
      </c>
      <c r="S63" s="30" t="s">
        <v>137</v>
      </c>
      <c r="T63" s="30">
        <v>8.6538461538461231E-3</v>
      </c>
      <c r="U63" s="55">
        <v>1031</v>
      </c>
      <c r="V63" s="34">
        <v>37</v>
      </c>
      <c r="W63" s="34" t="s">
        <v>138</v>
      </c>
    </row>
    <row r="64" spans="1:23" x14ac:dyDescent="0.3">
      <c r="A64" s="34" t="s">
        <v>199</v>
      </c>
      <c r="B64" s="34">
        <v>7.3700000000000002E-2</v>
      </c>
      <c r="C64" s="34">
        <v>2.5000000000000001E-3</v>
      </c>
      <c r="D64" s="34">
        <v>1.77399</v>
      </c>
      <c r="E64" s="34">
        <v>8.8050000000000003E-2</v>
      </c>
      <c r="F64" s="34">
        <v>0.17457</v>
      </c>
      <c r="G64" s="34">
        <v>3.2299999999999998E-3</v>
      </c>
      <c r="H64" s="34">
        <v>0.37278181414171335</v>
      </c>
      <c r="I64" s="34">
        <v>4.394E-2</v>
      </c>
      <c r="J64" s="34">
        <v>3.8800000000000002E-3</v>
      </c>
      <c r="K64" s="34">
        <v>1033</v>
      </c>
      <c r="L64" s="34">
        <v>65</v>
      </c>
      <c r="M64" s="34">
        <v>1036</v>
      </c>
      <c r="N64" s="34">
        <v>32</v>
      </c>
      <c r="O64" s="34">
        <v>1037</v>
      </c>
      <c r="P64" s="34">
        <v>18</v>
      </c>
      <c r="Q64" s="34">
        <v>869</v>
      </c>
      <c r="R64" s="34">
        <v>75</v>
      </c>
      <c r="S64" s="30" t="s">
        <v>137</v>
      </c>
      <c r="T64" s="30">
        <v>3.8572806171649487E-3</v>
      </c>
      <c r="U64" s="55">
        <v>1033</v>
      </c>
      <c r="V64" s="34">
        <v>65</v>
      </c>
      <c r="W64" s="34" t="s">
        <v>138</v>
      </c>
    </row>
    <row r="65" spans="1:23" x14ac:dyDescent="0.3">
      <c r="A65" s="34" t="s">
        <v>200</v>
      </c>
      <c r="B65" s="34">
        <v>7.3870000000000005E-2</v>
      </c>
      <c r="C65" s="34">
        <v>1.73E-3</v>
      </c>
      <c r="D65" s="34">
        <v>1.78271</v>
      </c>
      <c r="E65" s="34">
        <v>6.3299999999999995E-2</v>
      </c>
      <c r="F65" s="34">
        <v>0.17502000000000001</v>
      </c>
      <c r="G65" s="34">
        <v>2.5100000000000001E-3</v>
      </c>
      <c r="H65" s="34">
        <v>0.40388993683953611</v>
      </c>
      <c r="I65" s="34">
        <v>4.8800000000000003E-2</v>
      </c>
      <c r="J65" s="34">
        <v>3.4399999999999999E-3</v>
      </c>
      <c r="K65" s="34">
        <v>1038</v>
      </c>
      <c r="L65" s="34">
        <v>47</v>
      </c>
      <c r="M65" s="34">
        <v>1039</v>
      </c>
      <c r="N65" s="34">
        <v>23</v>
      </c>
      <c r="O65" s="34">
        <v>1040</v>
      </c>
      <c r="P65" s="34">
        <v>14</v>
      </c>
      <c r="Q65" s="34">
        <v>963</v>
      </c>
      <c r="R65" s="34">
        <v>66</v>
      </c>
      <c r="S65" s="30" t="s">
        <v>137</v>
      </c>
      <c r="T65" s="30">
        <v>1.9230769230769162E-3</v>
      </c>
      <c r="U65" s="55">
        <v>1038</v>
      </c>
      <c r="V65" s="34">
        <v>47</v>
      </c>
      <c r="W65" s="34" t="s">
        <v>138</v>
      </c>
    </row>
    <row r="66" spans="1:23" x14ac:dyDescent="0.3">
      <c r="A66" s="34" t="s">
        <v>201</v>
      </c>
      <c r="B66" s="34">
        <v>7.4010000000000006E-2</v>
      </c>
      <c r="C66" s="34">
        <v>1.8699999999999999E-3</v>
      </c>
      <c r="D66" s="34">
        <v>1.79027</v>
      </c>
      <c r="E66" s="34">
        <v>6.8690000000000001E-2</v>
      </c>
      <c r="F66" s="34">
        <v>0.17544999999999999</v>
      </c>
      <c r="G66" s="34">
        <v>2.7200000000000002E-3</v>
      </c>
      <c r="H66" s="34">
        <v>0.40405505946670173</v>
      </c>
      <c r="I66" s="34">
        <v>4.7840000000000001E-2</v>
      </c>
      <c r="J66" s="34">
        <v>3.2100000000000002E-3</v>
      </c>
      <c r="K66" s="34">
        <v>1042</v>
      </c>
      <c r="L66" s="34">
        <v>49</v>
      </c>
      <c r="M66" s="34">
        <v>1042</v>
      </c>
      <c r="N66" s="34">
        <v>25</v>
      </c>
      <c r="O66" s="34">
        <v>1042</v>
      </c>
      <c r="P66" s="34">
        <v>15</v>
      </c>
      <c r="Q66" s="34">
        <v>945</v>
      </c>
      <c r="R66" s="34">
        <v>62</v>
      </c>
      <c r="S66" s="30" t="s">
        <v>137</v>
      </c>
      <c r="T66" s="30">
        <v>0</v>
      </c>
      <c r="U66" s="55">
        <v>1042</v>
      </c>
      <c r="V66" s="34">
        <v>49</v>
      </c>
      <c r="W66" s="34" t="s">
        <v>138</v>
      </c>
    </row>
    <row r="67" spans="1:23" x14ac:dyDescent="0.3">
      <c r="A67" s="34" t="s">
        <v>202</v>
      </c>
      <c r="B67" s="34">
        <v>7.5389999999999999E-2</v>
      </c>
      <c r="C67" s="34">
        <v>1.4300000000000001E-3</v>
      </c>
      <c r="D67" s="34">
        <v>1.8911199999999999</v>
      </c>
      <c r="E67" s="34">
        <v>5.595E-2</v>
      </c>
      <c r="F67" s="34">
        <v>0.18193999999999999</v>
      </c>
      <c r="G67" s="34">
        <v>2.31E-3</v>
      </c>
      <c r="H67" s="34">
        <v>0.42914374446868586</v>
      </c>
      <c r="I67" s="34">
        <v>4.9399999999999999E-2</v>
      </c>
      <c r="J67" s="34">
        <v>2.8700000000000002E-3</v>
      </c>
      <c r="K67" s="34">
        <v>1079</v>
      </c>
      <c r="L67" s="34">
        <v>37</v>
      </c>
      <c r="M67" s="34">
        <v>1078</v>
      </c>
      <c r="N67" s="34">
        <v>20</v>
      </c>
      <c r="O67" s="34">
        <v>1078</v>
      </c>
      <c r="P67" s="34">
        <v>13</v>
      </c>
      <c r="Q67" s="34">
        <v>975</v>
      </c>
      <c r="R67" s="34">
        <v>55</v>
      </c>
      <c r="S67" s="30" t="s">
        <v>137</v>
      </c>
      <c r="T67" s="30">
        <v>-9.2764378478671361E-4</v>
      </c>
      <c r="U67" s="55">
        <v>1079</v>
      </c>
      <c r="V67" s="34">
        <v>37</v>
      </c>
      <c r="W67" s="34" t="s">
        <v>138</v>
      </c>
    </row>
    <row r="68" spans="1:23" x14ac:dyDescent="0.3">
      <c r="A68" s="34" t="s">
        <v>203</v>
      </c>
      <c r="B68" s="34">
        <v>7.5609999999999997E-2</v>
      </c>
      <c r="C68" s="34">
        <v>2.4599999999999999E-3</v>
      </c>
      <c r="D68" s="34">
        <v>1.8172299999999999</v>
      </c>
      <c r="E68" s="34">
        <v>8.5319999999999993E-2</v>
      </c>
      <c r="F68" s="34">
        <v>0.17432</v>
      </c>
      <c r="G68" s="34">
        <v>2.96E-3</v>
      </c>
      <c r="H68" s="34">
        <v>0.3616625539743798</v>
      </c>
      <c r="I68" s="34">
        <v>5.8999999999999997E-2</v>
      </c>
      <c r="J68" s="34">
        <v>6.5599999999999999E-3</v>
      </c>
      <c r="K68" s="34">
        <v>1085</v>
      </c>
      <c r="L68" s="34">
        <v>62</v>
      </c>
      <c r="M68" s="34">
        <v>1052</v>
      </c>
      <c r="N68" s="34">
        <v>31</v>
      </c>
      <c r="O68" s="34">
        <v>1036</v>
      </c>
      <c r="P68" s="34">
        <v>16</v>
      </c>
      <c r="Q68" s="34">
        <v>1159</v>
      </c>
      <c r="R68" s="34">
        <v>125</v>
      </c>
      <c r="S68" s="30" t="s">
        <v>137</v>
      </c>
      <c r="T68" s="30">
        <v>-4.7297297297297369E-2</v>
      </c>
      <c r="U68" s="55">
        <v>1085</v>
      </c>
      <c r="V68" s="34">
        <v>62</v>
      </c>
      <c r="W68" s="34" t="s">
        <v>138</v>
      </c>
    </row>
    <row r="69" spans="1:23" x14ac:dyDescent="0.3">
      <c r="A69" s="34" t="s">
        <v>204</v>
      </c>
      <c r="B69" s="34">
        <v>7.7619999999999995E-2</v>
      </c>
      <c r="C69" s="34">
        <v>1.48E-3</v>
      </c>
      <c r="D69" s="34">
        <v>2.0716299999999999</v>
      </c>
      <c r="E69" s="34">
        <v>6.1499999999999999E-2</v>
      </c>
      <c r="F69" s="34">
        <v>0.19358</v>
      </c>
      <c r="G69" s="34">
        <v>2.47E-3</v>
      </c>
      <c r="H69" s="34">
        <v>0.42980705861403068</v>
      </c>
      <c r="I69" s="34">
        <v>4.9840000000000002E-2</v>
      </c>
      <c r="J69" s="34">
        <v>3.0300000000000001E-3</v>
      </c>
      <c r="K69" s="34">
        <v>1137</v>
      </c>
      <c r="L69" s="34">
        <v>37</v>
      </c>
      <c r="M69" s="34">
        <v>1139</v>
      </c>
      <c r="N69" s="34">
        <v>20</v>
      </c>
      <c r="O69" s="34">
        <v>1141</v>
      </c>
      <c r="P69" s="34">
        <v>13</v>
      </c>
      <c r="Q69" s="34">
        <v>983</v>
      </c>
      <c r="R69" s="34">
        <v>58</v>
      </c>
      <c r="S69" s="30" t="s">
        <v>137</v>
      </c>
      <c r="T69" s="30">
        <v>3.5056967572304476E-3</v>
      </c>
      <c r="U69" s="55">
        <v>1137</v>
      </c>
      <c r="V69" s="34">
        <v>37</v>
      </c>
      <c r="W69" s="34" t="s">
        <v>138</v>
      </c>
    </row>
    <row r="70" spans="1:23" x14ac:dyDescent="0.3">
      <c r="A70" s="34" t="s">
        <v>205</v>
      </c>
      <c r="B70" s="34">
        <v>8.566E-2</v>
      </c>
      <c r="C70" s="34">
        <v>2.47E-3</v>
      </c>
      <c r="D70" s="34">
        <v>2.6451199999999999</v>
      </c>
      <c r="E70" s="34">
        <v>0.11305</v>
      </c>
      <c r="F70" s="34">
        <v>0.22398999999999999</v>
      </c>
      <c r="G70" s="34">
        <v>3.6800000000000001E-3</v>
      </c>
      <c r="H70" s="34">
        <v>0.38440940224099773</v>
      </c>
      <c r="I70" s="34">
        <v>6.3899999999999998E-2</v>
      </c>
      <c r="J70" s="34">
        <v>5.7800000000000004E-3</v>
      </c>
      <c r="K70" s="34">
        <v>1331</v>
      </c>
      <c r="L70" s="34">
        <v>56</v>
      </c>
      <c r="M70" s="34">
        <v>1313</v>
      </c>
      <c r="N70" s="34">
        <v>31</v>
      </c>
      <c r="O70" s="34">
        <v>1303</v>
      </c>
      <c r="P70" s="34">
        <v>19</v>
      </c>
      <c r="Q70" s="34">
        <v>1252</v>
      </c>
      <c r="R70" s="34">
        <v>110</v>
      </c>
      <c r="S70" s="30" t="s">
        <v>137</v>
      </c>
      <c r="T70" s="30">
        <v>-2.1488871834228762E-2</v>
      </c>
      <c r="U70" s="55">
        <v>1331</v>
      </c>
      <c r="V70" s="34">
        <v>56</v>
      </c>
      <c r="W70" s="34" t="s">
        <v>138</v>
      </c>
    </row>
    <row r="71" spans="1:23" x14ac:dyDescent="0.3">
      <c r="A71" s="34" t="s">
        <v>206</v>
      </c>
      <c r="B71" s="34">
        <v>8.8270000000000001E-2</v>
      </c>
      <c r="C71" s="34">
        <v>2.9399999999999999E-3</v>
      </c>
      <c r="D71" s="34">
        <v>2.9010799999999999</v>
      </c>
      <c r="E71" s="34">
        <v>0.14283999999999999</v>
      </c>
      <c r="F71" s="34">
        <v>0.23841000000000001</v>
      </c>
      <c r="G71" s="34">
        <v>4.4799999999999996E-3</v>
      </c>
      <c r="H71" s="34">
        <v>0.38164836816616132</v>
      </c>
      <c r="I71" s="34">
        <v>6.2059999999999997E-2</v>
      </c>
      <c r="J71" s="34">
        <v>6.3600000000000002E-3</v>
      </c>
      <c r="K71" s="34">
        <v>1388</v>
      </c>
      <c r="L71" s="34">
        <v>61</v>
      </c>
      <c r="M71" s="34">
        <v>1382</v>
      </c>
      <c r="N71" s="34">
        <v>37</v>
      </c>
      <c r="O71" s="34">
        <v>1378</v>
      </c>
      <c r="P71" s="34">
        <v>23</v>
      </c>
      <c r="Q71" s="34">
        <v>1217</v>
      </c>
      <c r="R71" s="34">
        <v>121</v>
      </c>
      <c r="S71" s="30" t="s">
        <v>137</v>
      </c>
      <c r="T71" s="30">
        <v>-7.2568940493469292E-3</v>
      </c>
      <c r="U71" s="55">
        <v>1388</v>
      </c>
      <c r="V71" s="34">
        <v>61</v>
      </c>
      <c r="W71" s="34" t="s">
        <v>138</v>
      </c>
    </row>
    <row r="72" spans="1:23" x14ac:dyDescent="0.3">
      <c r="A72" s="34" t="s">
        <v>207</v>
      </c>
      <c r="B72" s="34">
        <v>9.1079999999999994E-2</v>
      </c>
      <c r="C72" s="34">
        <v>2.0899999999999998E-3</v>
      </c>
      <c r="D72" s="34">
        <v>3.16513</v>
      </c>
      <c r="E72" s="34">
        <v>0.10999</v>
      </c>
      <c r="F72" s="34">
        <v>0.25211</v>
      </c>
      <c r="G72" s="34">
        <v>3.5300000000000002E-3</v>
      </c>
      <c r="H72" s="34">
        <v>0.40292385759958294</v>
      </c>
      <c r="I72" s="34">
        <v>6.9900000000000004E-2</v>
      </c>
      <c r="J72" s="34">
        <v>5.5500000000000002E-3</v>
      </c>
      <c r="K72" s="34">
        <v>1448</v>
      </c>
      <c r="L72" s="34">
        <v>42</v>
      </c>
      <c r="M72" s="34">
        <v>1449</v>
      </c>
      <c r="N72" s="34">
        <v>27</v>
      </c>
      <c r="O72" s="34">
        <v>1449</v>
      </c>
      <c r="P72" s="34">
        <v>18</v>
      </c>
      <c r="Q72" s="34">
        <v>1366</v>
      </c>
      <c r="R72" s="34">
        <v>105</v>
      </c>
      <c r="S72" s="30" t="s">
        <v>137</v>
      </c>
      <c r="T72" s="30">
        <v>6.9013112491378426E-4</v>
      </c>
      <c r="U72" s="55">
        <v>1448</v>
      </c>
      <c r="V72" s="34">
        <v>42</v>
      </c>
      <c r="W72" s="34" t="s">
        <v>138</v>
      </c>
    </row>
    <row r="73" spans="1:23" x14ac:dyDescent="0.3">
      <c r="A73" s="34" t="s">
        <v>208</v>
      </c>
      <c r="B73" s="34">
        <v>0.10889</v>
      </c>
      <c r="C73" s="34">
        <v>3.29E-3</v>
      </c>
      <c r="D73" s="34">
        <v>4.7702400000000003</v>
      </c>
      <c r="E73" s="34">
        <v>0.21359</v>
      </c>
      <c r="F73" s="34">
        <v>0.31773000000000001</v>
      </c>
      <c r="G73" s="34">
        <v>5.4599999999999996E-3</v>
      </c>
      <c r="H73" s="34">
        <v>0.3837900701528123</v>
      </c>
      <c r="I73" s="34">
        <v>7.9890000000000003E-2</v>
      </c>
      <c r="J73" s="34">
        <v>8.1700000000000002E-3</v>
      </c>
      <c r="K73" s="34">
        <v>1781</v>
      </c>
      <c r="L73" s="34">
        <v>53</v>
      </c>
      <c r="M73" s="34">
        <v>1780</v>
      </c>
      <c r="N73" s="34">
        <v>38</v>
      </c>
      <c r="O73" s="34">
        <v>1779</v>
      </c>
      <c r="P73" s="34">
        <v>27</v>
      </c>
      <c r="Q73" s="34">
        <v>1553</v>
      </c>
      <c r="R73" s="34">
        <v>153</v>
      </c>
      <c r="S73" s="30" t="s">
        <v>137</v>
      </c>
      <c r="T73" s="30">
        <v>-1.1242270938729426E-3</v>
      </c>
      <c r="U73" s="55">
        <v>1781</v>
      </c>
      <c r="V73" s="34">
        <v>53</v>
      </c>
      <c r="W73" s="34" t="s">
        <v>138</v>
      </c>
    </row>
    <row r="74" spans="1:23" x14ac:dyDescent="0.3">
      <c r="A74" s="34" t="s">
        <v>209</v>
      </c>
      <c r="B74" s="34">
        <v>0.11486</v>
      </c>
      <c r="C74" s="34">
        <v>5.8999999999999999E-3</v>
      </c>
      <c r="D74" s="34">
        <v>5.1597400000000002</v>
      </c>
      <c r="E74" s="34">
        <v>0.36691000000000001</v>
      </c>
      <c r="F74" s="34">
        <v>0.32552999999999999</v>
      </c>
      <c r="G74" s="34">
        <v>7.4999999999999997E-3</v>
      </c>
      <c r="H74" s="34">
        <v>0.32399515418476865</v>
      </c>
      <c r="I74" s="34">
        <v>8.7290000000000006E-2</v>
      </c>
      <c r="J74" s="34">
        <v>1.3679999999999999E-2</v>
      </c>
      <c r="K74" s="34">
        <v>1878</v>
      </c>
      <c r="L74" s="34">
        <v>92</v>
      </c>
      <c r="M74" s="34">
        <v>1846</v>
      </c>
      <c r="N74" s="34">
        <v>60</v>
      </c>
      <c r="O74" s="34">
        <v>1817</v>
      </c>
      <c r="P74" s="34">
        <v>36</v>
      </c>
      <c r="Q74" s="34">
        <v>1692</v>
      </c>
      <c r="R74" s="34">
        <v>254</v>
      </c>
      <c r="S74" s="30" t="s">
        <v>137</v>
      </c>
      <c r="T74" s="30">
        <v>-3.357182168409456E-2</v>
      </c>
      <c r="U74" s="55">
        <v>1878</v>
      </c>
      <c r="V74" s="34">
        <v>92</v>
      </c>
      <c r="W74" s="34" t="s">
        <v>138</v>
      </c>
    </row>
    <row r="75" spans="1:23" x14ac:dyDescent="0.3">
      <c r="A75" s="34" t="s">
        <v>210</v>
      </c>
      <c r="B75" s="34">
        <v>0.12235</v>
      </c>
      <c r="C75" s="34">
        <v>4.3099999999999996E-3</v>
      </c>
      <c r="D75" s="34">
        <v>6.1339199999999998</v>
      </c>
      <c r="E75" s="34">
        <v>0.31677</v>
      </c>
      <c r="F75" s="34">
        <v>0.36360999999999999</v>
      </c>
      <c r="G75" s="34">
        <v>7.0600000000000003E-3</v>
      </c>
      <c r="H75" s="34">
        <v>0.37597844320841778</v>
      </c>
      <c r="I75" s="34">
        <v>0.10394</v>
      </c>
      <c r="J75" s="34">
        <v>1.3350000000000001E-2</v>
      </c>
      <c r="K75" s="34">
        <v>1991</v>
      </c>
      <c r="L75" s="34">
        <v>60</v>
      </c>
      <c r="M75" s="34">
        <v>1995</v>
      </c>
      <c r="N75" s="34">
        <v>45</v>
      </c>
      <c r="O75" s="34">
        <v>1999</v>
      </c>
      <c r="P75" s="34">
        <v>33</v>
      </c>
      <c r="Q75" s="34">
        <v>1999</v>
      </c>
      <c r="R75" s="34">
        <v>244</v>
      </c>
      <c r="S75" s="30" t="s">
        <v>137</v>
      </c>
      <c r="T75" s="30">
        <v>4.0020010005002993E-3</v>
      </c>
      <c r="U75" s="55">
        <v>1991</v>
      </c>
      <c r="V75" s="34">
        <v>60</v>
      </c>
      <c r="W75" s="34" t="s">
        <v>138</v>
      </c>
    </row>
    <row r="76" spans="1:23" x14ac:dyDescent="0.3">
      <c r="A76" s="34" t="s">
        <v>211</v>
      </c>
      <c r="B76" s="34">
        <v>0.12285</v>
      </c>
      <c r="C76" s="34">
        <v>3.5999999999999999E-3</v>
      </c>
      <c r="D76" s="34">
        <v>5.9883199999999999</v>
      </c>
      <c r="E76" s="34">
        <v>0.26240000000000002</v>
      </c>
      <c r="F76" s="34">
        <v>0.35357</v>
      </c>
      <c r="G76" s="34">
        <v>6.1000000000000004E-3</v>
      </c>
      <c r="H76" s="34">
        <v>0.39372736071168157</v>
      </c>
      <c r="I76" s="34">
        <v>8.8550000000000004E-2</v>
      </c>
      <c r="J76" s="34">
        <v>8.3700000000000007E-3</v>
      </c>
      <c r="K76" s="34">
        <v>1998</v>
      </c>
      <c r="L76" s="34">
        <v>50</v>
      </c>
      <c r="M76" s="34">
        <v>1974</v>
      </c>
      <c r="N76" s="34">
        <v>38</v>
      </c>
      <c r="O76" s="34">
        <v>1952</v>
      </c>
      <c r="P76" s="34">
        <v>29</v>
      </c>
      <c r="Q76" s="34">
        <v>1715</v>
      </c>
      <c r="R76" s="34">
        <v>155</v>
      </c>
      <c r="S76" s="30" t="s">
        <v>137</v>
      </c>
      <c r="T76" s="30">
        <v>-2.3565573770491843E-2</v>
      </c>
      <c r="U76" s="55">
        <v>1998</v>
      </c>
      <c r="V76" s="34">
        <v>50</v>
      </c>
      <c r="W76" s="34" t="s">
        <v>138</v>
      </c>
    </row>
    <row r="77" spans="1:23" x14ac:dyDescent="0.3">
      <c r="A77" s="34" t="s">
        <v>212</v>
      </c>
      <c r="B77" s="34">
        <v>0.22205</v>
      </c>
      <c r="C77" s="34">
        <v>6.0499999999999998E-3</v>
      </c>
      <c r="D77" s="34">
        <v>18.133710000000001</v>
      </c>
      <c r="E77" s="34">
        <v>0.75543000000000005</v>
      </c>
      <c r="F77" s="34">
        <v>0.59238999999999997</v>
      </c>
      <c r="G77" s="34">
        <v>1.017E-2</v>
      </c>
      <c r="H77" s="34">
        <v>0.41210290177251035</v>
      </c>
      <c r="I77" s="34">
        <v>0.15140000000000001</v>
      </c>
      <c r="J77" s="34">
        <v>1.487E-2</v>
      </c>
      <c r="K77" s="34">
        <v>2996</v>
      </c>
      <c r="L77" s="34">
        <v>42</v>
      </c>
      <c r="M77" s="34">
        <v>2997</v>
      </c>
      <c r="N77" s="34">
        <v>40</v>
      </c>
      <c r="O77" s="34">
        <v>2999</v>
      </c>
      <c r="P77" s="34">
        <v>41</v>
      </c>
      <c r="Q77" s="34">
        <v>2849</v>
      </c>
      <c r="R77" s="34">
        <v>261</v>
      </c>
      <c r="S77" s="30" t="s">
        <v>137</v>
      </c>
      <c r="T77" s="30">
        <v>1.0003334444814715E-3</v>
      </c>
      <c r="U77" s="55">
        <v>2996</v>
      </c>
      <c r="V77" s="34">
        <v>42</v>
      </c>
      <c r="W77" s="34" t="s">
        <v>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Table S1 Grt</vt:lpstr>
      <vt:lpstr>Table S2 Fsp</vt:lpstr>
      <vt:lpstr>Table S3 Mica</vt:lpstr>
      <vt:lpstr>Table S4 Kyanite</vt:lpstr>
      <vt:lpstr>Table S5 Rutile</vt:lpstr>
      <vt:lpstr>Table S6 dZrn AN 1803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Anfisa Barbarisa</dc:creator>
  <cp:lastModifiedBy>Anfisa Barbarisa</cp:lastModifiedBy>
  <dcterms:created xsi:type="dcterms:W3CDTF">2023-05-05T09:37:27Z</dcterms:created>
  <dcterms:modified xsi:type="dcterms:W3CDTF">2023-09-18T08:22:22Z</dcterms:modified>
</cp:coreProperties>
</file>