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9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uhanke/Desktop/#MS2_Cex/Submission files/resubmission files/"/>
    </mc:Choice>
  </mc:AlternateContent>
  <bookViews>
    <workbookView xWindow="0" yWindow="460" windowWidth="25600" windowHeight="15460" tabRatio="500"/>
  </bookViews>
  <sheets>
    <sheet name="C160520" sheetId="2" r:id="rId1"/>
    <sheet name="Sheet2" sheetId="9" r:id="rId2"/>
    <sheet name="Sheet3" sheetId="10" r:id="rId3"/>
  </sheets>
  <definedNames>
    <definedName name="ig_Rc_2">#REF!</definedName>
    <definedName name="m_c">'C160520'!$H$22</definedName>
    <definedName name="m_c_4">#REF!</definedName>
    <definedName name="m_c_dead">'C160520'!$B$21</definedName>
    <definedName name="m_c_dead2">#REF!</definedName>
    <definedName name="m_c_dead3">#REF!</definedName>
    <definedName name="m_c_mod">'C160520'!$B$21</definedName>
    <definedName name="m_c_modern">'C160520'!$C$21</definedName>
    <definedName name="m_c_modern2">#REF!</definedName>
    <definedName name="m_c_modern3">#REF!</definedName>
    <definedName name="m_c2">#REF!</definedName>
    <definedName name="m_c3">#REF!</definedName>
    <definedName name="R_B3m">#REF!</definedName>
    <definedName name="R_c">'C160520'!$H$20</definedName>
    <definedName name="R_c_4">#REF!</definedName>
    <definedName name="R_c2">#REF!</definedName>
    <definedName name="R_c3">#REF!</definedName>
    <definedName name="R_dead_char">'C160520'!$B$25</definedName>
    <definedName name="R_mod_char">'C160520'!$B$24</definedName>
    <definedName name="R_s_B3m">#REF!</definedName>
    <definedName name="R_s_dead_BPCA">#REF!</definedName>
    <definedName name="R_s_dead_char">#REF!</definedName>
    <definedName name="R_s_mod_char">#REF!</definedName>
    <definedName name="R_s_Phth">#REF!</definedName>
    <definedName name="R_s_Sucr">#REF!</definedName>
    <definedName name="sig_m_c">'C160520'!$H$23</definedName>
    <definedName name="sig_m_c_4">#REF!</definedName>
    <definedName name="sig_m_c2">#REF!</definedName>
    <definedName name="sig_m_c3">#REF!</definedName>
    <definedName name="sig_Rc">'C160520'!$H$21</definedName>
    <definedName name="sig_Rc_2">#REF!</definedName>
    <definedName name="sig_Rc_3">#REF!</definedName>
    <definedName name="sig_Rc_4">#REF!</definedName>
    <definedName name="sigm_m_c">#REF!</definedName>
    <definedName name="ssig_Rc_2">#REF!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0" i="2" l="1"/>
  <c r="Y6" i="2"/>
  <c r="AB7" i="2"/>
  <c r="W6" i="2"/>
  <c r="V6" i="2"/>
  <c r="L21" i="2"/>
  <c r="L14" i="2"/>
  <c r="L15" i="2"/>
  <c r="L16" i="2"/>
  <c r="L17" i="2"/>
  <c r="L13" i="2"/>
  <c r="L7" i="2"/>
  <c r="L8" i="2"/>
  <c r="L9" i="2"/>
  <c r="L10" i="2"/>
  <c r="L6" i="2"/>
  <c r="H22" i="2"/>
  <c r="G6" i="2"/>
  <c r="H20" i="2"/>
  <c r="I6" i="2"/>
  <c r="H6" i="2"/>
  <c r="J6" i="2"/>
  <c r="H23" i="2"/>
  <c r="K6" i="2"/>
  <c r="M6" i="2"/>
  <c r="H21" i="2"/>
  <c r="N6" i="2"/>
  <c r="P6" i="2"/>
  <c r="H7" i="2"/>
  <c r="G7" i="2"/>
  <c r="I7" i="2"/>
  <c r="J7" i="2"/>
  <c r="K7" i="2"/>
  <c r="M7" i="2"/>
  <c r="N7" i="2"/>
  <c r="P7" i="2"/>
  <c r="H8" i="2"/>
  <c r="G8" i="2"/>
  <c r="I8" i="2"/>
  <c r="J8" i="2"/>
  <c r="K8" i="2"/>
  <c r="M8" i="2"/>
  <c r="N8" i="2"/>
  <c r="P8" i="2"/>
  <c r="H9" i="2"/>
  <c r="G9" i="2"/>
  <c r="I9" i="2"/>
  <c r="J9" i="2"/>
  <c r="K9" i="2"/>
  <c r="M9" i="2"/>
  <c r="N9" i="2"/>
  <c r="P9" i="2"/>
  <c r="H10" i="2"/>
  <c r="G10" i="2"/>
  <c r="I10" i="2"/>
  <c r="J10" i="2"/>
  <c r="K10" i="2"/>
  <c r="M10" i="2"/>
  <c r="N10" i="2"/>
  <c r="P10" i="2"/>
  <c r="H13" i="2"/>
  <c r="G13" i="2"/>
  <c r="I13" i="2"/>
  <c r="J13" i="2"/>
  <c r="K13" i="2"/>
  <c r="M13" i="2"/>
  <c r="N13" i="2"/>
  <c r="P13" i="2"/>
  <c r="H14" i="2"/>
  <c r="G14" i="2"/>
  <c r="I14" i="2"/>
  <c r="J14" i="2"/>
  <c r="K14" i="2"/>
  <c r="M14" i="2"/>
  <c r="N14" i="2"/>
  <c r="P14" i="2"/>
  <c r="H15" i="2"/>
  <c r="G15" i="2"/>
  <c r="I15" i="2"/>
  <c r="J15" i="2"/>
  <c r="K15" i="2"/>
  <c r="M15" i="2"/>
  <c r="N15" i="2"/>
  <c r="P15" i="2"/>
  <c r="H16" i="2"/>
  <c r="G16" i="2"/>
  <c r="I16" i="2"/>
  <c r="J16" i="2"/>
  <c r="K16" i="2"/>
  <c r="M16" i="2"/>
  <c r="N16" i="2"/>
  <c r="P16" i="2"/>
  <c r="H17" i="2"/>
  <c r="G17" i="2"/>
  <c r="I17" i="2"/>
  <c r="J17" i="2"/>
  <c r="K17" i="2"/>
  <c r="M17" i="2"/>
  <c r="N17" i="2"/>
  <c r="P17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5" i="2"/>
  <c r="Z206" i="2"/>
  <c r="Z207" i="2"/>
  <c r="Z208" i="2"/>
  <c r="Z209" i="2"/>
  <c r="Z210" i="2"/>
  <c r="Z211" i="2"/>
  <c r="Z212" i="2"/>
  <c r="Z213" i="2"/>
  <c r="Z214" i="2"/>
  <c r="Z215" i="2"/>
  <c r="Z216" i="2"/>
  <c r="Z217" i="2"/>
  <c r="Z218" i="2"/>
  <c r="Z219" i="2"/>
  <c r="Z220" i="2"/>
  <c r="Z221" i="2"/>
  <c r="Z222" i="2"/>
  <c r="Z223" i="2"/>
  <c r="Z224" i="2"/>
  <c r="Z225" i="2"/>
  <c r="Z226" i="2"/>
  <c r="Z227" i="2"/>
  <c r="Z228" i="2"/>
  <c r="Z229" i="2"/>
  <c r="Z230" i="2"/>
  <c r="Z231" i="2"/>
  <c r="Z232" i="2"/>
  <c r="Z233" i="2"/>
  <c r="Z234" i="2"/>
  <c r="Z235" i="2"/>
  <c r="Z236" i="2"/>
  <c r="Z237" i="2"/>
  <c r="Z238" i="2"/>
  <c r="Z239" i="2"/>
  <c r="Z240" i="2"/>
  <c r="Z241" i="2"/>
  <c r="Z242" i="2"/>
  <c r="Z243" i="2"/>
  <c r="Z244" i="2"/>
  <c r="Z245" i="2"/>
  <c r="Z246" i="2"/>
  <c r="Z247" i="2"/>
  <c r="Z248" i="2"/>
  <c r="Z249" i="2"/>
  <c r="Z250" i="2"/>
  <c r="Z251" i="2"/>
  <c r="Z252" i="2"/>
  <c r="Z253" i="2"/>
  <c r="Z254" i="2"/>
  <c r="Z255" i="2"/>
  <c r="Z256" i="2"/>
  <c r="Z257" i="2"/>
  <c r="Z258" i="2"/>
  <c r="Z259" i="2"/>
  <c r="Z260" i="2"/>
  <c r="Z261" i="2"/>
  <c r="Z262" i="2"/>
  <c r="Z263" i="2"/>
  <c r="Z264" i="2"/>
  <c r="Z265" i="2"/>
  <c r="Z266" i="2"/>
  <c r="Z267" i="2"/>
  <c r="Z268" i="2"/>
  <c r="Z269" i="2"/>
  <c r="Z270" i="2"/>
  <c r="Z271" i="2"/>
  <c r="Z272" i="2"/>
  <c r="Z273" i="2"/>
  <c r="Z274" i="2"/>
  <c r="Z275" i="2"/>
  <c r="Z276" i="2"/>
  <c r="Z277" i="2"/>
  <c r="Z278" i="2"/>
  <c r="Z279" i="2"/>
  <c r="Z280" i="2"/>
  <c r="Z281" i="2"/>
  <c r="Z282" i="2"/>
  <c r="Z283" i="2"/>
  <c r="Z284" i="2"/>
  <c r="Z285" i="2"/>
  <c r="Z286" i="2"/>
  <c r="Z287" i="2"/>
  <c r="Z288" i="2"/>
  <c r="Z289" i="2"/>
  <c r="Z290" i="2"/>
  <c r="Z291" i="2"/>
  <c r="Z292" i="2"/>
  <c r="Z293" i="2"/>
  <c r="Z294" i="2"/>
  <c r="Z295" i="2"/>
  <c r="Z296" i="2"/>
  <c r="Z297" i="2"/>
  <c r="Z298" i="2"/>
  <c r="Z299" i="2"/>
  <c r="Z300" i="2"/>
  <c r="Z301" i="2"/>
  <c r="Z302" i="2"/>
  <c r="Z303" i="2"/>
  <c r="Z304" i="2"/>
  <c r="Z305" i="2"/>
  <c r="Z306" i="2"/>
  <c r="Z307" i="2"/>
  <c r="Z308" i="2"/>
  <c r="Z309" i="2"/>
  <c r="Z310" i="2"/>
  <c r="Z311" i="2"/>
  <c r="Z312" i="2"/>
  <c r="Z313" i="2"/>
  <c r="Z314" i="2"/>
  <c r="Z315" i="2"/>
  <c r="Z316" i="2"/>
  <c r="Z317" i="2"/>
  <c r="Z318" i="2"/>
  <c r="Z319" i="2"/>
  <c r="Z320" i="2"/>
  <c r="Z321" i="2"/>
  <c r="Z322" i="2"/>
  <c r="Z323" i="2"/>
  <c r="Z324" i="2"/>
  <c r="Z325" i="2"/>
  <c r="Z326" i="2"/>
  <c r="Z327" i="2"/>
  <c r="Z328" i="2"/>
  <c r="Z329" i="2"/>
  <c r="Z330" i="2"/>
  <c r="Z331" i="2"/>
  <c r="Z332" i="2"/>
  <c r="Z333" i="2"/>
  <c r="Z334" i="2"/>
  <c r="Z335" i="2"/>
  <c r="Z336" i="2"/>
  <c r="Z337" i="2"/>
  <c r="Z338" i="2"/>
  <c r="Z339" i="2"/>
  <c r="Z340" i="2"/>
  <c r="Z341" i="2"/>
  <c r="Z342" i="2"/>
  <c r="Z343" i="2"/>
  <c r="Z344" i="2"/>
  <c r="Z345" i="2"/>
  <c r="Z346" i="2"/>
  <c r="Z347" i="2"/>
  <c r="Z348" i="2"/>
  <c r="Z349" i="2"/>
  <c r="Z350" i="2"/>
  <c r="Z351" i="2"/>
  <c r="Z352" i="2"/>
  <c r="Z353" i="2"/>
  <c r="Z354" i="2"/>
  <c r="Z355" i="2"/>
  <c r="Z356" i="2"/>
  <c r="Z357" i="2"/>
  <c r="Z358" i="2"/>
  <c r="Z359" i="2"/>
  <c r="Z360" i="2"/>
  <c r="Z361" i="2"/>
  <c r="Z362" i="2"/>
  <c r="Z363" i="2"/>
  <c r="Z364" i="2"/>
  <c r="Z365" i="2"/>
  <c r="Z366" i="2"/>
  <c r="Z367" i="2"/>
  <c r="Z368" i="2"/>
  <c r="Z369" i="2"/>
  <c r="Z370" i="2"/>
  <c r="Z371" i="2"/>
  <c r="Z372" i="2"/>
  <c r="Z373" i="2"/>
  <c r="Z374" i="2"/>
  <c r="Z375" i="2"/>
  <c r="Z376" i="2"/>
  <c r="Z377" i="2"/>
  <c r="Z378" i="2"/>
  <c r="Z379" i="2"/>
  <c r="Z380" i="2"/>
  <c r="Z381" i="2"/>
  <c r="Z382" i="2"/>
  <c r="Z383" i="2"/>
  <c r="Z384" i="2"/>
  <c r="Z385" i="2"/>
  <c r="Z386" i="2"/>
  <c r="Z387" i="2"/>
  <c r="Z388" i="2"/>
  <c r="Z389" i="2"/>
  <c r="Z390" i="2"/>
  <c r="Z391" i="2"/>
  <c r="Z392" i="2"/>
  <c r="Z393" i="2"/>
  <c r="Z394" i="2"/>
  <c r="Z395" i="2"/>
  <c r="Z396" i="2"/>
  <c r="Z397" i="2"/>
  <c r="Z398" i="2"/>
  <c r="Z399" i="2"/>
  <c r="Z400" i="2"/>
  <c r="Z401" i="2"/>
  <c r="Z402" i="2"/>
  <c r="Z403" i="2"/>
  <c r="Z404" i="2"/>
  <c r="Z405" i="2"/>
  <c r="Z406" i="2"/>
  <c r="Z407" i="2"/>
  <c r="Z408" i="2"/>
  <c r="Z409" i="2"/>
  <c r="Z410" i="2"/>
  <c r="Z411" i="2"/>
  <c r="Z412" i="2"/>
  <c r="Z413" i="2"/>
  <c r="Z414" i="2"/>
  <c r="Z415" i="2"/>
  <c r="Z416" i="2"/>
  <c r="Z417" i="2"/>
  <c r="Z418" i="2"/>
  <c r="Z419" i="2"/>
  <c r="Z420" i="2"/>
  <c r="Z421" i="2"/>
  <c r="Z422" i="2"/>
  <c r="Z423" i="2"/>
  <c r="Z424" i="2"/>
  <c r="Z425" i="2"/>
  <c r="Z426" i="2"/>
  <c r="Z427" i="2"/>
  <c r="Z428" i="2"/>
  <c r="Z429" i="2"/>
  <c r="Z430" i="2"/>
  <c r="Z431" i="2"/>
  <c r="Z432" i="2"/>
  <c r="Z433" i="2"/>
  <c r="Z434" i="2"/>
  <c r="Z435" i="2"/>
  <c r="Z436" i="2"/>
  <c r="Z437" i="2"/>
  <c r="Z438" i="2"/>
  <c r="Z439" i="2"/>
  <c r="Z440" i="2"/>
  <c r="Z441" i="2"/>
  <c r="Z442" i="2"/>
  <c r="Z443" i="2"/>
  <c r="Z444" i="2"/>
  <c r="Z445" i="2"/>
  <c r="Z446" i="2"/>
  <c r="Z447" i="2"/>
  <c r="Z448" i="2"/>
  <c r="Z449" i="2"/>
  <c r="Z450" i="2"/>
  <c r="Z451" i="2"/>
  <c r="Z452" i="2"/>
  <c r="Z453" i="2"/>
  <c r="Z454" i="2"/>
  <c r="Z455" i="2"/>
  <c r="Z456" i="2"/>
  <c r="Z457" i="2"/>
  <c r="Z458" i="2"/>
  <c r="Z459" i="2"/>
  <c r="Z460" i="2"/>
  <c r="Z461" i="2"/>
  <c r="Z462" i="2"/>
  <c r="Z463" i="2"/>
  <c r="Z464" i="2"/>
  <c r="Z465" i="2"/>
  <c r="Z466" i="2"/>
  <c r="Z467" i="2"/>
  <c r="Z468" i="2"/>
  <c r="Z469" i="2"/>
  <c r="Z470" i="2"/>
  <c r="Z471" i="2"/>
  <c r="Z472" i="2"/>
  <c r="Z473" i="2"/>
  <c r="Z474" i="2"/>
  <c r="Z475" i="2"/>
  <c r="Z476" i="2"/>
  <c r="Z477" i="2"/>
  <c r="Z478" i="2"/>
  <c r="Z479" i="2"/>
  <c r="Z480" i="2"/>
  <c r="Z481" i="2"/>
  <c r="Z482" i="2"/>
  <c r="Z483" i="2"/>
  <c r="Z484" i="2"/>
  <c r="Z485" i="2"/>
  <c r="Z486" i="2"/>
  <c r="Z487" i="2"/>
  <c r="Z488" i="2"/>
  <c r="Z489" i="2"/>
  <c r="Z490" i="2"/>
  <c r="Z491" i="2"/>
  <c r="Z492" i="2"/>
  <c r="Z493" i="2"/>
  <c r="Z494" i="2"/>
  <c r="Z495" i="2"/>
  <c r="Z496" i="2"/>
  <c r="Z497" i="2"/>
  <c r="Z498" i="2"/>
  <c r="Z499" i="2"/>
  <c r="Z500" i="2"/>
  <c r="Z501" i="2"/>
  <c r="Z502" i="2"/>
  <c r="Z503" i="2"/>
  <c r="Z504" i="2"/>
  <c r="Z505" i="2"/>
  <c r="Z506" i="2"/>
  <c r="Z507" i="2"/>
  <c r="Z508" i="2"/>
  <c r="Z509" i="2"/>
  <c r="Z510" i="2"/>
  <c r="Z511" i="2"/>
  <c r="Z512" i="2"/>
  <c r="Z513" i="2"/>
  <c r="Z514" i="2"/>
  <c r="Z515" i="2"/>
  <c r="Z516" i="2"/>
  <c r="Z517" i="2"/>
  <c r="Z518" i="2"/>
  <c r="Z519" i="2"/>
  <c r="Z520" i="2"/>
  <c r="Z521" i="2"/>
  <c r="Z522" i="2"/>
  <c r="Z523" i="2"/>
  <c r="Z524" i="2"/>
  <c r="Z525" i="2"/>
  <c r="Z526" i="2"/>
  <c r="Z527" i="2"/>
  <c r="Z528" i="2"/>
  <c r="Z529" i="2"/>
  <c r="Z530" i="2"/>
  <c r="Z531" i="2"/>
  <c r="Z532" i="2"/>
  <c r="Z533" i="2"/>
  <c r="Z534" i="2"/>
  <c r="Z535" i="2"/>
  <c r="Z536" i="2"/>
  <c r="Z537" i="2"/>
  <c r="Z538" i="2"/>
  <c r="Z539" i="2"/>
  <c r="Z540" i="2"/>
  <c r="Z541" i="2"/>
  <c r="Z542" i="2"/>
  <c r="Z543" i="2"/>
  <c r="Z544" i="2"/>
  <c r="Z545" i="2"/>
  <c r="Z546" i="2"/>
  <c r="Z547" i="2"/>
  <c r="Z548" i="2"/>
  <c r="Z549" i="2"/>
  <c r="Z550" i="2"/>
  <c r="Z551" i="2"/>
  <c r="Z552" i="2"/>
  <c r="Z553" i="2"/>
  <c r="Z554" i="2"/>
  <c r="Z555" i="2"/>
  <c r="Z556" i="2"/>
  <c r="Z557" i="2"/>
  <c r="Z558" i="2"/>
  <c r="Z559" i="2"/>
  <c r="Z560" i="2"/>
  <c r="Z561" i="2"/>
  <c r="Z562" i="2"/>
  <c r="Z563" i="2"/>
  <c r="Z564" i="2"/>
  <c r="Z565" i="2"/>
  <c r="Z566" i="2"/>
  <c r="Z567" i="2"/>
  <c r="Z568" i="2"/>
  <c r="Z569" i="2"/>
  <c r="Z570" i="2"/>
  <c r="Z571" i="2"/>
  <c r="Z572" i="2"/>
  <c r="Z573" i="2"/>
  <c r="Z574" i="2"/>
  <c r="Z575" i="2"/>
  <c r="Z576" i="2"/>
  <c r="Z577" i="2"/>
  <c r="Z578" i="2"/>
  <c r="Z579" i="2"/>
  <c r="Z580" i="2"/>
  <c r="Z581" i="2"/>
  <c r="Z582" i="2"/>
  <c r="Z583" i="2"/>
  <c r="Z584" i="2"/>
  <c r="Z585" i="2"/>
  <c r="Z586" i="2"/>
  <c r="Z587" i="2"/>
  <c r="Z588" i="2"/>
  <c r="Z589" i="2"/>
  <c r="Z590" i="2"/>
  <c r="Z591" i="2"/>
  <c r="Z592" i="2"/>
  <c r="Z593" i="2"/>
  <c r="Z594" i="2"/>
  <c r="Z595" i="2"/>
  <c r="Z596" i="2"/>
  <c r="Z597" i="2"/>
  <c r="Z598" i="2"/>
  <c r="Z599" i="2"/>
  <c r="Z600" i="2"/>
  <c r="Z601" i="2"/>
  <c r="Z602" i="2"/>
  <c r="Z603" i="2"/>
  <c r="Z604" i="2"/>
  <c r="Z605" i="2"/>
  <c r="Z606" i="2"/>
  <c r="Z607" i="2"/>
  <c r="Z608" i="2"/>
  <c r="Z609" i="2"/>
  <c r="Z610" i="2"/>
  <c r="Z611" i="2"/>
  <c r="Z612" i="2"/>
  <c r="Z613" i="2"/>
  <c r="Z614" i="2"/>
  <c r="Z615" i="2"/>
  <c r="Z616" i="2"/>
  <c r="Z617" i="2"/>
  <c r="Z618" i="2"/>
  <c r="Z619" i="2"/>
  <c r="Z620" i="2"/>
  <c r="Z621" i="2"/>
  <c r="Z622" i="2"/>
  <c r="Z623" i="2"/>
  <c r="Z624" i="2"/>
  <c r="Z625" i="2"/>
  <c r="Z626" i="2"/>
  <c r="Z627" i="2"/>
  <c r="Z628" i="2"/>
  <c r="Z629" i="2"/>
  <c r="Z630" i="2"/>
  <c r="Z631" i="2"/>
  <c r="Z632" i="2"/>
  <c r="Z633" i="2"/>
  <c r="Z634" i="2"/>
  <c r="Z635" i="2"/>
  <c r="Z636" i="2"/>
  <c r="Z637" i="2"/>
  <c r="Z638" i="2"/>
  <c r="Z639" i="2"/>
  <c r="Z640" i="2"/>
  <c r="Z641" i="2"/>
  <c r="Z642" i="2"/>
  <c r="Z643" i="2"/>
  <c r="Z644" i="2"/>
  <c r="Z645" i="2"/>
  <c r="Z646" i="2"/>
  <c r="T6" i="2"/>
  <c r="AG6" i="2"/>
  <c r="AA6" i="2"/>
  <c r="AE6" i="2"/>
  <c r="AF6" i="2"/>
  <c r="AD6" i="2"/>
  <c r="AC6" i="2"/>
  <c r="O6" i="2"/>
  <c r="O13" i="2"/>
  <c r="O7" i="2"/>
  <c r="O14" i="2"/>
  <c r="O15" i="2"/>
  <c r="O16" i="2"/>
  <c r="O17" i="2"/>
  <c r="O8" i="2"/>
  <c r="O9" i="2"/>
  <c r="O10" i="2"/>
  <c r="X6" i="2"/>
  <c r="U6" i="2"/>
  <c r="T7" i="2"/>
  <c r="Y7" i="2"/>
  <c r="W7" i="2"/>
  <c r="X7" i="2"/>
  <c r="U7" i="2"/>
  <c r="V7" i="2"/>
  <c r="T8" i="2"/>
  <c r="Y8" i="2"/>
  <c r="W8" i="2"/>
  <c r="X8" i="2"/>
  <c r="U8" i="2"/>
  <c r="V8" i="2"/>
  <c r="T9" i="2"/>
  <c r="Y9" i="2"/>
  <c r="W9" i="2"/>
  <c r="X9" i="2"/>
  <c r="U9" i="2"/>
  <c r="V9" i="2"/>
  <c r="T10" i="2"/>
  <c r="Y10" i="2"/>
  <c r="W10" i="2"/>
  <c r="X10" i="2"/>
  <c r="U10" i="2"/>
  <c r="V10" i="2"/>
  <c r="T11" i="2"/>
  <c r="Y11" i="2"/>
  <c r="W11" i="2"/>
  <c r="X11" i="2"/>
  <c r="U11" i="2"/>
  <c r="V11" i="2"/>
  <c r="T12" i="2"/>
  <c r="Y12" i="2"/>
  <c r="W12" i="2"/>
  <c r="X12" i="2"/>
  <c r="U12" i="2"/>
  <c r="V12" i="2"/>
  <c r="T13" i="2"/>
  <c r="Y13" i="2"/>
  <c r="W13" i="2"/>
  <c r="X13" i="2"/>
  <c r="U13" i="2"/>
  <c r="V13" i="2"/>
  <c r="T14" i="2"/>
  <c r="Y14" i="2"/>
  <c r="W14" i="2"/>
  <c r="X14" i="2"/>
  <c r="U14" i="2"/>
  <c r="V14" i="2"/>
  <c r="T15" i="2"/>
  <c r="Y15" i="2"/>
  <c r="W15" i="2"/>
  <c r="X15" i="2"/>
  <c r="U15" i="2"/>
  <c r="V15" i="2"/>
  <c r="T16" i="2"/>
  <c r="Y16" i="2"/>
  <c r="W16" i="2"/>
  <c r="X16" i="2"/>
  <c r="U16" i="2"/>
  <c r="V16" i="2"/>
  <c r="T17" i="2"/>
  <c r="Y17" i="2"/>
  <c r="W17" i="2"/>
  <c r="X17" i="2"/>
  <c r="U17" i="2"/>
  <c r="V17" i="2"/>
  <c r="T18" i="2"/>
  <c r="Y18" i="2"/>
  <c r="W18" i="2"/>
  <c r="X18" i="2"/>
  <c r="U18" i="2"/>
  <c r="V18" i="2"/>
  <c r="T19" i="2"/>
  <c r="Y19" i="2"/>
  <c r="W19" i="2"/>
  <c r="X19" i="2"/>
  <c r="U19" i="2"/>
  <c r="V19" i="2"/>
  <c r="T20" i="2"/>
  <c r="Y20" i="2"/>
  <c r="W20" i="2"/>
  <c r="X20" i="2"/>
  <c r="U20" i="2"/>
  <c r="V20" i="2"/>
  <c r="T21" i="2"/>
  <c r="Y21" i="2"/>
  <c r="W21" i="2"/>
  <c r="X21" i="2"/>
  <c r="U21" i="2"/>
  <c r="V21" i="2"/>
  <c r="T22" i="2"/>
  <c r="Y22" i="2"/>
  <c r="W22" i="2"/>
  <c r="X22" i="2"/>
  <c r="U22" i="2"/>
  <c r="V22" i="2"/>
  <c r="T23" i="2"/>
  <c r="Y23" i="2"/>
  <c r="W23" i="2"/>
  <c r="X23" i="2"/>
  <c r="U23" i="2"/>
  <c r="V23" i="2"/>
  <c r="T24" i="2"/>
  <c r="Y24" i="2"/>
  <c r="W24" i="2"/>
  <c r="X24" i="2"/>
  <c r="U24" i="2"/>
  <c r="V24" i="2"/>
  <c r="T25" i="2"/>
  <c r="Y25" i="2"/>
  <c r="W25" i="2"/>
  <c r="X25" i="2"/>
  <c r="U25" i="2"/>
  <c r="V25" i="2"/>
  <c r="T26" i="2"/>
  <c r="Y26" i="2"/>
  <c r="W26" i="2"/>
  <c r="X26" i="2"/>
  <c r="U26" i="2"/>
  <c r="V26" i="2"/>
  <c r="T27" i="2"/>
  <c r="Y27" i="2"/>
  <c r="W27" i="2"/>
  <c r="X27" i="2"/>
  <c r="U27" i="2"/>
  <c r="V27" i="2"/>
  <c r="T28" i="2"/>
  <c r="Y28" i="2"/>
  <c r="W28" i="2"/>
  <c r="X28" i="2"/>
  <c r="U28" i="2"/>
  <c r="V28" i="2"/>
  <c r="T29" i="2"/>
  <c r="Y29" i="2"/>
  <c r="W29" i="2"/>
  <c r="X29" i="2"/>
  <c r="U29" i="2"/>
  <c r="V29" i="2"/>
  <c r="T30" i="2"/>
  <c r="Y30" i="2"/>
  <c r="W30" i="2"/>
  <c r="X30" i="2"/>
  <c r="U30" i="2"/>
  <c r="V30" i="2"/>
  <c r="T31" i="2"/>
  <c r="Y31" i="2"/>
  <c r="W31" i="2"/>
  <c r="X31" i="2"/>
  <c r="U31" i="2"/>
  <c r="V31" i="2"/>
  <c r="T32" i="2"/>
  <c r="Y32" i="2"/>
  <c r="W32" i="2"/>
  <c r="X32" i="2"/>
  <c r="U32" i="2"/>
  <c r="V32" i="2"/>
  <c r="T33" i="2"/>
  <c r="Y33" i="2"/>
  <c r="W33" i="2"/>
  <c r="X33" i="2"/>
  <c r="U33" i="2"/>
  <c r="V33" i="2"/>
  <c r="T34" i="2"/>
  <c r="Y34" i="2"/>
  <c r="W34" i="2"/>
  <c r="X34" i="2"/>
  <c r="U34" i="2"/>
  <c r="V34" i="2"/>
  <c r="T35" i="2"/>
  <c r="Y35" i="2"/>
  <c r="W35" i="2"/>
  <c r="X35" i="2"/>
  <c r="U35" i="2"/>
  <c r="V35" i="2"/>
  <c r="T36" i="2"/>
  <c r="Y36" i="2"/>
  <c r="W36" i="2"/>
  <c r="X36" i="2"/>
  <c r="U36" i="2"/>
  <c r="V36" i="2"/>
  <c r="T37" i="2"/>
  <c r="Y37" i="2"/>
  <c r="W37" i="2"/>
  <c r="X37" i="2"/>
  <c r="U37" i="2"/>
  <c r="V37" i="2"/>
  <c r="T38" i="2"/>
  <c r="Y38" i="2"/>
  <c r="W38" i="2"/>
  <c r="X38" i="2"/>
  <c r="U38" i="2"/>
  <c r="V38" i="2"/>
  <c r="T39" i="2"/>
  <c r="Y39" i="2"/>
  <c r="W39" i="2"/>
  <c r="X39" i="2"/>
  <c r="U39" i="2"/>
  <c r="V39" i="2"/>
  <c r="T40" i="2"/>
  <c r="Y40" i="2"/>
  <c r="W40" i="2"/>
  <c r="X40" i="2"/>
  <c r="U40" i="2"/>
  <c r="V40" i="2"/>
  <c r="T41" i="2"/>
  <c r="Y41" i="2"/>
  <c r="W41" i="2"/>
  <c r="X41" i="2"/>
  <c r="U41" i="2"/>
  <c r="V41" i="2"/>
  <c r="T42" i="2"/>
  <c r="Y42" i="2"/>
  <c r="W42" i="2"/>
  <c r="X42" i="2"/>
  <c r="U42" i="2"/>
  <c r="V42" i="2"/>
  <c r="T43" i="2"/>
  <c r="Y43" i="2"/>
  <c r="W43" i="2"/>
  <c r="X43" i="2"/>
  <c r="U43" i="2"/>
  <c r="V43" i="2"/>
  <c r="T44" i="2"/>
  <c r="Y44" i="2"/>
  <c r="W44" i="2"/>
  <c r="X44" i="2"/>
  <c r="U44" i="2"/>
  <c r="V44" i="2"/>
  <c r="T45" i="2"/>
  <c r="Y45" i="2"/>
  <c r="W45" i="2"/>
  <c r="X45" i="2"/>
  <c r="U45" i="2"/>
  <c r="V45" i="2"/>
  <c r="T46" i="2"/>
  <c r="Y46" i="2"/>
  <c r="W46" i="2"/>
  <c r="X46" i="2"/>
  <c r="U46" i="2"/>
  <c r="V46" i="2"/>
  <c r="T47" i="2"/>
  <c r="Y47" i="2"/>
  <c r="W47" i="2"/>
  <c r="X47" i="2"/>
  <c r="U47" i="2"/>
  <c r="V47" i="2"/>
  <c r="T48" i="2"/>
  <c r="Y48" i="2"/>
  <c r="W48" i="2"/>
  <c r="X48" i="2"/>
  <c r="U48" i="2"/>
  <c r="V48" i="2"/>
  <c r="T49" i="2"/>
  <c r="Y49" i="2"/>
  <c r="W49" i="2"/>
  <c r="X49" i="2"/>
  <c r="U49" i="2"/>
  <c r="V49" i="2"/>
  <c r="T50" i="2"/>
  <c r="Y50" i="2"/>
  <c r="W50" i="2"/>
  <c r="X50" i="2"/>
  <c r="U50" i="2"/>
  <c r="V50" i="2"/>
  <c r="T51" i="2"/>
  <c r="Y51" i="2"/>
  <c r="W51" i="2"/>
  <c r="X51" i="2"/>
  <c r="U51" i="2"/>
  <c r="V51" i="2"/>
  <c r="T52" i="2"/>
  <c r="Y52" i="2"/>
  <c r="W52" i="2"/>
  <c r="X52" i="2"/>
  <c r="U52" i="2"/>
  <c r="V52" i="2"/>
  <c r="T53" i="2"/>
  <c r="Y53" i="2"/>
  <c r="W53" i="2"/>
  <c r="X53" i="2"/>
  <c r="U53" i="2"/>
  <c r="V53" i="2"/>
  <c r="T54" i="2"/>
  <c r="Y54" i="2"/>
  <c r="W54" i="2"/>
  <c r="X54" i="2"/>
  <c r="U54" i="2"/>
  <c r="V54" i="2"/>
  <c r="T55" i="2"/>
  <c r="Y55" i="2"/>
  <c r="W55" i="2"/>
  <c r="X55" i="2"/>
  <c r="U55" i="2"/>
  <c r="V55" i="2"/>
  <c r="T56" i="2"/>
  <c r="Y56" i="2"/>
  <c r="W56" i="2"/>
  <c r="X56" i="2"/>
  <c r="U56" i="2"/>
  <c r="V56" i="2"/>
  <c r="T57" i="2"/>
  <c r="Y57" i="2"/>
  <c r="W57" i="2"/>
  <c r="X57" i="2"/>
  <c r="U57" i="2"/>
  <c r="V57" i="2"/>
  <c r="T58" i="2"/>
  <c r="Y58" i="2"/>
  <c r="W58" i="2"/>
  <c r="X58" i="2"/>
  <c r="U58" i="2"/>
  <c r="V58" i="2"/>
  <c r="T59" i="2"/>
  <c r="Y59" i="2"/>
  <c r="W59" i="2"/>
  <c r="X59" i="2"/>
  <c r="U59" i="2"/>
  <c r="V59" i="2"/>
  <c r="T60" i="2"/>
  <c r="Y60" i="2"/>
  <c r="W60" i="2"/>
  <c r="X60" i="2"/>
  <c r="U60" i="2"/>
  <c r="V60" i="2"/>
  <c r="T61" i="2"/>
  <c r="Y61" i="2"/>
  <c r="W61" i="2"/>
  <c r="X61" i="2"/>
  <c r="U61" i="2"/>
  <c r="V61" i="2"/>
  <c r="T62" i="2"/>
  <c r="Y62" i="2"/>
  <c r="W62" i="2"/>
  <c r="X62" i="2"/>
  <c r="U62" i="2"/>
  <c r="V62" i="2"/>
  <c r="T63" i="2"/>
  <c r="Y63" i="2"/>
  <c r="W63" i="2"/>
  <c r="X63" i="2"/>
  <c r="U63" i="2"/>
  <c r="V63" i="2"/>
  <c r="T64" i="2"/>
  <c r="Y64" i="2"/>
  <c r="W64" i="2"/>
  <c r="X64" i="2"/>
  <c r="U64" i="2"/>
  <c r="V64" i="2"/>
  <c r="T65" i="2"/>
  <c r="Y65" i="2"/>
  <c r="W65" i="2"/>
  <c r="X65" i="2"/>
  <c r="U65" i="2"/>
  <c r="V65" i="2"/>
  <c r="T66" i="2"/>
  <c r="Y66" i="2"/>
  <c r="W66" i="2"/>
  <c r="X66" i="2"/>
  <c r="U66" i="2"/>
  <c r="V66" i="2"/>
  <c r="T67" i="2"/>
  <c r="Y67" i="2"/>
  <c r="W67" i="2"/>
  <c r="X67" i="2"/>
  <c r="U67" i="2"/>
  <c r="V67" i="2"/>
  <c r="T68" i="2"/>
  <c r="Y68" i="2"/>
  <c r="W68" i="2"/>
  <c r="X68" i="2"/>
  <c r="U68" i="2"/>
  <c r="V68" i="2"/>
  <c r="T69" i="2"/>
  <c r="Y69" i="2"/>
  <c r="W69" i="2"/>
  <c r="X69" i="2"/>
  <c r="U69" i="2"/>
  <c r="V69" i="2"/>
  <c r="T70" i="2"/>
  <c r="Y70" i="2"/>
  <c r="W70" i="2"/>
  <c r="X70" i="2"/>
  <c r="U70" i="2"/>
  <c r="V70" i="2"/>
  <c r="T71" i="2"/>
  <c r="Y71" i="2"/>
  <c r="W71" i="2"/>
  <c r="X71" i="2"/>
  <c r="U71" i="2"/>
  <c r="V71" i="2"/>
  <c r="T72" i="2"/>
  <c r="Y72" i="2"/>
  <c r="W72" i="2"/>
  <c r="X72" i="2"/>
  <c r="U72" i="2"/>
  <c r="V72" i="2"/>
  <c r="T73" i="2"/>
  <c r="Y73" i="2"/>
  <c r="W73" i="2"/>
  <c r="X73" i="2"/>
  <c r="U73" i="2"/>
  <c r="V73" i="2"/>
  <c r="T74" i="2"/>
  <c r="Y74" i="2"/>
  <c r="W74" i="2"/>
  <c r="X74" i="2"/>
  <c r="U74" i="2"/>
  <c r="V74" i="2"/>
  <c r="T75" i="2"/>
  <c r="Y75" i="2"/>
  <c r="W75" i="2"/>
  <c r="X75" i="2"/>
  <c r="U75" i="2"/>
  <c r="V75" i="2"/>
  <c r="T76" i="2"/>
  <c r="Y76" i="2"/>
  <c r="W76" i="2"/>
  <c r="X76" i="2"/>
  <c r="U76" i="2"/>
  <c r="V76" i="2"/>
  <c r="T77" i="2"/>
  <c r="Y77" i="2"/>
  <c r="W77" i="2"/>
  <c r="X77" i="2"/>
  <c r="U77" i="2"/>
  <c r="V77" i="2"/>
  <c r="T78" i="2"/>
  <c r="Y78" i="2"/>
  <c r="W78" i="2"/>
  <c r="X78" i="2"/>
  <c r="U78" i="2"/>
  <c r="V78" i="2"/>
  <c r="T79" i="2"/>
  <c r="Y79" i="2"/>
  <c r="W79" i="2"/>
  <c r="X79" i="2"/>
  <c r="U79" i="2"/>
  <c r="V79" i="2"/>
  <c r="T80" i="2"/>
  <c r="Y80" i="2"/>
  <c r="W80" i="2"/>
  <c r="X80" i="2"/>
  <c r="U80" i="2"/>
  <c r="V80" i="2"/>
  <c r="T81" i="2"/>
  <c r="Y81" i="2"/>
  <c r="W81" i="2"/>
  <c r="X81" i="2"/>
  <c r="U81" i="2"/>
  <c r="V81" i="2"/>
  <c r="T82" i="2"/>
  <c r="Y82" i="2"/>
  <c r="W82" i="2"/>
  <c r="X82" i="2"/>
  <c r="U82" i="2"/>
  <c r="V82" i="2"/>
  <c r="T83" i="2"/>
  <c r="Y83" i="2"/>
  <c r="W83" i="2"/>
  <c r="X83" i="2"/>
  <c r="U83" i="2"/>
  <c r="V83" i="2"/>
  <c r="T84" i="2"/>
  <c r="Y84" i="2"/>
  <c r="W84" i="2"/>
  <c r="X84" i="2"/>
  <c r="U84" i="2"/>
  <c r="V84" i="2"/>
  <c r="T85" i="2"/>
  <c r="Y85" i="2"/>
  <c r="W85" i="2"/>
  <c r="X85" i="2"/>
  <c r="U85" i="2"/>
  <c r="V85" i="2"/>
  <c r="T86" i="2"/>
  <c r="Y86" i="2"/>
  <c r="W86" i="2"/>
  <c r="X86" i="2"/>
  <c r="U86" i="2"/>
  <c r="V86" i="2"/>
  <c r="T87" i="2"/>
  <c r="Y87" i="2"/>
  <c r="W87" i="2"/>
  <c r="X87" i="2"/>
  <c r="U87" i="2"/>
  <c r="V87" i="2"/>
  <c r="T88" i="2"/>
  <c r="Y88" i="2"/>
  <c r="W88" i="2"/>
  <c r="X88" i="2"/>
  <c r="U88" i="2"/>
  <c r="V88" i="2"/>
  <c r="T89" i="2"/>
  <c r="Y89" i="2"/>
  <c r="W89" i="2"/>
  <c r="X89" i="2"/>
  <c r="U89" i="2"/>
  <c r="V89" i="2"/>
  <c r="T90" i="2"/>
  <c r="Y90" i="2"/>
  <c r="W90" i="2"/>
  <c r="X90" i="2"/>
  <c r="U90" i="2"/>
  <c r="V90" i="2"/>
  <c r="T91" i="2"/>
  <c r="Y91" i="2"/>
  <c r="W91" i="2"/>
  <c r="X91" i="2"/>
  <c r="U91" i="2"/>
  <c r="V91" i="2"/>
  <c r="T92" i="2"/>
  <c r="Y92" i="2"/>
  <c r="W92" i="2"/>
  <c r="X92" i="2"/>
  <c r="U92" i="2"/>
  <c r="V92" i="2"/>
  <c r="T93" i="2"/>
  <c r="Y93" i="2"/>
  <c r="W93" i="2"/>
  <c r="X93" i="2"/>
  <c r="U93" i="2"/>
  <c r="V93" i="2"/>
  <c r="T94" i="2"/>
  <c r="Y94" i="2"/>
  <c r="W94" i="2"/>
  <c r="X94" i="2"/>
  <c r="U94" i="2"/>
  <c r="V94" i="2"/>
  <c r="T95" i="2"/>
  <c r="Y95" i="2"/>
  <c r="W95" i="2"/>
  <c r="X95" i="2"/>
  <c r="U95" i="2"/>
  <c r="V95" i="2"/>
  <c r="T96" i="2"/>
  <c r="Y96" i="2"/>
  <c r="W96" i="2"/>
  <c r="X96" i="2"/>
  <c r="U96" i="2"/>
  <c r="V96" i="2"/>
  <c r="T97" i="2"/>
  <c r="Y97" i="2"/>
  <c r="W97" i="2"/>
  <c r="X97" i="2"/>
  <c r="U97" i="2"/>
  <c r="V97" i="2"/>
  <c r="T98" i="2"/>
  <c r="Y98" i="2"/>
  <c r="W98" i="2"/>
  <c r="X98" i="2"/>
  <c r="U98" i="2"/>
  <c r="V98" i="2"/>
  <c r="T99" i="2"/>
  <c r="Y99" i="2"/>
  <c r="W99" i="2"/>
  <c r="X99" i="2"/>
  <c r="U99" i="2"/>
  <c r="V99" i="2"/>
  <c r="T100" i="2"/>
  <c r="Y100" i="2"/>
  <c r="W100" i="2"/>
  <c r="X100" i="2"/>
  <c r="U100" i="2"/>
  <c r="V100" i="2"/>
  <c r="T101" i="2"/>
  <c r="Y101" i="2"/>
  <c r="W101" i="2"/>
  <c r="X101" i="2"/>
  <c r="U101" i="2"/>
  <c r="V101" i="2"/>
  <c r="T102" i="2"/>
  <c r="Y102" i="2"/>
  <c r="W102" i="2"/>
  <c r="X102" i="2"/>
  <c r="U102" i="2"/>
  <c r="V102" i="2"/>
  <c r="T103" i="2"/>
  <c r="Y103" i="2"/>
  <c r="W103" i="2"/>
  <c r="X103" i="2"/>
  <c r="U103" i="2"/>
  <c r="V103" i="2"/>
  <c r="T104" i="2"/>
  <c r="Y104" i="2"/>
  <c r="W104" i="2"/>
  <c r="X104" i="2"/>
  <c r="U104" i="2"/>
  <c r="V104" i="2"/>
  <c r="T105" i="2"/>
  <c r="Y105" i="2"/>
  <c r="W105" i="2"/>
  <c r="X105" i="2"/>
  <c r="U105" i="2"/>
  <c r="V105" i="2"/>
  <c r="T106" i="2"/>
  <c r="Y106" i="2"/>
  <c r="W106" i="2"/>
  <c r="X106" i="2"/>
  <c r="U106" i="2"/>
  <c r="V106" i="2"/>
  <c r="T107" i="2"/>
  <c r="Y107" i="2"/>
  <c r="W107" i="2"/>
  <c r="X107" i="2"/>
  <c r="U107" i="2"/>
  <c r="V107" i="2"/>
  <c r="T108" i="2"/>
  <c r="Y108" i="2"/>
  <c r="W108" i="2"/>
  <c r="X108" i="2"/>
  <c r="U108" i="2"/>
  <c r="V108" i="2"/>
  <c r="T109" i="2"/>
  <c r="Y109" i="2"/>
  <c r="W109" i="2"/>
  <c r="X109" i="2"/>
  <c r="U109" i="2"/>
  <c r="V109" i="2"/>
  <c r="T110" i="2"/>
  <c r="Y110" i="2"/>
  <c r="W110" i="2"/>
  <c r="X110" i="2"/>
  <c r="U110" i="2"/>
  <c r="V110" i="2"/>
  <c r="T111" i="2"/>
  <c r="Y111" i="2"/>
  <c r="W111" i="2"/>
  <c r="X111" i="2"/>
  <c r="U111" i="2"/>
  <c r="V111" i="2"/>
  <c r="T112" i="2"/>
  <c r="Y112" i="2"/>
  <c r="W112" i="2"/>
  <c r="X112" i="2"/>
  <c r="U112" i="2"/>
  <c r="V112" i="2"/>
  <c r="T113" i="2"/>
  <c r="Y113" i="2"/>
  <c r="W113" i="2"/>
  <c r="X113" i="2"/>
  <c r="U113" i="2"/>
  <c r="V113" i="2"/>
  <c r="T114" i="2"/>
  <c r="Y114" i="2"/>
  <c r="W114" i="2"/>
  <c r="X114" i="2"/>
  <c r="U114" i="2"/>
  <c r="V114" i="2"/>
  <c r="T115" i="2"/>
  <c r="Y115" i="2"/>
  <c r="W115" i="2"/>
  <c r="X115" i="2"/>
  <c r="U115" i="2"/>
  <c r="V115" i="2"/>
  <c r="T116" i="2"/>
  <c r="Y116" i="2"/>
  <c r="W116" i="2"/>
  <c r="X116" i="2"/>
  <c r="U116" i="2"/>
  <c r="V116" i="2"/>
  <c r="T117" i="2"/>
  <c r="Y117" i="2"/>
  <c r="W117" i="2"/>
  <c r="X117" i="2"/>
  <c r="U117" i="2"/>
  <c r="V117" i="2"/>
  <c r="T118" i="2"/>
  <c r="Y118" i="2"/>
  <c r="W118" i="2"/>
  <c r="X118" i="2"/>
  <c r="U118" i="2"/>
  <c r="V118" i="2"/>
  <c r="T119" i="2"/>
  <c r="Y119" i="2"/>
  <c r="W119" i="2"/>
  <c r="X119" i="2"/>
  <c r="U119" i="2"/>
  <c r="V119" i="2"/>
  <c r="T120" i="2"/>
  <c r="Y120" i="2"/>
  <c r="W120" i="2"/>
  <c r="X120" i="2"/>
  <c r="U120" i="2"/>
  <c r="V120" i="2"/>
  <c r="T121" i="2"/>
  <c r="Y121" i="2"/>
  <c r="W121" i="2"/>
  <c r="X121" i="2"/>
  <c r="U121" i="2"/>
  <c r="V121" i="2"/>
  <c r="T122" i="2"/>
  <c r="Y122" i="2"/>
  <c r="W122" i="2"/>
  <c r="X122" i="2"/>
  <c r="U122" i="2"/>
  <c r="V122" i="2"/>
  <c r="T123" i="2"/>
  <c r="Y123" i="2"/>
  <c r="W123" i="2"/>
  <c r="X123" i="2"/>
  <c r="U123" i="2"/>
  <c r="V123" i="2"/>
  <c r="T124" i="2"/>
  <c r="Y124" i="2"/>
  <c r="W124" i="2"/>
  <c r="X124" i="2"/>
  <c r="U124" i="2"/>
  <c r="V124" i="2"/>
  <c r="T125" i="2"/>
  <c r="Y125" i="2"/>
  <c r="W125" i="2"/>
  <c r="X125" i="2"/>
  <c r="U125" i="2"/>
  <c r="V125" i="2"/>
  <c r="T126" i="2"/>
  <c r="Y126" i="2"/>
  <c r="W126" i="2"/>
  <c r="X126" i="2"/>
  <c r="U126" i="2"/>
  <c r="V126" i="2"/>
  <c r="T127" i="2"/>
  <c r="Y127" i="2"/>
  <c r="W127" i="2"/>
  <c r="X127" i="2"/>
  <c r="U127" i="2"/>
  <c r="V127" i="2"/>
  <c r="T128" i="2"/>
  <c r="Y128" i="2"/>
  <c r="W128" i="2"/>
  <c r="X128" i="2"/>
  <c r="U128" i="2"/>
  <c r="V128" i="2"/>
  <c r="T129" i="2"/>
  <c r="Y129" i="2"/>
  <c r="W129" i="2"/>
  <c r="X129" i="2"/>
  <c r="U129" i="2"/>
  <c r="V129" i="2"/>
  <c r="T130" i="2"/>
  <c r="Y130" i="2"/>
  <c r="W130" i="2"/>
  <c r="X130" i="2"/>
  <c r="U130" i="2"/>
  <c r="V130" i="2"/>
  <c r="T131" i="2"/>
  <c r="Y131" i="2"/>
  <c r="W131" i="2"/>
  <c r="X131" i="2"/>
  <c r="U131" i="2"/>
  <c r="V131" i="2"/>
  <c r="T132" i="2"/>
  <c r="Y132" i="2"/>
  <c r="W132" i="2"/>
  <c r="X132" i="2"/>
  <c r="U132" i="2"/>
  <c r="V132" i="2"/>
  <c r="T133" i="2"/>
  <c r="Y133" i="2"/>
  <c r="W133" i="2"/>
  <c r="X133" i="2"/>
  <c r="U133" i="2"/>
  <c r="V133" i="2"/>
  <c r="T134" i="2"/>
  <c r="Y134" i="2"/>
  <c r="W134" i="2"/>
  <c r="X134" i="2"/>
  <c r="U134" i="2"/>
  <c r="V134" i="2"/>
  <c r="T135" i="2"/>
  <c r="Y135" i="2"/>
  <c r="W135" i="2"/>
  <c r="X135" i="2"/>
  <c r="U135" i="2"/>
  <c r="V135" i="2"/>
  <c r="T136" i="2"/>
  <c r="Y136" i="2"/>
  <c r="W136" i="2"/>
  <c r="X136" i="2"/>
  <c r="U136" i="2"/>
  <c r="V136" i="2"/>
  <c r="T137" i="2"/>
  <c r="Y137" i="2"/>
  <c r="W137" i="2"/>
  <c r="X137" i="2"/>
  <c r="U137" i="2"/>
  <c r="V137" i="2"/>
  <c r="T138" i="2"/>
  <c r="Y138" i="2"/>
  <c r="W138" i="2"/>
  <c r="X138" i="2"/>
  <c r="U138" i="2"/>
  <c r="V138" i="2"/>
  <c r="T139" i="2"/>
  <c r="Y139" i="2"/>
  <c r="W139" i="2"/>
  <c r="X139" i="2"/>
  <c r="U139" i="2"/>
  <c r="V139" i="2"/>
  <c r="T140" i="2"/>
  <c r="Y140" i="2"/>
  <c r="W140" i="2"/>
  <c r="X140" i="2"/>
  <c r="U140" i="2"/>
  <c r="V140" i="2"/>
  <c r="T141" i="2"/>
  <c r="Y141" i="2"/>
  <c r="W141" i="2"/>
  <c r="X141" i="2"/>
  <c r="U141" i="2"/>
  <c r="V141" i="2"/>
  <c r="T142" i="2"/>
  <c r="Y142" i="2"/>
  <c r="W142" i="2"/>
  <c r="X142" i="2"/>
  <c r="U142" i="2"/>
  <c r="V142" i="2"/>
  <c r="T143" i="2"/>
  <c r="Y143" i="2"/>
  <c r="W143" i="2"/>
  <c r="X143" i="2"/>
  <c r="U143" i="2"/>
  <c r="V143" i="2"/>
  <c r="T144" i="2"/>
  <c r="Y144" i="2"/>
  <c r="W144" i="2"/>
  <c r="X144" i="2"/>
  <c r="U144" i="2"/>
  <c r="V144" i="2"/>
  <c r="T145" i="2"/>
  <c r="Y145" i="2"/>
  <c r="W145" i="2"/>
  <c r="X145" i="2"/>
  <c r="U145" i="2"/>
  <c r="V145" i="2"/>
  <c r="T146" i="2"/>
  <c r="Y146" i="2"/>
  <c r="W146" i="2"/>
  <c r="X146" i="2"/>
  <c r="U146" i="2"/>
  <c r="V146" i="2"/>
  <c r="T147" i="2"/>
  <c r="Y147" i="2"/>
  <c r="W147" i="2"/>
  <c r="X147" i="2"/>
  <c r="U147" i="2"/>
  <c r="V147" i="2"/>
  <c r="T148" i="2"/>
  <c r="Y148" i="2"/>
  <c r="W148" i="2"/>
  <c r="X148" i="2"/>
  <c r="U148" i="2"/>
  <c r="V148" i="2"/>
  <c r="T149" i="2"/>
  <c r="Y149" i="2"/>
  <c r="W149" i="2"/>
  <c r="X149" i="2"/>
  <c r="U149" i="2"/>
  <c r="V149" i="2"/>
  <c r="T150" i="2"/>
  <c r="Y150" i="2"/>
  <c r="W150" i="2"/>
  <c r="X150" i="2"/>
  <c r="U150" i="2"/>
  <c r="V150" i="2"/>
  <c r="T151" i="2"/>
  <c r="Y151" i="2"/>
  <c r="W151" i="2"/>
  <c r="X151" i="2"/>
  <c r="U151" i="2"/>
  <c r="V151" i="2"/>
  <c r="T152" i="2"/>
  <c r="Y152" i="2"/>
  <c r="W152" i="2"/>
  <c r="X152" i="2"/>
  <c r="U152" i="2"/>
  <c r="V152" i="2"/>
  <c r="T153" i="2"/>
  <c r="Y153" i="2"/>
  <c r="W153" i="2"/>
  <c r="X153" i="2"/>
  <c r="U153" i="2"/>
  <c r="V153" i="2"/>
  <c r="T154" i="2"/>
  <c r="Y154" i="2"/>
  <c r="W154" i="2"/>
  <c r="X154" i="2"/>
  <c r="U154" i="2"/>
  <c r="V154" i="2"/>
  <c r="T155" i="2"/>
  <c r="Y155" i="2"/>
  <c r="W155" i="2"/>
  <c r="X155" i="2"/>
  <c r="U155" i="2"/>
  <c r="V155" i="2"/>
  <c r="T156" i="2"/>
  <c r="Y156" i="2"/>
  <c r="W156" i="2"/>
  <c r="X156" i="2"/>
  <c r="U156" i="2"/>
  <c r="V156" i="2"/>
  <c r="T157" i="2"/>
  <c r="Y157" i="2"/>
  <c r="W157" i="2"/>
  <c r="X157" i="2"/>
  <c r="U157" i="2"/>
  <c r="V157" i="2"/>
  <c r="T158" i="2"/>
  <c r="Y158" i="2"/>
  <c r="W158" i="2"/>
  <c r="X158" i="2"/>
  <c r="U158" i="2"/>
  <c r="V158" i="2"/>
  <c r="T159" i="2"/>
  <c r="Y159" i="2"/>
  <c r="W159" i="2"/>
  <c r="X159" i="2"/>
  <c r="U159" i="2"/>
  <c r="V159" i="2"/>
  <c r="T160" i="2"/>
  <c r="Y160" i="2"/>
  <c r="W160" i="2"/>
  <c r="X160" i="2"/>
  <c r="U160" i="2"/>
  <c r="V160" i="2"/>
  <c r="T161" i="2"/>
  <c r="Y161" i="2"/>
  <c r="W161" i="2"/>
  <c r="X161" i="2"/>
  <c r="U161" i="2"/>
  <c r="V161" i="2"/>
  <c r="T162" i="2"/>
  <c r="Y162" i="2"/>
  <c r="W162" i="2"/>
  <c r="X162" i="2"/>
  <c r="U162" i="2"/>
  <c r="V162" i="2"/>
  <c r="T163" i="2"/>
  <c r="Y163" i="2"/>
  <c r="W163" i="2"/>
  <c r="X163" i="2"/>
  <c r="U163" i="2"/>
  <c r="V163" i="2"/>
  <c r="T164" i="2"/>
  <c r="Y164" i="2"/>
  <c r="W164" i="2"/>
  <c r="X164" i="2"/>
  <c r="U164" i="2"/>
  <c r="V164" i="2"/>
  <c r="T165" i="2"/>
  <c r="Y165" i="2"/>
  <c r="W165" i="2"/>
  <c r="X165" i="2"/>
  <c r="U165" i="2"/>
  <c r="V165" i="2"/>
  <c r="T166" i="2"/>
  <c r="Y166" i="2"/>
  <c r="W166" i="2"/>
  <c r="X166" i="2"/>
  <c r="U166" i="2"/>
  <c r="V166" i="2"/>
  <c r="T167" i="2"/>
  <c r="Y167" i="2"/>
  <c r="W167" i="2"/>
  <c r="X167" i="2"/>
  <c r="U167" i="2"/>
  <c r="V167" i="2"/>
  <c r="T168" i="2"/>
  <c r="Y168" i="2"/>
  <c r="W168" i="2"/>
  <c r="X168" i="2"/>
  <c r="U168" i="2"/>
  <c r="V168" i="2"/>
  <c r="T169" i="2"/>
  <c r="Y169" i="2"/>
  <c r="W169" i="2"/>
  <c r="X169" i="2"/>
  <c r="U169" i="2"/>
  <c r="V169" i="2"/>
  <c r="T170" i="2"/>
  <c r="Y170" i="2"/>
  <c r="W170" i="2"/>
  <c r="X170" i="2"/>
  <c r="U170" i="2"/>
  <c r="V170" i="2"/>
  <c r="T171" i="2"/>
  <c r="Y171" i="2"/>
  <c r="W171" i="2"/>
  <c r="X171" i="2"/>
  <c r="U171" i="2"/>
  <c r="V171" i="2"/>
  <c r="T172" i="2"/>
  <c r="Y172" i="2"/>
  <c r="W172" i="2"/>
  <c r="X172" i="2"/>
  <c r="U172" i="2"/>
  <c r="V172" i="2"/>
  <c r="T173" i="2"/>
  <c r="Y173" i="2"/>
  <c r="W173" i="2"/>
  <c r="X173" i="2"/>
  <c r="U173" i="2"/>
  <c r="V173" i="2"/>
  <c r="T174" i="2"/>
  <c r="Y174" i="2"/>
  <c r="W174" i="2"/>
  <c r="X174" i="2"/>
  <c r="U174" i="2"/>
  <c r="V174" i="2"/>
  <c r="T175" i="2"/>
  <c r="Y175" i="2"/>
  <c r="W175" i="2"/>
  <c r="X175" i="2"/>
  <c r="U175" i="2"/>
  <c r="V175" i="2"/>
  <c r="T176" i="2"/>
  <c r="Y176" i="2"/>
  <c r="W176" i="2"/>
  <c r="X176" i="2"/>
  <c r="U176" i="2"/>
  <c r="V176" i="2"/>
  <c r="T177" i="2"/>
  <c r="Y177" i="2"/>
  <c r="W177" i="2"/>
  <c r="X177" i="2"/>
  <c r="U177" i="2"/>
  <c r="V177" i="2"/>
  <c r="T178" i="2"/>
  <c r="Y178" i="2"/>
  <c r="W178" i="2"/>
  <c r="X178" i="2"/>
  <c r="U178" i="2"/>
  <c r="V178" i="2"/>
  <c r="T179" i="2"/>
  <c r="Y179" i="2"/>
  <c r="W179" i="2"/>
  <c r="X179" i="2"/>
  <c r="U179" i="2"/>
  <c r="V179" i="2"/>
  <c r="T180" i="2"/>
  <c r="Y180" i="2"/>
  <c r="W180" i="2"/>
  <c r="X180" i="2"/>
  <c r="U180" i="2"/>
  <c r="V180" i="2"/>
  <c r="T181" i="2"/>
  <c r="Y181" i="2"/>
  <c r="W181" i="2"/>
  <c r="X181" i="2"/>
  <c r="U181" i="2"/>
  <c r="V181" i="2"/>
  <c r="T182" i="2"/>
  <c r="Y182" i="2"/>
  <c r="W182" i="2"/>
  <c r="X182" i="2"/>
  <c r="U182" i="2"/>
  <c r="V182" i="2"/>
  <c r="T183" i="2"/>
  <c r="Y183" i="2"/>
  <c r="W183" i="2"/>
  <c r="X183" i="2"/>
  <c r="U183" i="2"/>
  <c r="V183" i="2"/>
  <c r="T184" i="2"/>
  <c r="Y184" i="2"/>
  <c r="W184" i="2"/>
  <c r="X184" i="2"/>
  <c r="U184" i="2"/>
  <c r="V184" i="2"/>
  <c r="T185" i="2"/>
  <c r="Y185" i="2"/>
  <c r="W185" i="2"/>
  <c r="X185" i="2"/>
  <c r="U185" i="2"/>
  <c r="V185" i="2"/>
  <c r="T186" i="2"/>
  <c r="Y186" i="2"/>
  <c r="W186" i="2"/>
  <c r="X186" i="2"/>
  <c r="U186" i="2"/>
  <c r="V186" i="2"/>
  <c r="T187" i="2"/>
  <c r="Y187" i="2"/>
  <c r="W187" i="2"/>
  <c r="X187" i="2"/>
  <c r="U187" i="2"/>
  <c r="V187" i="2"/>
  <c r="T188" i="2"/>
  <c r="Y188" i="2"/>
  <c r="W188" i="2"/>
  <c r="X188" i="2"/>
  <c r="U188" i="2"/>
  <c r="V188" i="2"/>
  <c r="T189" i="2"/>
  <c r="Y189" i="2"/>
  <c r="W189" i="2"/>
  <c r="X189" i="2"/>
  <c r="U189" i="2"/>
  <c r="V189" i="2"/>
  <c r="T190" i="2"/>
  <c r="Y190" i="2"/>
  <c r="W190" i="2"/>
  <c r="X190" i="2"/>
  <c r="U190" i="2"/>
  <c r="V190" i="2"/>
  <c r="T191" i="2"/>
  <c r="Y191" i="2"/>
  <c r="W191" i="2"/>
  <c r="X191" i="2"/>
  <c r="U191" i="2"/>
  <c r="V191" i="2"/>
  <c r="T192" i="2"/>
  <c r="Y192" i="2"/>
  <c r="W192" i="2"/>
  <c r="X192" i="2"/>
  <c r="U192" i="2"/>
  <c r="V192" i="2"/>
  <c r="T193" i="2"/>
  <c r="Y193" i="2"/>
  <c r="W193" i="2"/>
  <c r="X193" i="2"/>
  <c r="U193" i="2"/>
  <c r="V193" i="2"/>
  <c r="T194" i="2"/>
  <c r="Y194" i="2"/>
  <c r="W194" i="2"/>
  <c r="X194" i="2"/>
  <c r="U194" i="2"/>
  <c r="V194" i="2"/>
  <c r="T195" i="2"/>
  <c r="Y195" i="2"/>
  <c r="W195" i="2"/>
  <c r="X195" i="2"/>
  <c r="U195" i="2"/>
  <c r="V195" i="2"/>
  <c r="T196" i="2"/>
  <c r="Y196" i="2"/>
  <c r="W196" i="2"/>
  <c r="X196" i="2"/>
  <c r="U196" i="2"/>
  <c r="V196" i="2"/>
  <c r="T197" i="2"/>
  <c r="Y197" i="2"/>
  <c r="W197" i="2"/>
  <c r="X197" i="2"/>
  <c r="U197" i="2"/>
  <c r="V197" i="2"/>
  <c r="T198" i="2"/>
  <c r="Y198" i="2"/>
  <c r="W198" i="2"/>
  <c r="X198" i="2"/>
  <c r="U198" i="2"/>
  <c r="V198" i="2"/>
  <c r="T199" i="2"/>
  <c r="Y199" i="2"/>
  <c r="W199" i="2"/>
  <c r="X199" i="2"/>
  <c r="U199" i="2"/>
  <c r="V199" i="2"/>
  <c r="T200" i="2"/>
  <c r="Y200" i="2"/>
  <c r="W200" i="2"/>
  <c r="X200" i="2"/>
  <c r="U200" i="2"/>
  <c r="V200" i="2"/>
  <c r="T201" i="2"/>
  <c r="Y201" i="2"/>
  <c r="W201" i="2"/>
  <c r="X201" i="2"/>
  <c r="U201" i="2"/>
  <c r="V201" i="2"/>
  <c r="T202" i="2"/>
  <c r="Y202" i="2"/>
  <c r="W202" i="2"/>
  <c r="X202" i="2"/>
  <c r="U202" i="2"/>
  <c r="V202" i="2"/>
  <c r="T203" i="2"/>
  <c r="Y203" i="2"/>
  <c r="W203" i="2"/>
  <c r="X203" i="2"/>
  <c r="U203" i="2"/>
  <c r="V203" i="2"/>
  <c r="T204" i="2"/>
  <c r="Y204" i="2"/>
  <c r="W204" i="2"/>
  <c r="X204" i="2"/>
  <c r="U204" i="2"/>
  <c r="V204" i="2"/>
  <c r="T205" i="2"/>
  <c r="Y205" i="2"/>
  <c r="W205" i="2"/>
  <c r="X205" i="2"/>
  <c r="U205" i="2"/>
  <c r="V205" i="2"/>
  <c r="T206" i="2"/>
  <c r="Y206" i="2"/>
  <c r="W206" i="2"/>
  <c r="X206" i="2"/>
  <c r="U206" i="2"/>
  <c r="V206" i="2"/>
  <c r="T207" i="2"/>
  <c r="Y207" i="2"/>
  <c r="W207" i="2"/>
  <c r="X207" i="2"/>
  <c r="U207" i="2"/>
  <c r="V207" i="2"/>
  <c r="T208" i="2"/>
  <c r="Y208" i="2"/>
  <c r="W208" i="2"/>
  <c r="X208" i="2"/>
  <c r="U208" i="2"/>
  <c r="V208" i="2"/>
  <c r="T209" i="2"/>
  <c r="Y209" i="2"/>
  <c r="W209" i="2"/>
  <c r="X209" i="2"/>
  <c r="U209" i="2"/>
  <c r="V209" i="2"/>
  <c r="T210" i="2"/>
  <c r="Y210" i="2"/>
  <c r="W210" i="2"/>
  <c r="X210" i="2"/>
  <c r="U210" i="2"/>
  <c r="V210" i="2"/>
  <c r="T211" i="2"/>
  <c r="Y211" i="2"/>
  <c r="W211" i="2"/>
  <c r="X211" i="2"/>
  <c r="U211" i="2"/>
  <c r="V211" i="2"/>
  <c r="T212" i="2"/>
  <c r="Y212" i="2"/>
  <c r="W212" i="2"/>
  <c r="X212" i="2"/>
  <c r="U212" i="2"/>
  <c r="V212" i="2"/>
  <c r="T213" i="2"/>
  <c r="Y213" i="2"/>
  <c r="W213" i="2"/>
  <c r="X213" i="2"/>
  <c r="U213" i="2"/>
  <c r="V213" i="2"/>
  <c r="T214" i="2"/>
  <c r="Y214" i="2"/>
  <c r="W214" i="2"/>
  <c r="X214" i="2"/>
  <c r="U214" i="2"/>
  <c r="V214" i="2"/>
  <c r="T215" i="2"/>
  <c r="Y215" i="2"/>
  <c r="W215" i="2"/>
  <c r="X215" i="2"/>
  <c r="U215" i="2"/>
  <c r="V215" i="2"/>
  <c r="T216" i="2"/>
  <c r="Y216" i="2"/>
  <c r="W216" i="2"/>
  <c r="X216" i="2"/>
  <c r="U216" i="2"/>
  <c r="V216" i="2"/>
  <c r="T217" i="2"/>
  <c r="Y217" i="2"/>
  <c r="W217" i="2"/>
  <c r="X217" i="2"/>
  <c r="U217" i="2"/>
  <c r="V217" i="2"/>
  <c r="T218" i="2"/>
  <c r="Y218" i="2"/>
  <c r="W218" i="2"/>
  <c r="X218" i="2"/>
  <c r="U218" i="2"/>
  <c r="V218" i="2"/>
  <c r="T219" i="2"/>
  <c r="Y219" i="2"/>
  <c r="W219" i="2"/>
  <c r="X219" i="2"/>
  <c r="U219" i="2"/>
  <c r="V219" i="2"/>
  <c r="T220" i="2"/>
  <c r="Y220" i="2"/>
  <c r="W220" i="2"/>
  <c r="X220" i="2"/>
  <c r="U220" i="2"/>
  <c r="V220" i="2"/>
  <c r="T221" i="2"/>
  <c r="Y221" i="2"/>
  <c r="W221" i="2"/>
  <c r="X221" i="2"/>
  <c r="U221" i="2"/>
  <c r="V221" i="2"/>
  <c r="T222" i="2"/>
  <c r="Y222" i="2"/>
  <c r="W222" i="2"/>
  <c r="X222" i="2"/>
  <c r="U222" i="2"/>
  <c r="V222" i="2"/>
  <c r="T223" i="2"/>
  <c r="Y223" i="2"/>
  <c r="W223" i="2"/>
  <c r="X223" i="2"/>
  <c r="U223" i="2"/>
  <c r="V223" i="2"/>
  <c r="T224" i="2"/>
  <c r="Y224" i="2"/>
  <c r="W224" i="2"/>
  <c r="X224" i="2"/>
  <c r="U224" i="2"/>
  <c r="V224" i="2"/>
  <c r="T225" i="2"/>
  <c r="Y225" i="2"/>
  <c r="W225" i="2"/>
  <c r="X225" i="2"/>
  <c r="U225" i="2"/>
  <c r="V225" i="2"/>
  <c r="T226" i="2"/>
  <c r="Y226" i="2"/>
  <c r="W226" i="2"/>
  <c r="X226" i="2"/>
  <c r="U226" i="2"/>
  <c r="V226" i="2"/>
  <c r="T227" i="2"/>
  <c r="Y227" i="2"/>
  <c r="W227" i="2"/>
  <c r="X227" i="2"/>
  <c r="U227" i="2"/>
  <c r="V227" i="2"/>
  <c r="T228" i="2"/>
  <c r="Y228" i="2"/>
  <c r="W228" i="2"/>
  <c r="X228" i="2"/>
  <c r="U228" i="2"/>
  <c r="V228" i="2"/>
  <c r="T229" i="2"/>
  <c r="Y229" i="2"/>
  <c r="W229" i="2"/>
  <c r="X229" i="2"/>
  <c r="U229" i="2"/>
  <c r="V229" i="2"/>
  <c r="T230" i="2"/>
  <c r="Y230" i="2"/>
  <c r="W230" i="2"/>
  <c r="X230" i="2"/>
  <c r="U230" i="2"/>
  <c r="V230" i="2"/>
  <c r="T231" i="2"/>
  <c r="Y231" i="2"/>
  <c r="W231" i="2"/>
  <c r="X231" i="2"/>
  <c r="U231" i="2"/>
  <c r="V231" i="2"/>
  <c r="T232" i="2"/>
  <c r="Y232" i="2"/>
  <c r="W232" i="2"/>
  <c r="X232" i="2"/>
  <c r="U232" i="2"/>
  <c r="V232" i="2"/>
  <c r="T233" i="2"/>
  <c r="Y233" i="2"/>
  <c r="W233" i="2"/>
  <c r="X233" i="2"/>
  <c r="U233" i="2"/>
  <c r="V233" i="2"/>
  <c r="T234" i="2"/>
  <c r="Y234" i="2"/>
  <c r="W234" i="2"/>
  <c r="X234" i="2"/>
  <c r="U234" i="2"/>
  <c r="V234" i="2"/>
  <c r="T235" i="2"/>
  <c r="Y235" i="2"/>
  <c r="W235" i="2"/>
  <c r="X235" i="2"/>
  <c r="U235" i="2"/>
  <c r="V235" i="2"/>
  <c r="T236" i="2"/>
  <c r="Y236" i="2"/>
  <c r="W236" i="2"/>
  <c r="X236" i="2"/>
  <c r="U236" i="2"/>
  <c r="V236" i="2"/>
  <c r="T237" i="2"/>
  <c r="Y237" i="2"/>
  <c r="W237" i="2"/>
  <c r="X237" i="2"/>
  <c r="U237" i="2"/>
  <c r="V237" i="2"/>
  <c r="T238" i="2"/>
  <c r="Y238" i="2"/>
  <c r="W238" i="2"/>
  <c r="X238" i="2"/>
  <c r="U238" i="2"/>
  <c r="V238" i="2"/>
  <c r="T239" i="2"/>
  <c r="Y239" i="2"/>
  <c r="W239" i="2"/>
  <c r="X239" i="2"/>
  <c r="U239" i="2"/>
  <c r="V239" i="2"/>
  <c r="T240" i="2"/>
  <c r="Y240" i="2"/>
  <c r="W240" i="2"/>
  <c r="X240" i="2"/>
  <c r="U240" i="2"/>
  <c r="V240" i="2"/>
  <c r="T241" i="2"/>
  <c r="Y241" i="2"/>
  <c r="W241" i="2"/>
  <c r="X241" i="2"/>
  <c r="U241" i="2"/>
  <c r="V241" i="2"/>
  <c r="T242" i="2"/>
  <c r="Y242" i="2"/>
  <c r="W242" i="2"/>
  <c r="X242" i="2"/>
  <c r="U242" i="2"/>
  <c r="V242" i="2"/>
  <c r="T243" i="2"/>
  <c r="Y243" i="2"/>
  <c r="W243" i="2"/>
  <c r="X243" i="2"/>
  <c r="U243" i="2"/>
  <c r="V243" i="2"/>
  <c r="T244" i="2"/>
  <c r="Y244" i="2"/>
  <c r="W244" i="2"/>
  <c r="X244" i="2"/>
  <c r="U244" i="2"/>
  <c r="V244" i="2"/>
  <c r="T245" i="2"/>
  <c r="Y245" i="2"/>
  <c r="W245" i="2"/>
  <c r="X245" i="2"/>
  <c r="U245" i="2"/>
  <c r="V245" i="2"/>
  <c r="T246" i="2"/>
  <c r="Y246" i="2"/>
  <c r="W246" i="2"/>
  <c r="X246" i="2"/>
  <c r="U246" i="2"/>
  <c r="V246" i="2"/>
  <c r="T247" i="2"/>
  <c r="Y247" i="2"/>
  <c r="W247" i="2"/>
  <c r="X247" i="2"/>
  <c r="U247" i="2"/>
  <c r="V247" i="2"/>
  <c r="T248" i="2"/>
  <c r="Y248" i="2"/>
  <c r="W248" i="2"/>
  <c r="X248" i="2"/>
  <c r="U248" i="2"/>
  <c r="V248" i="2"/>
  <c r="T249" i="2"/>
  <c r="Y249" i="2"/>
  <c r="W249" i="2"/>
  <c r="X249" i="2"/>
  <c r="U249" i="2"/>
  <c r="V249" i="2"/>
  <c r="T250" i="2"/>
  <c r="Y250" i="2"/>
  <c r="W250" i="2"/>
  <c r="X250" i="2"/>
  <c r="U250" i="2"/>
  <c r="V250" i="2"/>
  <c r="T251" i="2"/>
  <c r="Y251" i="2"/>
  <c r="W251" i="2"/>
  <c r="X251" i="2"/>
  <c r="U251" i="2"/>
  <c r="V251" i="2"/>
  <c r="T252" i="2"/>
  <c r="Y252" i="2"/>
  <c r="W252" i="2"/>
  <c r="X252" i="2"/>
  <c r="U252" i="2"/>
  <c r="V252" i="2"/>
  <c r="T253" i="2"/>
  <c r="Y253" i="2"/>
  <c r="W253" i="2"/>
  <c r="X253" i="2"/>
  <c r="U253" i="2"/>
  <c r="V253" i="2"/>
  <c r="T254" i="2"/>
  <c r="Y254" i="2"/>
  <c r="W254" i="2"/>
  <c r="X254" i="2"/>
  <c r="U254" i="2"/>
  <c r="V254" i="2"/>
  <c r="T255" i="2"/>
  <c r="Y255" i="2"/>
  <c r="W255" i="2"/>
  <c r="X255" i="2"/>
  <c r="U255" i="2"/>
  <c r="V255" i="2"/>
  <c r="T256" i="2"/>
  <c r="Y256" i="2"/>
  <c r="W256" i="2"/>
  <c r="X256" i="2"/>
  <c r="U256" i="2"/>
  <c r="V256" i="2"/>
  <c r="T257" i="2"/>
  <c r="Y257" i="2"/>
  <c r="W257" i="2"/>
  <c r="X257" i="2"/>
  <c r="U257" i="2"/>
  <c r="V257" i="2"/>
  <c r="T258" i="2"/>
  <c r="Y258" i="2"/>
  <c r="W258" i="2"/>
  <c r="X258" i="2"/>
  <c r="U258" i="2"/>
  <c r="V258" i="2"/>
  <c r="T259" i="2"/>
  <c r="Y259" i="2"/>
  <c r="W259" i="2"/>
  <c r="X259" i="2"/>
  <c r="U259" i="2"/>
  <c r="V259" i="2"/>
  <c r="T260" i="2"/>
  <c r="Y260" i="2"/>
  <c r="W260" i="2"/>
  <c r="X260" i="2"/>
  <c r="U260" i="2"/>
  <c r="V260" i="2"/>
  <c r="T261" i="2"/>
  <c r="Y261" i="2"/>
  <c r="W261" i="2"/>
  <c r="X261" i="2"/>
  <c r="U261" i="2"/>
  <c r="V261" i="2"/>
  <c r="T262" i="2"/>
  <c r="Y262" i="2"/>
  <c r="W262" i="2"/>
  <c r="X262" i="2"/>
  <c r="U262" i="2"/>
  <c r="V262" i="2"/>
  <c r="T263" i="2"/>
  <c r="Y263" i="2"/>
  <c r="W263" i="2"/>
  <c r="X263" i="2"/>
  <c r="U263" i="2"/>
  <c r="V263" i="2"/>
  <c r="T264" i="2"/>
  <c r="Y264" i="2"/>
  <c r="W264" i="2"/>
  <c r="X264" i="2"/>
  <c r="U264" i="2"/>
  <c r="V264" i="2"/>
  <c r="T265" i="2"/>
  <c r="Y265" i="2"/>
  <c r="W265" i="2"/>
  <c r="X265" i="2"/>
  <c r="U265" i="2"/>
  <c r="V265" i="2"/>
  <c r="T266" i="2"/>
  <c r="Y266" i="2"/>
  <c r="W266" i="2"/>
  <c r="X266" i="2"/>
  <c r="U266" i="2"/>
  <c r="V266" i="2"/>
  <c r="T267" i="2"/>
  <c r="Y267" i="2"/>
  <c r="W267" i="2"/>
  <c r="X267" i="2"/>
  <c r="U267" i="2"/>
  <c r="V267" i="2"/>
  <c r="T268" i="2"/>
  <c r="Y268" i="2"/>
  <c r="W268" i="2"/>
  <c r="X268" i="2"/>
  <c r="U268" i="2"/>
  <c r="V268" i="2"/>
  <c r="T269" i="2"/>
  <c r="Y269" i="2"/>
  <c r="W269" i="2"/>
  <c r="X269" i="2"/>
  <c r="U269" i="2"/>
  <c r="V269" i="2"/>
  <c r="T270" i="2"/>
  <c r="Y270" i="2"/>
  <c r="W270" i="2"/>
  <c r="X270" i="2"/>
  <c r="U270" i="2"/>
  <c r="V270" i="2"/>
  <c r="T271" i="2"/>
  <c r="Y271" i="2"/>
  <c r="W271" i="2"/>
  <c r="X271" i="2"/>
  <c r="U271" i="2"/>
  <c r="V271" i="2"/>
  <c r="T272" i="2"/>
  <c r="Y272" i="2"/>
  <c r="W272" i="2"/>
  <c r="X272" i="2"/>
  <c r="U272" i="2"/>
  <c r="V272" i="2"/>
  <c r="T273" i="2"/>
  <c r="Y273" i="2"/>
  <c r="W273" i="2"/>
  <c r="X273" i="2"/>
  <c r="U273" i="2"/>
  <c r="V273" i="2"/>
  <c r="T274" i="2"/>
  <c r="Y274" i="2"/>
  <c r="W274" i="2"/>
  <c r="X274" i="2"/>
  <c r="U274" i="2"/>
  <c r="V274" i="2"/>
  <c r="T275" i="2"/>
  <c r="Y275" i="2"/>
  <c r="W275" i="2"/>
  <c r="X275" i="2"/>
  <c r="U275" i="2"/>
  <c r="V275" i="2"/>
  <c r="T276" i="2"/>
  <c r="Y276" i="2"/>
  <c r="W276" i="2"/>
  <c r="X276" i="2"/>
  <c r="U276" i="2"/>
  <c r="V276" i="2"/>
  <c r="T277" i="2"/>
  <c r="Y277" i="2"/>
  <c r="W277" i="2"/>
  <c r="X277" i="2"/>
  <c r="U277" i="2"/>
  <c r="V277" i="2"/>
  <c r="T278" i="2"/>
  <c r="Y278" i="2"/>
  <c r="W278" i="2"/>
  <c r="X278" i="2"/>
  <c r="U278" i="2"/>
  <c r="V278" i="2"/>
  <c r="T279" i="2"/>
  <c r="Y279" i="2"/>
  <c r="W279" i="2"/>
  <c r="X279" i="2"/>
  <c r="U279" i="2"/>
  <c r="V279" i="2"/>
  <c r="T280" i="2"/>
  <c r="Y280" i="2"/>
  <c r="W280" i="2"/>
  <c r="X280" i="2"/>
  <c r="U280" i="2"/>
  <c r="V280" i="2"/>
  <c r="T281" i="2"/>
  <c r="Y281" i="2"/>
  <c r="W281" i="2"/>
  <c r="X281" i="2"/>
  <c r="U281" i="2"/>
  <c r="V281" i="2"/>
  <c r="T282" i="2"/>
  <c r="Y282" i="2"/>
  <c r="W282" i="2"/>
  <c r="X282" i="2"/>
  <c r="U282" i="2"/>
  <c r="V282" i="2"/>
  <c r="T283" i="2"/>
  <c r="Y283" i="2"/>
  <c r="W283" i="2"/>
  <c r="X283" i="2"/>
  <c r="U283" i="2"/>
  <c r="V283" i="2"/>
  <c r="T284" i="2"/>
  <c r="Y284" i="2"/>
  <c r="W284" i="2"/>
  <c r="X284" i="2"/>
  <c r="U284" i="2"/>
  <c r="V284" i="2"/>
  <c r="T285" i="2"/>
  <c r="Y285" i="2"/>
  <c r="W285" i="2"/>
  <c r="X285" i="2"/>
  <c r="U285" i="2"/>
  <c r="V285" i="2"/>
  <c r="T286" i="2"/>
  <c r="Y286" i="2"/>
  <c r="W286" i="2"/>
  <c r="X286" i="2"/>
  <c r="U286" i="2"/>
  <c r="V286" i="2"/>
  <c r="T287" i="2"/>
  <c r="Y287" i="2"/>
  <c r="W287" i="2"/>
  <c r="X287" i="2"/>
  <c r="U287" i="2"/>
  <c r="V287" i="2"/>
  <c r="T288" i="2"/>
  <c r="Y288" i="2"/>
  <c r="W288" i="2"/>
  <c r="X288" i="2"/>
  <c r="U288" i="2"/>
  <c r="V288" i="2"/>
  <c r="T289" i="2"/>
  <c r="Y289" i="2"/>
  <c r="W289" i="2"/>
  <c r="X289" i="2"/>
  <c r="U289" i="2"/>
  <c r="V289" i="2"/>
  <c r="T290" i="2"/>
  <c r="Y290" i="2"/>
  <c r="W290" i="2"/>
  <c r="X290" i="2"/>
  <c r="U290" i="2"/>
  <c r="V290" i="2"/>
  <c r="T291" i="2"/>
  <c r="Y291" i="2"/>
  <c r="W291" i="2"/>
  <c r="X291" i="2"/>
  <c r="U291" i="2"/>
  <c r="V291" i="2"/>
  <c r="T292" i="2"/>
  <c r="Y292" i="2"/>
  <c r="W292" i="2"/>
  <c r="X292" i="2"/>
  <c r="U292" i="2"/>
  <c r="V292" i="2"/>
  <c r="T293" i="2"/>
  <c r="Y293" i="2"/>
  <c r="W293" i="2"/>
  <c r="X293" i="2"/>
  <c r="U293" i="2"/>
  <c r="V293" i="2"/>
  <c r="T294" i="2"/>
  <c r="Y294" i="2"/>
  <c r="W294" i="2"/>
  <c r="X294" i="2"/>
  <c r="U294" i="2"/>
  <c r="V294" i="2"/>
  <c r="T295" i="2"/>
  <c r="Y295" i="2"/>
  <c r="W295" i="2"/>
  <c r="X295" i="2"/>
  <c r="U295" i="2"/>
  <c r="V295" i="2"/>
  <c r="T296" i="2"/>
  <c r="Y296" i="2"/>
  <c r="W296" i="2"/>
  <c r="X296" i="2"/>
  <c r="U296" i="2"/>
  <c r="V296" i="2"/>
  <c r="T297" i="2"/>
  <c r="Y297" i="2"/>
  <c r="W297" i="2"/>
  <c r="X297" i="2"/>
  <c r="U297" i="2"/>
  <c r="V297" i="2"/>
  <c r="T298" i="2"/>
  <c r="Y298" i="2"/>
  <c r="W298" i="2"/>
  <c r="X298" i="2"/>
  <c r="U298" i="2"/>
  <c r="V298" i="2"/>
  <c r="T299" i="2"/>
  <c r="Y299" i="2"/>
  <c r="W299" i="2"/>
  <c r="X299" i="2"/>
  <c r="U299" i="2"/>
  <c r="V299" i="2"/>
  <c r="T300" i="2"/>
  <c r="Y300" i="2"/>
  <c r="W300" i="2"/>
  <c r="X300" i="2"/>
  <c r="U300" i="2"/>
  <c r="V300" i="2"/>
  <c r="T301" i="2"/>
  <c r="Y301" i="2"/>
  <c r="W301" i="2"/>
  <c r="X301" i="2"/>
  <c r="U301" i="2"/>
  <c r="V301" i="2"/>
  <c r="T302" i="2"/>
  <c r="Y302" i="2"/>
  <c r="W302" i="2"/>
  <c r="X302" i="2"/>
  <c r="U302" i="2"/>
  <c r="V302" i="2"/>
  <c r="T303" i="2"/>
  <c r="Y303" i="2"/>
  <c r="W303" i="2"/>
  <c r="X303" i="2"/>
  <c r="U303" i="2"/>
  <c r="V303" i="2"/>
  <c r="T304" i="2"/>
  <c r="Y304" i="2"/>
  <c r="W304" i="2"/>
  <c r="X304" i="2"/>
  <c r="U304" i="2"/>
  <c r="V304" i="2"/>
  <c r="T305" i="2"/>
  <c r="Y305" i="2"/>
  <c r="W305" i="2"/>
  <c r="X305" i="2"/>
  <c r="U305" i="2"/>
  <c r="V305" i="2"/>
  <c r="T306" i="2"/>
  <c r="Y306" i="2"/>
  <c r="W306" i="2"/>
  <c r="X306" i="2"/>
  <c r="U306" i="2"/>
  <c r="V306" i="2"/>
  <c r="T307" i="2"/>
  <c r="Y307" i="2"/>
  <c r="W307" i="2"/>
  <c r="X307" i="2"/>
  <c r="U307" i="2"/>
  <c r="V307" i="2"/>
  <c r="T308" i="2"/>
  <c r="Y308" i="2"/>
  <c r="W308" i="2"/>
  <c r="X308" i="2"/>
  <c r="U308" i="2"/>
  <c r="V308" i="2"/>
  <c r="T309" i="2"/>
  <c r="Y309" i="2"/>
  <c r="W309" i="2"/>
  <c r="X309" i="2"/>
  <c r="U309" i="2"/>
  <c r="V309" i="2"/>
  <c r="T310" i="2"/>
  <c r="Y310" i="2"/>
  <c r="W310" i="2"/>
  <c r="X310" i="2"/>
  <c r="U310" i="2"/>
  <c r="V310" i="2"/>
  <c r="T311" i="2"/>
  <c r="Y311" i="2"/>
  <c r="W311" i="2"/>
  <c r="X311" i="2"/>
  <c r="U311" i="2"/>
  <c r="V311" i="2"/>
  <c r="T312" i="2"/>
  <c r="Y312" i="2"/>
  <c r="W312" i="2"/>
  <c r="X312" i="2"/>
  <c r="U312" i="2"/>
  <c r="V312" i="2"/>
  <c r="T313" i="2"/>
  <c r="Y313" i="2"/>
  <c r="W313" i="2"/>
  <c r="X313" i="2"/>
  <c r="U313" i="2"/>
  <c r="V313" i="2"/>
  <c r="T314" i="2"/>
  <c r="Y314" i="2"/>
  <c r="W314" i="2"/>
  <c r="X314" i="2"/>
  <c r="U314" i="2"/>
  <c r="V314" i="2"/>
  <c r="T315" i="2"/>
  <c r="Y315" i="2"/>
  <c r="W315" i="2"/>
  <c r="X315" i="2"/>
  <c r="U315" i="2"/>
  <c r="V315" i="2"/>
  <c r="T316" i="2"/>
  <c r="Y316" i="2"/>
  <c r="W316" i="2"/>
  <c r="X316" i="2"/>
  <c r="U316" i="2"/>
  <c r="V316" i="2"/>
  <c r="T317" i="2"/>
  <c r="Y317" i="2"/>
  <c r="W317" i="2"/>
  <c r="X317" i="2"/>
  <c r="U317" i="2"/>
  <c r="V317" i="2"/>
  <c r="T318" i="2"/>
  <c r="Y318" i="2"/>
  <c r="W318" i="2"/>
  <c r="X318" i="2"/>
  <c r="U318" i="2"/>
  <c r="V318" i="2"/>
  <c r="T319" i="2"/>
  <c r="Y319" i="2"/>
  <c r="W319" i="2"/>
  <c r="X319" i="2"/>
  <c r="U319" i="2"/>
  <c r="V319" i="2"/>
  <c r="T320" i="2"/>
  <c r="Y320" i="2"/>
  <c r="W320" i="2"/>
  <c r="X320" i="2"/>
  <c r="U320" i="2"/>
  <c r="V320" i="2"/>
  <c r="T321" i="2"/>
  <c r="Y321" i="2"/>
  <c r="W321" i="2"/>
  <c r="X321" i="2"/>
  <c r="U321" i="2"/>
  <c r="V321" i="2"/>
  <c r="T322" i="2"/>
  <c r="Y322" i="2"/>
  <c r="W322" i="2"/>
  <c r="X322" i="2"/>
  <c r="U322" i="2"/>
  <c r="V322" i="2"/>
  <c r="T323" i="2"/>
  <c r="Y323" i="2"/>
  <c r="W323" i="2"/>
  <c r="X323" i="2"/>
  <c r="U323" i="2"/>
  <c r="V323" i="2"/>
  <c r="T324" i="2"/>
  <c r="Y324" i="2"/>
  <c r="W324" i="2"/>
  <c r="X324" i="2"/>
  <c r="U324" i="2"/>
  <c r="V324" i="2"/>
  <c r="T325" i="2"/>
  <c r="Y325" i="2"/>
  <c r="W325" i="2"/>
  <c r="X325" i="2"/>
  <c r="U325" i="2"/>
  <c r="V325" i="2"/>
  <c r="T326" i="2"/>
  <c r="Y326" i="2"/>
  <c r="W326" i="2"/>
  <c r="X326" i="2"/>
  <c r="U326" i="2"/>
  <c r="V326" i="2"/>
  <c r="T327" i="2"/>
  <c r="Y327" i="2"/>
  <c r="W327" i="2"/>
  <c r="X327" i="2"/>
  <c r="U327" i="2"/>
  <c r="V327" i="2"/>
  <c r="T328" i="2"/>
  <c r="Y328" i="2"/>
  <c r="W328" i="2"/>
  <c r="X328" i="2"/>
  <c r="U328" i="2"/>
  <c r="V328" i="2"/>
  <c r="T329" i="2"/>
  <c r="Y329" i="2"/>
  <c r="W329" i="2"/>
  <c r="X329" i="2"/>
  <c r="U329" i="2"/>
  <c r="V329" i="2"/>
  <c r="T330" i="2"/>
  <c r="Y330" i="2"/>
  <c r="W330" i="2"/>
  <c r="X330" i="2"/>
  <c r="U330" i="2"/>
  <c r="V330" i="2"/>
  <c r="T331" i="2"/>
  <c r="Y331" i="2"/>
  <c r="W331" i="2"/>
  <c r="X331" i="2"/>
  <c r="U331" i="2"/>
  <c r="V331" i="2"/>
  <c r="T332" i="2"/>
  <c r="Y332" i="2"/>
  <c r="W332" i="2"/>
  <c r="X332" i="2"/>
  <c r="U332" i="2"/>
  <c r="V332" i="2"/>
  <c r="T333" i="2"/>
  <c r="Y333" i="2"/>
  <c r="W333" i="2"/>
  <c r="X333" i="2"/>
  <c r="U333" i="2"/>
  <c r="V333" i="2"/>
  <c r="T334" i="2"/>
  <c r="Y334" i="2"/>
  <c r="W334" i="2"/>
  <c r="X334" i="2"/>
  <c r="U334" i="2"/>
  <c r="V334" i="2"/>
  <c r="T335" i="2"/>
  <c r="Y335" i="2"/>
  <c r="W335" i="2"/>
  <c r="X335" i="2"/>
  <c r="U335" i="2"/>
  <c r="V335" i="2"/>
  <c r="T336" i="2"/>
  <c r="Y336" i="2"/>
  <c r="W336" i="2"/>
  <c r="X336" i="2"/>
  <c r="U336" i="2"/>
  <c r="V336" i="2"/>
  <c r="T337" i="2"/>
  <c r="Y337" i="2"/>
  <c r="W337" i="2"/>
  <c r="X337" i="2"/>
  <c r="U337" i="2"/>
  <c r="V337" i="2"/>
  <c r="T338" i="2"/>
  <c r="Y338" i="2"/>
  <c r="W338" i="2"/>
  <c r="X338" i="2"/>
  <c r="U338" i="2"/>
  <c r="V338" i="2"/>
  <c r="T339" i="2"/>
  <c r="Y339" i="2"/>
  <c r="W339" i="2"/>
  <c r="X339" i="2"/>
  <c r="U339" i="2"/>
  <c r="V339" i="2"/>
  <c r="T340" i="2"/>
  <c r="Y340" i="2"/>
  <c r="W340" i="2"/>
  <c r="X340" i="2"/>
  <c r="U340" i="2"/>
  <c r="V340" i="2"/>
  <c r="T341" i="2"/>
  <c r="Y341" i="2"/>
  <c r="W341" i="2"/>
  <c r="X341" i="2"/>
  <c r="U341" i="2"/>
  <c r="V341" i="2"/>
  <c r="T342" i="2"/>
  <c r="Y342" i="2"/>
  <c r="W342" i="2"/>
  <c r="X342" i="2"/>
  <c r="U342" i="2"/>
  <c r="V342" i="2"/>
  <c r="T343" i="2"/>
  <c r="Y343" i="2"/>
  <c r="W343" i="2"/>
  <c r="X343" i="2"/>
  <c r="U343" i="2"/>
  <c r="V343" i="2"/>
  <c r="T344" i="2"/>
  <c r="Y344" i="2"/>
  <c r="W344" i="2"/>
  <c r="X344" i="2"/>
  <c r="U344" i="2"/>
  <c r="V344" i="2"/>
  <c r="T345" i="2"/>
  <c r="Y345" i="2"/>
  <c r="W345" i="2"/>
  <c r="X345" i="2"/>
  <c r="U345" i="2"/>
  <c r="V345" i="2"/>
  <c r="T346" i="2"/>
  <c r="Y346" i="2"/>
  <c r="W346" i="2"/>
  <c r="X346" i="2"/>
  <c r="U346" i="2"/>
  <c r="V346" i="2"/>
  <c r="T347" i="2"/>
  <c r="Y347" i="2"/>
  <c r="W347" i="2"/>
  <c r="X347" i="2"/>
  <c r="U347" i="2"/>
  <c r="V347" i="2"/>
  <c r="T348" i="2"/>
  <c r="Y348" i="2"/>
  <c r="W348" i="2"/>
  <c r="X348" i="2"/>
  <c r="U348" i="2"/>
  <c r="V348" i="2"/>
  <c r="T349" i="2"/>
  <c r="Y349" i="2"/>
  <c r="W349" i="2"/>
  <c r="X349" i="2"/>
  <c r="U349" i="2"/>
  <c r="V349" i="2"/>
  <c r="T350" i="2"/>
  <c r="Y350" i="2"/>
  <c r="W350" i="2"/>
  <c r="X350" i="2"/>
  <c r="U350" i="2"/>
  <c r="V350" i="2"/>
  <c r="T351" i="2"/>
  <c r="Y351" i="2"/>
  <c r="W351" i="2"/>
  <c r="X351" i="2"/>
  <c r="U351" i="2"/>
  <c r="V351" i="2"/>
  <c r="T352" i="2"/>
  <c r="Y352" i="2"/>
  <c r="W352" i="2"/>
  <c r="X352" i="2"/>
  <c r="U352" i="2"/>
  <c r="V352" i="2"/>
  <c r="T353" i="2"/>
  <c r="Y353" i="2"/>
  <c r="W353" i="2"/>
  <c r="X353" i="2"/>
  <c r="U353" i="2"/>
  <c r="V353" i="2"/>
  <c r="T354" i="2"/>
  <c r="Y354" i="2"/>
  <c r="W354" i="2"/>
  <c r="X354" i="2"/>
  <c r="U354" i="2"/>
  <c r="V354" i="2"/>
  <c r="T355" i="2"/>
  <c r="Y355" i="2"/>
  <c r="W355" i="2"/>
  <c r="X355" i="2"/>
  <c r="U355" i="2"/>
  <c r="V355" i="2"/>
  <c r="T356" i="2"/>
  <c r="Y356" i="2"/>
  <c r="W356" i="2"/>
  <c r="X356" i="2"/>
  <c r="U356" i="2"/>
  <c r="V356" i="2"/>
  <c r="T357" i="2"/>
  <c r="Y357" i="2"/>
  <c r="W357" i="2"/>
  <c r="X357" i="2"/>
  <c r="U357" i="2"/>
  <c r="V357" i="2"/>
  <c r="T358" i="2"/>
  <c r="Y358" i="2"/>
  <c r="W358" i="2"/>
  <c r="X358" i="2"/>
  <c r="U358" i="2"/>
  <c r="V358" i="2"/>
  <c r="T359" i="2"/>
  <c r="Y359" i="2"/>
  <c r="W359" i="2"/>
  <c r="X359" i="2"/>
  <c r="U359" i="2"/>
  <c r="V359" i="2"/>
  <c r="T360" i="2"/>
  <c r="Y360" i="2"/>
  <c r="W360" i="2"/>
  <c r="X360" i="2"/>
  <c r="U360" i="2"/>
  <c r="V360" i="2"/>
  <c r="T361" i="2"/>
  <c r="Y361" i="2"/>
  <c r="W361" i="2"/>
  <c r="X361" i="2"/>
  <c r="U361" i="2"/>
  <c r="V361" i="2"/>
  <c r="T362" i="2"/>
  <c r="Y362" i="2"/>
  <c r="W362" i="2"/>
  <c r="X362" i="2"/>
  <c r="U362" i="2"/>
  <c r="V362" i="2"/>
  <c r="T363" i="2"/>
  <c r="Y363" i="2"/>
  <c r="W363" i="2"/>
  <c r="X363" i="2"/>
  <c r="U363" i="2"/>
  <c r="V363" i="2"/>
  <c r="T364" i="2"/>
  <c r="Y364" i="2"/>
  <c r="W364" i="2"/>
  <c r="X364" i="2"/>
  <c r="U364" i="2"/>
  <c r="V364" i="2"/>
  <c r="T365" i="2"/>
  <c r="Y365" i="2"/>
  <c r="W365" i="2"/>
  <c r="X365" i="2"/>
  <c r="U365" i="2"/>
  <c r="V365" i="2"/>
  <c r="T366" i="2"/>
  <c r="Y366" i="2"/>
  <c r="W366" i="2"/>
  <c r="X366" i="2"/>
  <c r="U366" i="2"/>
  <c r="V366" i="2"/>
  <c r="T367" i="2"/>
  <c r="Y367" i="2"/>
  <c r="W367" i="2"/>
  <c r="X367" i="2"/>
  <c r="U367" i="2"/>
  <c r="V367" i="2"/>
  <c r="T368" i="2"/>
  <c r="Y368" i="2"/>
  <c r="W368" i="2"/>
  <c r="X368" i="2"/>
  <c r="U368" i="2"/>
  <c r="V368" i="2"/>
  <c r="T369" i="2"/>
  <c r="Y369" i="2"/>
  <c r="W369" i="2"/>
  <c r="X369" i="2"/>
  <c r="U369" i="2"/>
  <c r="V369" i="2"/>
  <c r="T370" i="2"/>
  <c r="Y370" i="2"/>
  <c r="W370" i="2"/>
  <c r="X370" i="2"/>
  <c r="U370" i="2"/>
  <c r="V370" i="2"/>
  <c r="T371" i="2"/>
  <c r="Y371" i="2"/>
  <c r="W371" i="2"/>
  <c r="X371" i="2"/>
  <c r="U371" i="2"/>
  <c r="V371" i="2"/>
  <c r="T372" i="2"/>
  <c r="Y372" i="2"/>
  <c r="W372" i="2"/>
  <c r="X372" i="2"/>
  <c r="U372" i="2"/>
  <c r="V372" i="2"/>
  <c r="T373" i="2"/>
  <c r="Y373" i="2"/>
  <c r="W373" i="2"/>
  <c r="X373" i="2"/>
  <c r="U373" i="2"/>
  <c r="V373" i="2"/>
  <c r="T374" i="2"/>
  <c r="Y374" i="2"/>
  <c r="W374" i="2"/>
  <c r="X374" i="2"/>
  <c r="U374" i="2"/>
  <c r="V374" i="2"/>
  <c r="T375" i="2"/>
  <c r="Y375" i="2"/>
  <c r="W375" i="2"/>
  <c r="X375" i="2"/>
  <c r="U375" i="2"/>
  <c r="V375" i="2"/>
  <c r="T376" i="2"/>
  <c r="Y376" i="2"/>
  <c r="W376" i="2"/>
  <c r="X376" i="2"/>
  <c r="U376" i="2"/>
  <c r="V376" i="2"/>
  <c r="T377" i="2"/>
  <c r="Y377" i="2"/>
  <c r="W377" i="2"/>
  <c r="X377" i="2"/>
  <c r="U377" i="2"/>
  <c r="V377" i="2"/>
  <c r="T378" i="2"/>
  <c r="Y378" i="2"/>
  <c r="W378" i="2"/>
  <c r="X378" i="2"/>
  <c r="U378" i="2"/>
  <c r="V378" i="2"/>
  <c r="T379" i="2"/>
  <c r="Y379" i="2"/>
  <c r="W379" i="2"/>
  <c r="X379" i="2"/>
  <c r="U379" i="2"/>
  <c r="V379" i="2"/>
  <c r="T380" i="2"/>
  <c r="Y380" i="2"/>
  <c r="W380" i="2"/>
  <c r="X380" i="2"/>
  <c r="U380" i="2"/>
  <c r="V380" i="2"/>
  <c r="T381" i="2"/>
  <c r="Y381" i="2"/>
  <c r="W381" i="2"/>
  <c r="X381" i="2"/>
  <c r="U381" i="2"/>
  <c r="V381" i="2"/>
  <c r="T382" i="2"/>
  <c r="Y382" i="2"/>
  <c r="W382" i="2"/>
  <c r="X382" i="2"/>
  <c r="U382" i="2"/>
  <c r="V382" i="2"/>
  <c r="T383" i="2"/>
  <c r="Y383" i="2"/>
  <c r="W383" i="2"/>
  <c r="X383" i="2"/>
  <c r="U383" i="2"/>
  <c r="V383" i="2"/>
  <c r="T384" i="2"/>
  <c r="Y384" i="2"/>
  <c r="W384" i="2"/>
  <c r="X384" i="2"/>
  <c r="U384" i="2"/>
  <c r="V384" i="2"/>
  <c r="T385" i="2"/>
  <c r="Y385" i="2"/>
  <c r="W385" i="2"/>
  <c r="X385" i="2"/>
  <c r="U385" i="2"/>
  <c r="V385" i="2"/>
  <c r="T386" i="2"/>
  <c r="Y386" i="2"/>
  <c r="W386" i="2"/>
  <c r="X386" i="2"/>
  <c r="U386" i="2"/>
  <c r="V386" i="2"/>
  <c r="T387" i="2"/>
  <c r="Y387" i="2"/>
  <c r="W387" i="2"/>
  <c r="X387" i="2"/>
  <c r="U387" i="2"/>
  <c r="V387" i="2"/>
  <c r="T388" i="2"/>
  <c r="Y388" i="2"/>
  <c r="W388" i="2"/>
  <c r="X388" i="2"/>
  <c r="U388" i="2"/>
  <c r="V388" i="2"/>
  <c r="T389" i="2"/>
  <c r="Y389" i="2"/>
  <c r="W389" i="2"/>
  <c r="X389" i="2"/>
  <c r="U389" i="2"/>
  <c r="V389" i="2"/>
  <c r="T390" i="2"/>
  <c r="Y390" i="2"/>
  <c r="W390" i="2"/>
  <c r="X390" i="2"/>
  <c r="U390" i="2"/>
  <c r="V390" i="2"/>
  <c r="T391" i="2"/>
  <c r="Y391" i="2"/>
  <c r="W391" i="2"/>
  <c r="X391" i="2"/>
  <c r="U391" i="2"/>
  <c r="V391" i="2"/>
  <c r="T392" i="2"/>
  <c r="Y392" i="2"/>
  <c r="W392" i="2"/>
  <c r="X392" i="2"/>
  <c r="U392" i="2"/>
  <c r="V392" i="2"/>
  <c r="T393" i="2"/>
  <c r="Y393" i="2"/>
  <c r="W393" i="2"/>
  <c r="X393" i="2"/>
  <c r="U393" i="2"/>
  <c r="V393" i="2"/>
  <c r="T394" i="2"/>
  <c r="Y394" i="2"/>
  <c r="W394" i="2"/>
  <c r="X394" i="2"/>
  <c r="U394" i="2"/>
  <c r="V394" i="2"/>
  <c r="T395" i="2"/>
  <c r="Y395" i="2"/>
  <c r="W395" i="2"/>
  <c r="X395" i="2"/>
  <c r="U395" i="2"/>
  <c r="V395" i="2"/>
  <c r="T396" i="2"/>
  <c r="Y396" i="2"/>
  <c r="W396" i="2"/>
  <c r="X396" i="2"/>
  <c r="U396" i="2"/>
  <c r="V396" i="2"/>
  <c r="T397" i="2"/>
  <c r="Y397" i="2"/>
  <c r="W397" i="2"/>
  <c r="X397" i="2"/>
  <c r="U397" i="2"/>
  <c r="V397" i="2"/>
  <c r="T398" i="2"/>
  <c r="Y398" i="2"/>
  <c r="W398" i="2"/>
  <c r="X398" i="2"/>
  <c r="U398" i="2"/>
  <c r="V398" i="2"/>
  <c r="T399" i="2"/>
  <c r="Y399" i="2"/>
  <c r="W399" i="2"/>
  <c r="X399" i="2"/>
  <c r="U399" i="2"/>
  <c r="V399" i="2"/>
  <c r="T400" i="2"/>
  <c r="Y400" i="2"/>
  <c r="W400" i="2"/>
  <c r="X400" i="2"/>
  <c r="U400" i="2"/>
  <c r="V400" i="2"/>
  <c r="T401" i="2"/>
  <c r="Y401" i="2"/>
  <c r="W401" i="2"/>
  <c r="X401" i="2"/>
  <c r="U401" i="2"/>
  <c r="V401" i="2"/>
  <c r="T402" i="2"/>
  <c r="Y402" i="2"/>
  <c r="W402" i="2"/>
  <c r="X402" i="2"/>
  <c r="U402" i="2"/>
  <c r="V402" i="2"/>
  <c r="T403" i="2"/>
  <c r="Y403" i="2"/>
  <c r="W403" i="2"/>
  <c r="X403" i="2"/>
  <c r="U403" i="2"/>
  <c r="V403" i="2"/>
  <c r="T404" i="2"/>
  <c r="Y404" i="2"/>
  <c r="W404" i="2"/>
  <c r="X404" i="2"/>
  <c r="U404" i="2"/>
  <c r="V404" i="2"/>
  <c r="T405" i="2"/>
  <c r="Y405" i="2"/>
  <c r="W405" i="2"/>
  <c r="X405" i="2"/>
  <c r="U405" i="2"/>
  <c r="V405" i="2"/>
  <c r="T406" i="2"/>
  <c r="Y406" i="2"/>
  <c r="W406" i="2"/>
  <c r="X406" i="2"/>
  <c r="U406" i="2"/>
  <c r="V406" i="2"/>
  <c r="T407" i="2"/>
  <c r="Y407" i="2"/>
  <c r="W407" i="2"/>
  <c r="X407" i="2"/>
  <c r="U407" i="2"/>
  <c r="V407" i="2"/>
  <c r="T408" i="2"/>
  <c r="Y408" i="2"/>
  <c r="W408" i="2"/>
  <c r="X408" i="2"/>
  <c r="U408" i="2"/>
  <c r="V408" i="2"/>
  <c r="T409" i="2"/>
  <c r="Y409" i="2"/>
  <c r="W409" i="2"/>
  <c r="X409" i="2"/>
  <c r="U409" i="2"/>
  <c r="V409" i="2"/>
  <c r="T410" i="2"/>
  <c r="Y410" i="2"/>
  <c r="W410" i="2"/>
  <c r="X410" i="2"/>
  <c r="U410" i="2"/>
  <c r="V410" i="2"/>
  <c r="T411" i="2"/>
  <c r="Y411" i="2"/>
  <c r="W411" i="2"/>
  <c r="X411" i="2"/>
  <c r="U411" i="2"/>
  <c r="V411" i="2"/>
  <c r="T412" i="2"/>
  <c r="Y412" i="2"/>
  <c r="W412" i="2"/>
  <c r="X412" i="2"/>
  <c r="U412" i="2"/>
  <c r="V412" i="2"/>
  <c r="T413" i="2"/>
  <c r="Y413" i="2"/>
  <c r="W413" i="2"/>
  <c r="X413" i="2"/>
  <c r="U413" i="2"/>
  <c r="V413" i="2"/>
  <c r="T414" i="2"/>
  <c r="Y414" i="2"/>
  <c r="W414" i="2"/>
  <c r="X414" i="2"/>
  <c r="U414" i="2"/>
  <c r="V414" i="2"/>
  <c r="T415" i="2"/>
  <c r="Y415" i="2"/>
  <c r="W415" i="2"/>
  <c r="X415" i="2"/>
  <c r="U415" i="2"/>
  <c r="V415" i="2"/>
  <c r="T416" i="2"/>
  <c r="Y416" i="2"/>
  <c r="W416" i="2"/>
  <c r="X416" i="2"/>
  <c r="U416" i="2"/>
  <c r="V416" i="2"/>
  <c r="T417" i="2"/>
  <c r="Y417" i="2"/>
  <c r="W417" i="2"/>
  <c r="X417" i="2"/>
  <c r="U417" i="2"/>
  <c r="V417" i="2"/>
  <c r="T418" i="2"/>
  <c r="Y418" i="2"/>
  <c r="W418" i="2"/>
  <c r="X418" i="2"/>
  <c r="U418" i="2"/>
  <c r="V418" i="2"/>
  <c r="T419" i="2"/>
  <c r="Y419" i="2"/>
  <c r="W419" i="2"/>
  <c r="X419" i="2"/>
  <c r="U419" i="2"/>
  <c r="V419" i="2"/>
  <c r="T420" i="2"/>
  <c r="Y420" i="2"/>
  <c r="W420" i="2"/>
  <c r="X420" i="2"/>
  <c r="U420" i="2"/>
  <c r="V420" i="2"/>
  <c r="T421" i="2"/>
  <c r="Y421" i="2"/>
  <c r="W421" i="2"/>
  <c r="X421" i="2"/>
  <c r="U421" i="2"/>
  <c r="V421" i="2"/>
  <c r="T422" i="2"/>
  <c r="Y422" i="2"/>
  <c r="W422" i="2"/>
  <c r="X422" i="2"/>
  <c r="U422" i="2"/>
  <c r="V422" i="2"/>
  <c r="T423" i="2"/>
  <c r="Y423" i="2"/>
  <c r="W423" i="2"/>
  <c r="X423" i="2"/>
  <c r="U423" i="2"/>
  <c r="V423" i="2"/>
  <c r="T424" i="2"/>
  <c r="Y424" i="2"/>
  <c r="W424" i="2"/>
  <c r="X424" i="2"/>
  <c r="U424" i="2"/>
  <c r="V424" i="2"/>
  <c r="T425" i="2"/>
  <c r="Y425" i="2"/>
  <c r="W425" i="2"/>
  <c r="X425" i="2"/>
  <c r="U425" i="2"/>
  <c r="V425" i="2"/>
  <c r="T426" i="2"/>
  <c r="Y426" i="2"/>
  <c r="W426" i="2"/>
  <c r="X426" i="2"/>
  <c r="U426" i="2"/>
  <c r="V426" i="2"/>
  <c r="T427" i="2"/>
  <c r="Y427" i="2"/>
  <c r="W427" i="2"/>
  <c r="X427" i="2"/>
  <c r="U427" i="2"/>
  <c r="V427" i="2"/>
  <c r="T428" i="2"/>
  <c r="Y428" i="2"/>
  <c r="W428" i="2"/>
  <c r="X428" i="2"/>
  <c r="U428" i="2"/>
  <c r="V428" i="2"/>
  <c r="T429" i="2"/>
  <c r="Y429" i="2"/>
  <c r="W429" i="2"/>
  <c r="X429" i="2"/>
  <c r="U429" i="2"/>
  <c r="V429" i="2"/>
  <c r="T430" i="2"/>
  <c r="Y430" i="2"/>
  <c r="W430" i="2"/>
  <c r="X430" i="2"/>
  <c r="U430" i="2"/>
  <c r="V430" i="2"/>
  <c r="T431" i="2"/>
  <c r="Y431" i="2"/>
  <c r="W431" i="2"/>
  <c r="X431" i="2"/>
  <c r="U431" i="2"/>
  <c r="V431" i="2"/>
  <c r="T432" i="2"/>
  <c r="Y432" i="2"/>
  <c r="W432" i="2"/>
  <c r="X432" i="2"/>
  <c r="U432" i="2"/>
  <c r="V432" i="2"/>
  <c r="T433" i="2"/>
  <c r="Y433" i="2"/>
  <c r="W433" i="2"/>
  <c r="X433" i="2"/>
  <c r="U433" i="2"/>
  <c r="V433" i="2"/>
  <c r="T434" i="2"/>
  <c r="Y434" i="2"/>
  <c r="W434" i="2"/>
  <c r="X434" i="2"/>
  <c r="U434" i="2"/>
  <c r="V434" i="2"/>
  <c r="T435" i="2"/>
  <c r="Y435" i="2"/>
  <c r="W435" i="2"/>
  <c r="X435" i="2"/>
  <c r="U435" i="2"/>
  <c r="V435" i="2"/>
  <c r="T436" i="2"/>
  <c r="Y436" i="2"/>
  <c r="W436" i="2"/>
  <c r="X436" i="2"/>
  <c r="U436" i="2"/>
  <c r="V436" i="2"/>
  <c r="T437" i="2"/>
  <c r="Y437" i="2"/>
  <c r="W437" i="2"/>
  <c r="X437" i="2"/>
  <c r="U437" i="2"/>
  <c r="V437" i="2"/>
  <c r="T438" i="2"/>
  <c r="Y438" i="2"/>
  <c r="W438" i="2"/>
  <c r="X438" i="2"/>
  <c r="U438" i="2"/>
  <c r="V438" i="2"/>
  <c r="T439" i="2"/>
  <c r="Y439" i="2"/>
  <c r="W439" i="2"/>
  <c r="X439" i="2"/>
  <c r="U439" i="2"/>
  <c r="V439" i="2"/>
  <c r="T440" i="2"/>
  <c r="Y440" i="2"/>
  <c r="W440" i="2"/>
  <c r="X440" i="2"/>
  <c r="U440" i="2"/>
  <c r="V440" i="2"/>
  <c r="T441" i="2"/>
  <c r="Y441" i="2"/>
  <c r="W441" i="2"/>
  <c r="X441" i="2"/>
  <c r="U441" i="2"/>
  <c r="V441" i="2"/>
  <c r="T442" i="2"/>
  <c r="Y442" i="2"/>
  <c r="W442" i="2"/>
  <c r="X442" i="2"/>
  <c r="U442" i="2"/>
  <c r="V442" i="2"/>
  <c r="T443" i="2"/>
  <c r="Y443" i="2"/>
  <c r="W443" i="2"/>
  <c r="X443" i="2"/>
  <c r="U443" i="2"/>
  <c r="V443" i="2"/>
  <c r="T444" i="2"/>
  <c r="Y444" i="2"/>
  <c r="W444" i="2"/>
  <c r="X444" i="2"/>
  <c r="U444" i="2"/>
  <c r="V444" i="2"/>
  <c r="T445" i="2"/>
  <c r="Y445" i="2"/>
  <c r="W445" i="2"/>
  <c r="X445" i="2"/>
  <c r="U445" i="2"/>
  <c r="V445" i="2"/>
  <c r="T446" i="2"/>
  <c r="Y446" i="2"/>
  <c r="W446" i="2"/>
  <c r="X446" i="2"/>
  <c r="U446" i="2"/>
  <c r="V446" i="2"/>
  <c r="T447" i="2"/>
  <c r="Y447" i="2"/>
  <c r="W447" i="2"/>
  <c r="X447" i="2"/>
  <c r="U447" i="2"/>
  <c r="V447" i="2"/>
  <c r="T448" i="2"/>
  <c r="Y448" i="2"/>
  <c r="W448" i="2"/>
  <c r="X448" i="2"/>
  <c r="U448" i="2"/>
  <c r="V448" i="2"/>
  <c r="T449" i="2"/>
  <c r="Y449" i="2"/>
  <c r="W449" i="2"/>
  <c r="X449" i="2"/>
  <c r="U449" i="2"/>
  <c r="V449" i="2"/>
  <c r="T450" i="2"/>
  <c r="Y450" i="2"/>
  <c r="W450" i="2"/>
  <c r="X450" i="2"/>
  <c r="U450" i="2"/>
  <c r="V450" i="2"/>
  <c r="T451" i="2"/>
  <c r="Y451" i="2"/>
  <c r="W451" i="2"/>
  <c r="X451" i="2"/>
  <c r="U451" i="2"/>
  <c r="V451" i="2"/>
  <c r="T452" i="2"/>
  <c r="Y452" i="2"/>
  <c r="W452" i="2"/>
  <c r="X452" i="2"/>
  <c r="U452" i="2"/>
  <c r="V452" i="2"/>
  <c r="T453" i="2"/>
  <c r="Y453" i="2"/>
  <c r="W453" i="2"/>
  <c r="X453" i="2"/>
  <c r="U453" i="2"/>
  <c r="V453" i="2"/>
  <c r="T454" i="2"/>
  <c r="Y454" i="2"/>
  <c r="W454" i="2"/>
  <c r="X454" i="2"/>
  <c r="U454" i="2"/>
  <c r="V454" i="2"/>
  <c r="T455" i="2"/>
  <c r="Y455" i="2"/>
  <c r="W455" i="2"/>
  <c r="X455" i="2"/>
  <c r="U455" i="2"/>
  <c r="V455" i="2"/>
  <c r="T456" i="2"/>
  <c r="Y456" i="2"/>
  <c r="W456" i="2"/>
  <c r="X456" i="2"/>
  <c r="U456" i="2"/>
  <c r="V456" i="2"/>
  <c r="T457" i="2"/>
  <c r="Y457" i="2"/>
  <c r="W457" i="2"/>
  <c r="X457" i="2"/>
  <c r="U457" i="2"/>
  <c r="V457" i="2"/>
  <c r="T458" i="2"/>
  <c r="Y458" i="2"/>
  <c r="W458" i="2"/>
  <c r="X458" i="2"/>
  <c r="U458" i="2"/>
  <c r="V458" i="2"/>
  <c r="T459" i="2"/>
  <c r="Y459" i="2"/>
  <c r="W459" i="2"/>
  <c r="X459" i="2"/>
  <c r="U459" i="2"/>
  <c r="V459" i="2"/>
  <c r="T460" i="2"/>
  <c r="Y460" i="2"/>
  <c r="W460" i="2"/>
  <c r="X460" i="2"/>
  <c r="U460" i="2"/>
  <c r="V460" i="2"/>
  <c r="T461" i="2"/>
  <c r="Y461" i="2"/>
  <c r="W461" i="2"/>
  <c r="X461" i="2"/>
  <c r="U461" i="2"/>
  <c r="V461" i="2"/>
  <c r="T462" i="2"/>
  <c r="Y462" i="2"/>
  <c r="W462" i="2"/>
  <c r="X462" i="2"/>
  <c r="U462" i="2"/>
  <c r="V462" i="2"/>
  <c r="T463" i="2"/>
  <c r="Y463" i="2"/>
  <c r="W463" i="2"/>
  <c r="X463" i="2"/>
  <c r="U463" i="2"/>
  <c r="V463" i="2"/>
  <c r="T464" i="2"/>
  <c r="Y464" i="2"/>
  <c r="W464" i="2"/>
  <c r="X464" i="2"/>
  <c r="U464" i="2"/>
  <c r="V464" i="2"/>
  <c r="T465" i="2"/>
  <c r="Y465" i="2"/>
  <c r="W465" i="2"/>
  <c r="X465" i="2"/>
  <c r="U465" i="2"/>
  <c r="V465" i="2"/>
  <c r="T466" i="2"/>
  <c r="Y466" i="2"/>
  <c r="W466" i="2"/>
  <c r="X466" i="2"/>
  <c r="U466" i="2"/>
  <c r="V466" i="2"/>
  <c r="T467" i="2"/>
  <c r="Y467" i="2"/>
  <c r="W467" i="2"/>
  <c r="X467" i="2"/>
  <c r="U467" i="2"/>
  <c r="V467" i="2"/>
  <c r="T468" i="2"/>
  <c r="Y468" i="2"/>
  <c r="W468" i="2"/>
  <c r="X468" i="2"/>
  <c r="U468" i="2"/>
  <c r="V468" i="2"/>
  <c r="T469" i="2"/>
  <c r="Y469" i="2"/>
  <c r="W469" i="2"/>
  <c r="X469" i="2"/>
  <c r="U469" i="2"/>
  <c r="V469" i="2"/>
  <c r="T470" i="2"/>
  <c r="Y470" i="2"/>
  <c r="W470" i="2"/>
  <c r="X470" i="2"/>
  <c r="U470" i="2"/>
  <c r="V470" i="2"/>
  <c r="T471" i="2"/>
  <c r="Y471" i="2"/>
  <c r="W471" i="2"/>
  <c r="X471" i="2"/>
  <c r="U471" i="2"/>
  <c r="V471" i="2"/>
  <c r="T472" i="2"/>
  <c r="Y472" i="2"/>
  <c r="W472" i="2"/>
  <c r="X472" i="2"/>
  <c r="U472" i="2"/>
  <c r="V472" i="2"/>
  <c r="T473" i="2"/>
  <c r="Y473" i="2"/>
  <c r="W473" i="2"/>
  <c r="X473" i="2"/>
  <c r="U473" i="2"/>
  <c r="V473" i="2"/>
  <c r="T474" i="2"/>
  <c r="Y474" i="2"/>
  <c r="W474" i="2"/>
  <c r="X474" i="2"/>
  <c r="U474" i="2"/>
  <c r="V474" i="2"/>
  <c r="T475" i="2"/>
  <c r="Y475" i="2"/>
  <c r="W475" i="2"/>
  <c r="X475" i="2"/>
  <c r="U475" i="2"/>
  <c r="V475" i="2"/>
  <c r="T476" i="2"/>
  <c r="Y476" i="2"/>
  <c r="W476" i="2"/>
  <c r="X476" i="2"/>
  <c r="U476" i="2"/>
  <c r="V476" i="2"/>
  <c r="T477" i="2"/>
  <c r="Y477" i="2"/>
  <c r="W477" i="2"/>
  <c r="X477" i="2"/>
  <c r="U477" i="2"/>
  <c r="V477" i="2"/>
  <c r="T478" i="2"/>
  <c r="Y478" i="2"/>
  <c r="W478" i="2"/>
  <c r="X478" i="2"/>
  <c r="U478" i="2"/>
  <c r="V478" i="2"/>
  <c r="T479" i="2"/>
  <c r="Y479" i="2"/>
  <c r="W479" i="2"/>
  <c r="X479" i="2"/>
  <c r="U479" i="2"/>
  <c r="V479" i="2"/>
  <c r="T480" i="2"/>
  <c r="Y480" i="2"/>
  <c r="W480" i="2"/>
  <c r="X480" i="2"/>
  <c r="U480" i="2"/>
  <c r="V480" i="2"/>
  <c r="T481" i="2"/>
  <c r="Y481" i="2"/>
  <c r="W481" i="2"/>
  <c r="X481" i="2"/>
  <c r="U481" i="2"/>
  <c r="V481" i="2"/>
  <c r="T482" i="2"/>
  <c r="Y482" i="2"/>
  <c r="W482" i="2"/>
  <c r="X482" i="2"/>
  <c r="U482" i="2"/>
  <c r="V482" i="2"/>
  <c r="T483" i="2"/>
  <c r="Y483" i="2"/>
  <c r="W483" i="2"/>
  <c r="X483" i="2"/>
  <c r="U483" i="2"/>
  <c r="V483" i="2"/>
  <c r="T484" i="2"/>
  <c r="Y484" i="2"/>
  <c r="W484" i="2"/>
  <c r="X484" i="2"/>
  <c r="U484" i="2"/>
  <c r="V484" i="2"/>
  <c r="T485" i="2"/>
  <c r="Y485" i="2"/>
  <c r="W485" i="2"/>
  <c r="X485" i="2"/>
  <c r="U485" i="2"/>
  <c r="V485" i="2"/>
  <c r="T486" i="2"/>
  <c r="Y486" i="2"/>
  <c r="W486" i="2"/>
  <c r="X486" i="2"/>
  <c r="U486" i="2"/>
  <c r="V486" i="2"/>
  <c r="T487" i="2"/>
  <c r="Y487" i="2"/>
  <c r="W487" i="2"/>
  <c r="X487" i="2"/>
  <c r="U487" i="2"/>
  <c r="V487" i="2"/>
  <c r="T488" i="2"/>
  <c r="Y488" i="2"/>
  <c r="W488" i="2"/>
  <c r="X488" i="2"/>
  <c r="U488" i="2"/>
  <c r="V488" i="2"/>
  <c r="T489" i="2"/>
  <c r="Y489" i="2"/>
  <c r="W489" i="2"/>
  <c r="X489" i="2"/>
  <c r="U489" i="2"/>
  <c r="V489" i="2"/>
  <c r="T490" i="2"/>
  <c r="Y490" i="2"/>
  <c r="W490" i="2"/>
  <c r="X490" i="2"/>
  <c r="U490" i="2"/>
  <c r="V490" i="2"/>
  <c r="T491" i="2"/>
  <c r="Y491" i="2"/>
  <c r="W491" i="2"/>
  <c r="X491" i="2"/>
  <c r="U491" i="2"/>
  <c r="V491" i="2"/>
  <c r="T492" i="2"/>
  <c r="Y492" i="2"/>
  <c r="W492" i="2"/>
  <c r="X492" i="2"/>
  <c r="U492" i="2"/>
  <c r="V492" i="2"/>
  <c r="T493" i="2"/>
  <c r="Y493" i="2"/>
  <c r="W493" i="2"/>
  <c r="X493" i="2"/>
  <c r="U493" i="2"/>
  <c r="V493" i="2"/>
  <c r="T494" i="2"/>
  <c r="Y494" i="2"/>
  <c r="W494" i="2"/>
  <c r="X494" i="2"/>
  <c r="U494" i="2"/>
  <c r="V494" i="2"/>
  <c r="T495" i="2"/>
  <c r="Y495" i="2"/>
  <c r="W495" i="2"/>
  <c r="X495" i="2"/>
  <c r="U495" i="2"/>
  <c r="V495" i="2"/>
  <c r="T496" i="2"/>
  <c r="Y496" i="2"/>
  <c r="W496" i="2"/>
  <c r="X496" i="2"/>
  <c r="U496" i="2"/>
  <c r="V496" i="2"/>
  <c r="T497" i="2"/>
  <c r="Y497" i="2"/>
  <c r="W497" i="2"/>
  <c r="X497" i="2"/>
  <c r="U497" i="2"/>
  <c r="V497" i="2"/>
  <c r="T498" i="2"/>
  <c r="Y498" i="2"/>
  <c r="W498" i="2"/>
  <c r="X498" i="2"/>
  <c r="U498" i="2"/>
  <c r="V498" i="2"/>
  <c r="T499" i="2"/>
  <c r="Y499" i="2"/>
  <c r="W499" i="2"/>
  <c r="X499" i="2"/>
  <c r="U499" i="2"/>
  <c r="V499" i="2"/>
  <c r="T500" i="2"/>
  <c r="Y500" i="2"/>
  <c r="W500" i="2"/>
  <c r="X500" i="2"/>
  <c r="U500" i="2"/>
  <c r="V500" i="2"/>
  <c r="T501" i="2"/>
  <c r="Y501" i="2"/>
  <c r="W501" i="2"/>
  <c r="X501" i="2"/>
  <c r="U501" i="2"/>
  <c r="V501" i="2"/>
  <c r="T502" i="2"/>
  <c r="Y502" i="2"/>
  <c r="W502" i="2"/>
  <c r="X502" i="2"/>
  <c r="U502" i="2"/>
  <c r="V502" i="2"/>
  <c r="T503" i="2"/>
  <c r="Y503" i="2"/>
  <c r="W503" i="2"/>
  <c r="X503" i="2"/>
  <c r="U503" i="2"/>
  <c r="V503" i="2"/>
  <c r="T504" i="2"/>
  <c r="Y504" i="2"/>
  <c r="W504" i="2"/>
  <c r="X504" i="2"/>
  <c r="U504" i="2"/>
  <c r="V504" i="2"/>
  <c r="T505" i="2"/>
  <c r="Y505" i="2"/>
  <c r="W505" i="2"/>
  <c r="X505" i="2"/>
  <c r="U505" i="2"/>
  <c r="V505" i="2"/>
  <c r="T506" i="2"/>
  <c r="Y506" i="2"/>
  <c r="W506" i="2"/>
  <c r="X506" i="2"/>
  <c r="U506" i="2"/>
  <c r="V506" i="2"/>
  <c r="T507" i="2"/>
  <c r="Y507" i="2"/>
  <c r="W507" i="2"/>
  <c r="X507" i="2"/>
  <c r="U507" i="2"/>
  <c r="V507" i="2"/>
  <c r="T508" i="2"/>
  <c r="Y508" i="2"/>
  <c r="W508" i="2"/>
  <c r="X508" i="2"/>
  <c r="U508" i="2"/>
  <c r="V508" i="2"/>
  <c r="T509" i="2"/>
  <c r="Y509" i="2"/>
  <c r="W509" i="2"/>
  <c r="X509" i="2"/>
  <c r="U509" i="2"/>
  <c r="V509" i="2"/>
  <c r="T510" i="2"/>
  <c r="Y510" i="2"/>
  <c r="W510" i="2"/>
  <c r="X510" i="2"/>
  <c r="U510" i="2"/>
  <c r="V510" i="2"/>
  <c r="T511" i="2"/>
  <c r="Y511" i="2"/>
  <c r="W511" i="2"/>
  <c r="X511" i="2"/>
  <c r="U511" i="2"/>
  <c r="V511" i="2"/>
  <c r="T512" i="2"/>
  <c r="Y512" i="2"/>
  <c r="W512" i="2"/>
  <c r="X512" i="2"/>
  <c r="U512" i="2"/>
  <c r="V512" i="2"/>
  <c r="T513" i="2"/>
  <c r="Y513" i="2"/>
  <c r="W513" i="2"/>
  <c r="X513" i="2"/>
  <c r="U513" i="2"/>
  <c r="V513" i="2"/>
  <c r="T514" i="2"/>
  <c r="Y514" i="2"/>
  <c r="W514" i="2"/>
  <c r="X514" i="2"/>
  <c r="U514" i="2"/>
  <c r="V514" i="2"/>
  <c r="T515" i="2"/>
  <c r="Y515" i="2"/>
  <c r="W515" i="2"/>
  <c r="X515" i="2"/>
  <c r="U515" i="2"/>
  <c r="V515" i="2"/>
  <c r="T516" i="2"/>
  <c r="Y516" i="2"/>
  <c r="W516" i="2"/>
  <c r="X516" i="2"/>
  <c r="U516" i="2"/>
  <c r="V516" i="2"/>
  <c r="T517" i="2"/>
  <c r="Y517" i="2"/>
  <c r="W517" i="2"/>
  <c r="X517" i="2"/>
  <c r="U517" i="2"/>
  <c r="V517" i="2"/>
  <c r="T518" i="2"/>
  <c r="Y518" i="2"/>
  <c r="W518" i="2"/>
  <c r="X518" i="2"/>
  <c r="U518" i="2"/>
  <c r="V518" i="2"/>
  <c r="T519" i="2"/>
  <c r="Y519" i="2"/>
  <c r="W519" i="2"/>
  <c r="X519" i="2"/>
  <c r="U519" i="2"/>
  <c r="V519" i="2"/>
  <c r="T520" i="2"/>
  <c r="Y520" i="2"/>
  <c r="W520" i="2"/>
  <c r="X520" i="2"/>
  <c r="U520" i="2"/>
  <c r="V520" i="2"/>
  <c r="T521" i="2"/>
  <c r="Y521" i="2"/>
  <c r="W521" i="2"/>
  <c r="X521" i="2"/>
  <c r="U521" i="2"/>
  <c r="V521" i="2"/>
  <c r="T522" i="2"/>
  <c r="Y522" i="2"/>
  <c r="W522" i="2"/>
  <c r="X522" i="2"/>
  <c r="U522" i="2"/>
  <c r="V522" i="2"/>
  <c r="T523" i="2"/>
  <c r="Y523" i="2"/>
  <c r="W523" i="2"/>
  <c r="X523" i="2"/>
  <c r="U523" i="2"/>
  <c r="V523" i="2"/>
  <c r="T524" i="2"/>
  <c r="Y524" i="2"/>
  <c r="W524" i="2"/>
  <c r="X524" i="2"/>
  <c r="U524" i="2"/>
  <c r="V524" i="2"/>
  <c r="T525" i="2"/>
  <c r="Y525" i="2"/>
  <c r="W525" i="2"/>
  <c r="X525" i="2"/>
  <c r="U525" i="2"/>
  <c r="V525" i="2"/>
  <c r="T526" i="2"/>
  <c r="Y526" i="2"/>
  <c r="W526" i="2"/>
  <c r="X526" i="2"/>
  <c r="U526" i="2"/>
  <c r="V526" i="2"/>
  <c r="T527" i="2"/>
  <c r="Y527" i="2"/>
  <c r="W527" i="2"/>
  <c r="X527" i="2"/>
  <c r="U527" i="2"/>
  <c r="V527" i="2"/>
  <c r="T528" i="2"/>
  <c r="Y528" i="2"/>
  <c r="W528" i="2"/>
  <c r="X528" i="2"/>
  <c r="U528" i="2"/>
  <c r="V528" i="2"/>
  <c r="T529" i="2"/>
  <c r="Y529" i="2"/>
  <c r="W529" i="2"/>
  <c r="X529" i="2"/>
  <c r="U529" i="2"/>
  <c r="V529" i="2"/>
  <c r="T530" i="2"/>
  <c r="Y530" i="2"/>
  <c r="W530" i="2"/>
  <c r="X530" i="2"/>
  <c r="U530" i="2"/>
  <c r="V530" i="2"/>
  <c r="T531" i="2"/>
  <c r="Y531" i="2"/>
  <c r="W531" i="2"/>
  <c r="X531" i="2"/>
  <c r="U531" i="2"/>
  <c r="V531" i="2"/>
  <c r="T532" i="2"/>
  <c r="Y532" i="2"/>
  <c r="W532" i="2"/>
  <c r="X532" i="2"/>
  <c r="U532" i="2"/>
  <c r="V532" i="2"/>
  <c r="T533" i="2"/>
  <c r="Y533" i="2"/>
  <c r="W533" i="2"/>
  <c r="X533" i="2"/>
  <c r="U533" i="2"/>
  <c r="V533" i="2"/>
  <c r="T534" i="2"/>
  <c r="Y534" i="2"/>
  <c r="W534" i="2"/>
  <c r="X534" i="2"/>
  <c r="U534" i="2"/>
  <c r="V534" i="2"/>
  <c r="T535" i="2"/>
  <c r="Y535" i="2"/>
  <c r="W535" i="2"/>
  <c r="X535" i="2"/>
  <c r="U535" i="2"/>
  <c r="V535" i="2"/>
  <c r="T536" i="2"/>
  <c r="Y536" i="2"/>
  <c r="W536" i="2"/>
  <c r="X536" i="2"/>
  <c r="U536" i="2"/>
  <c r="V536" i="2"/>
  <c r="T537" i="2"/>
  <c r="Y537" i="2"/>
  <c r="W537" i="2"/>
  <c r="X537" i="2"/>
  <c r="U537" i="2"/>
  <c r="V537" i="2"/>
  <c r="T538" i="2"/>
  <c r="Y538" i="2"/>
  <c r="W538" i="2"/>
  <c r="X538" i="2"/>
  <c r="U538" i="2"/>
  <c r="V538" i="2"/>
  <c r="T539" i="2"/>
  <c r="Y539" i="2"/>
  <c r="W539" i="2"/>
  <c r="X539" i="2"/>
  <c r="U539" i="2"/>
  <c r="V539" i="2"/>
  <c r="T540" i="2"/>
  <c r="Y540" i="2"/>
  <c r="W540" i="2"/>
  <c r="X540" i="2"/>
  <c r="U540" i="2"/>
  <c r="V540" i="2"/>
  <c r="T541" i="2"/>
  <c r="Y541" i="2"/>
  <c r="W541" i="2"/>
  <c r="X541" i="2"/>
  <c r="U541" i="2"/>
  <c r="V541" i="2"/>
  <c r="T542" i="2"/>
  <c r="Y542" i="2"/>
  <c r="W542" i="2"/>
  <c r="X542" i="2"/>
  <c r="U542" i="2"/>
  <c r="V542" i="2"/>
  <c r="T543" i="2"/>
  <c r="Y543" i="2"/>
  <c r="W543" i="2"/>
  <c r="X543" i="2"/>
  <c r="U543" i="2"/>
  <c r="V543" i="2"/>
  <c r="T544" i="2"/>
  <c r="Y544" i="2"/>
  <c r="W544" i="2"/>
  <c r="X544" i="2"/>
  <c r="U544" i="2"/>
  <c r="V544" i="2"/>
  <c r="T545" i="2"/>
  <c r="Y545" i="2"/>
  <c r="W545" i="2"/>
  <c r="X545" i="2"/>
  <c r="U545" i="2"/>
  <c r="V545" i="2"/>
  <c r="T546" i="2"/>
  <c r="Y546" i="2"/>
  <c r="W546" i="2"/>
  <c r="X546" i="2"/>
  <c r="U546" i="2"/>
  <c r="V546" i="2"/>
  <c r="T547" i="2"/>
  <c r="Y547" i="2"/>
  <c r="W547" i="2"/>
  <c r="X547" i="2"/>
  <c r="U547" i="2"/>
  <c r="V547" i="2"/>
  <c r="T548" i="2"/>
  <c r="Y548" i="2"/>
  <c r="W548" i="2"/>
  <c r="X548" i="2"/>
  <c r="U548" i="2"/>
  <c r="V548" i="2"/>
  <c r="T549" i="2"/>
  <c r="Y549" i="2"/>
  <c r="W549" i="2"/>
  <c r="X549" i="2"/>
  <c r="U549" i="2"/>
  <c r="V549" i="2"/>
  <c r="T550" i="2"/>
  <c r="Y550" i="2"/>
  <c r="W550" i="2"/>
  <c r="X550" i="2"/>
  <c r="U550" i="2"/>
  <c r="V550" i="2"/>
  <c r="T551" i="2"/>
  <c r="Y551" i="2"/>
  <c r="W551" i="2"/>
  <c r="X551" i="2"/>
  <c r="U551" i="2"/>
  <c r="V551" i="2"/>
  <c r="T552" i="2"/>
  <c r="Y552" i="2"/>
  <c r="W552" i="2"/>
  <c r="X552" i="2"/>
  <c r="U552" i="2"/>
  <c r="V552" i="2"/>
  <c r="T553" i="2"/>
  <c r="Y553" i="2"/>
  <c r="W553" i="2"/>
  <c r="X553" i="2"/>
  <c r="U553" i="2"/>
  <c r="V553" i="2"/>
  <c r="T554" i="2"/>
  <c r="Y554" i="2"/>
  <c r="W554" i="2"/>
  <c r="X554" i="2"/>
  <c r="U554" i="2"/>
  <c r="V554" i="2"/>
  <c r="T555" i="2"/>
  <c r="Y555" i="2"/>
  <c r="W555" i="2"/>
  <c r="X555" i="2"/>
  <c r="U555" i="2"/>
  <c r="V555" i="2"/>
  <c r="T556" i="2"/>
  <c r="Y556" i="2"/>
  <c r="W556" i="2"/>
  <c r="X556" i="2"/>
  <c r="U556" i="2"/>
  <c r="V556" i="2"/>
  <c r="T557" i="2"/>
  <c r="Y557" i="2"/>
  <c r="W557" i="2"/>
  <c r="X557" i="2"/>
  <c r="U557" i="2"/>
  <c r="V557" i="2"/>
  <c r="T558" i="2"/>
  <c r="Y558" i="2"/>
  <c r="W558" i="2"/>
  <c r="X558" i="2"/>
  <c r="U558" i="2"/>
  <c r="V558" i="2"/>
  <c r="T559" i="2"/>
  <c r="Y559" i="2"/>
  <c r="W559" i="2"/>
  <c r="X559" i="2"/>
  <c r="U559" i="2"/>
  <c r="V559" i="2"/>
  <c r="T560" i="2"/>
  <c r="Y560" i="2"/>
  <c r="W560" i="2"/>
  <c r="X560" i="2"/>
  <c r="U560" i="2"/>
  <c r="V560" i="2"/>
  <c r="T561" i="2"/>
  <c r="Y561" i="2"/>
  <c r="W561" i="2"/>
  <c r="X561" i="2"/>
  <c r="U561" i="2"/>
  <c r="V561" i="2"/>
  <c r="T562" i="2"/>
  <c r="Y562" i="2"/>
  <c r="W562" i="2"/>
  <c r="X562" i="2"/>
  <c r="U562" i="2"/>
  <c r="V562" i="2"/>
  <c r="T563" i="2"/>
  <c r="Y563" i="2"/>
  <c r="W563" i="2"/>
  <c r="X563" i="2"/>
  <c r="U563" i="2"/>
  <c r="V563" i="2"/>
  <c r="T564" i="2"/>
  <c r="Y564" i="2"/>
  <c r="W564" i="2"/>
  <c r="X564" i="2"/>
  <c r="U564" i="2"/>
  <c r="V564" i="2"/>
  <c r="T565" i="2"/>
  <c r="Y565" i="2"/>
  <c r="W565" i="2"/>
  <c r="X565" i="2"/>
  <c r="U565" i="2"/>
  <c r="V565" i="2"/>
  <c r="T566" i="2"/>
  <c r="Y566" i="2"/>
  <c r="W566" i="2"/>
  <c r="X566" i="2"/>
  <c r="U566" i="2"/>
  <c r="V566" i="2"/>
  <c r="T567" i="2"/>
  <c r="Y567" i="2"/>
  <c r="W567" i="2"/>
  <c r="X567" i="2"/>
  <c r="U567" i="2"/>
  <c r="V567" i="2"/>
  <c r="T568" i="2"/>
  <c r="Y568" i="2"/>
  <c r="W568" i="2"/>
  <c r="X568" i="2"/>
  <c r="U568" i="2"/>
  <c r="V568" i="2"/>
  <c r="T569" i="2"/>
  <c r="Y569" i="2"/>
  <c r="W569" i="2"/>
  <c r="X569" i="2"/>
  <c r="U569" i="2"/>
  <c r="V569" i="2"/>
  <c r="T570" i="2"/>
  <c r="Y570" i="2"/>
  <c r="W570" i="2"/>
  <c r="X570" i="2"/>
  <c r="U570" i="2"/>
  <c r="V570" i="2"/>
  <c r="T571" i="2"/>
  <c r="Y571" i="2"/>
  <c r="W571" i="2"/>
  <c r="X571" i="2"/>
  <c r="U571" i="2"/>
  <c r="V571" i="2"/>
  <c r="T572" i="2"/>
  <c r="Y572" i="2"/>
  <c r="W572" i="2"/>
  <c r="X572" i="2"/>
  <c r="U572" i="2"/>
  <c r="V572" i="2"/>
  <c r="T573" i="2"/>
  <c r="Y573" i="2"/>
  <c r="W573" i="2"/>
  <c r="X573" i="2"/>
  <c r="U573" i="2"/>
  <c r="V573" i="2"/>
  <c r="T574" i="2"/>
  <c r="Y574" i="2"/>
  <c r="W574" i="2"/>
  <c r="X574" i="2"/>
  <c r="U574" i="2"/>
  <c r="V574" i="2"/>
  <c r="T575" i="2"/>
  <c r="Y575" i="2"/>
  <c r="W575" i="2"/>
  <c r="X575" i="2"/>
  <c r="U575" i="2"/>
  <c r="V575" i="2"/>
  <c r="T576" i="2"/>
  <c r="Y576" i="2"/>
  <c r="W576" i="2"/>
  <c r="X576" i="2"/>
  <c r="U576" i="2"/>
  <c r="V576" i="2"/>
  <c r="T577" i="2"/>
  <c r="Y577" i="2"/>
  <c r="W577" i="2"/>
  <c r="X577" i="2"/>
  <c r="U577" i="2"/>
  <c r="V577" i="2"/>
  <c r="T578" i="2"/>
  <c r="Y578" i="2"/>
  <c r="W578" i="2"/>
  <c r="X578" i="2"/>
  <c r="U578" i="2"/>
  <c r="V578" i="2"/>
  <c r="T579" i="2"/>
  <c r="Y579" i="2"/>
  <c r="W579" i="2"/>
  <c r="X579" i="2"/>
  <c r="U579" i="2"/>
  <c r="V579" i="2"/>
  <c r="T580" i="2"/>
  <c r="Y580" i="2"/>
  <c r="W580" i="2"/>
  <c r="X580" i="2"/>
  <c r="U580" i="2"/>
  <c r="V580" i="2"/>
  <c r="T581" i="2"/>
  <c r="Y581" i="2"/>
  <c r="W581" i="2"/>
  <c r="X581" i="2"/>
  <c r="U581" i="2"/>
  <c r="V581" i="2"/>
  <c r="T582" i="2"/>
  <c r="Y582" i="2"/>
  <c r="W582" i="2"/>
  <c r="X582" i="2"/>
  <c r="U582" i="2"/>
  <c r="V582" i="2"/>
  <c r="T583" i="2"/>
  <c r="Y583" i="2"/>
  <c r="W583" i="2"/>
  <c r="X583" i="2"/>
  <c r="U583" i="2"/>
  <c r="V583" i="2"/>
  <c r="T584" i="2"/>
  <c r="Y584" i="2"/>
  <c r="W584" i="2"/>
  <c r="X584" i="2"/>
  <c r="U584" i="2"/>
  <c r="V584" i="2"/>
  <c r="T585" i="2"/>
  <c r="Y585" i="2"/>
  <c r="W585" i="2"/>
  <c r="X585" i="2"/>
  <c r="U585" i="2"/>
  <c r="V585" i="2"/>
  <c r="T586" i="2"/>
  <c r="Y586" i="2"/>
  <c r="W586" i="2"/>
  <c r="X586" i="2"/>
  <c r="U586" i="2"/>
  <c r="V586" i="2"/>
  <c r="T587" i="2"/>
  <c r="Y587" i="2"/>
  <c r="W587" i="2"/>
  <c r="X587" i="2"/>
  <c r="U587" i="2"/>
  <c r="V587" i="2"/>
  <c r="T588" i="2"/>
  <c r="Y588" i="2"/>
  <c r="W588" i="2"/>
  <c r="X588" i="2"/>
  <c r="U588" i="2"/>
  <c r="V588" i="2"/>
  <c r="T589" i="2"/>
  <c r="Y589" i="2"/>
  <c r="W589" i="2"/>
  <c r="X589" i="2"/>
  <c r="U589" i="2"/>
  <c r="V589" i="2"/>
  <c r="T590" i="2"/>
  <c r="Y590" i="2"/>
  <c r="W590" i="2"/>
  <c r="X590" i="2"/>
  <c r="U590" i="2"/>
  <c r="V590" i="2"/>
  <c r="T591" i="2"/>
  <c r="Y591" i="2"/>
  <c r="W591" i="2"/>
  <c r="X591" i="2"/>
  <c r="U591" i="2"/>
  <c r="V591" i="2"/>
  <c r="T592" i="2"/>
  <c r="Y592" i="2"/>
  <c r="W592" i="2"/>
  <c r="X592" i="2"/>
  <c r="U592" i="2"/>
  <c r="V592" i="2"/>
  <c r="T593" i="2"/>
  <c r="Y593" i="2"/>
  <c r="W593" i="2"/>
  <c r="X593" i="2"/>
  <c r="U593" i="2"/>
  <c r="V593" i="2"/>
  <c r="T594" i="2"/>
  <c r="Y594" i="2"/>
  <c r="W594" i="2"/>
  <c r="X594" i="2"/>
  <c r="U594" i="2"/>
  <c r="V594" i="2"/>
  <c r="T595" i="2"/>
  <c r="Y595" i="2"/>
  <c r="W595" i="2"/>
  <c r="X595" i="2"/>
  <c r="U595" i="2"/>
  <c r="V595" i="2"/>
  <c r="T596" i="2"/>
  <c r="Y596" i="2"/>
  <c r="W596" i="2"/>
  <c r="X596" i="2"/>
  <c r="U596" i="2"/>
  <c r="V596" i="2"/>
  <c r="T597" i="2"/>
  <c r="Y597" i="2"/>
  <c r="W597" i="2"/>
  <c r="X597" i="2"/>
  <c r="U597" i="2"/>
  <c r="V597" i="2"/>
  <c r="T598" i="2"/>
  <c r="Y598" i="2"/>
  <c r="W598" i="2"/>
  <c r="X598" i="2"/>
  <c r="U598" i="2"/>
  <c r="V598" i="2"/>
  <c r="T599" i="2"/>
  <c r="Y599" i="2"/>
  <c r="W599" i="2"/>
  <c r="X599" i="2"/>
  <c r="U599" i="2"/>
  <c r="V599" i="2"/>
  <c r="T600" i="2"/>
  <c r="Y600" i="2"/>
  <c r="W600" i="2"/>
  <c r="X600" i="2"/>
  <c r="U600" i="2"/>
  <c r="V600" i="2"/>
  <c r="T601" i="2"/>
  <c r="Y601" i="2"/>
  <c r="W601" i="2"/>
  <c r="X601" i="2"/>
  <c r="U601" i="2"/>
  <c r="V601" i="2"/>
  <c r="T602" i="2"/>
  <c r="Y602" i="2"/>
  <c r="W602" i="2"/>
  <c r="X602" i="2"/>
  <c r="U602" i="2"/>
  <c r="V602" i="2"/>
  <c r="T603" i="2"/>
  <c r="Y603" i="2"/>
  <c r="W603" i="2"/>
  <c r="X603" i="2"/>
  <c r="U603" i="2"/>
  <c r="V603" i="2"/>
  <c r="T604" i="2"/>
  <c r="Y604" i="2"/>
  <c r="W604" i="2"/>
  <c r="X604" i="2"/>
  <c r="U604" i="2"/>
  <c r="V604" i="2"/>
  <c r="T605" i="2"/>
  <c r="Y605" i="2"/>
  <c r="W605" i="2"/>
  <c r="X605" i="2"/>
  <c r="U605" i="2"/>
  <c r="V605" i="2"/>
  <c r="T606" i="2"/>
  <c r="Y606" i="2"/>
  <c r="W606" i="2"/>
  <c r="X606" i="2"/>
  <c r="U606" i="2"/>
  <c r="V606" i="2"/>
  <c r="T607" i="2"/>
  <c r="Y607" i="2"/>
  <c r="W607" i="2"/>
  <c r="X607" i="2"/>
  <c r="U607" i="2"/>
  <c r="V607" i="2"/>
  <c r="T608" i="2"/>
  <c r="Y608" i="2"/>
  <c r="W608" i="2"/>
  <c r="X608" i="2"/>
  <c r="U608" i="2"/>
  <c r="V608" i="2"/>
  <c r="T609" i="2"/>
  <c r="Y609" i="2"/>
  <c r="W609" i="2"/>
  <c r="X609" i="2"/>
  <c r="U609" i="2"/>
  <c r="V609" i="2"/>
  <c r="T610" i="2"/>
  <c r="Y610" i="2"/>
  <c r="W610" i="2"/>
  <c r="X610" i="2"/>
  <c r="U610" i="2"/>
  <c r="V610" i="2"/>
  <c r="T611" i="2"/>
  <c r="Y611" i="2"/>
  <c r="W611" i="2"/>
  <c r="X611" i="2"/>
  <c r="U611" i="2"/>
  <c r="V611" i="2"/>
  <c r="T612" i="2"/>
  <c r="Y612" i="2"/>
  <c r="W612" i="2"/>
  <c r="X612" i="2"/>
  <c r="U612" i="2"/>
  <c r="V612" i="2"/>
  <c r="T613" i="2"/>
  <c r="Y613" i="2"/>
  <c r="W613" i="2"/>
  <c r="X613" i="2"/>
  <c r="U613" i="2"/>
  <c r="V613" i="2"/>
  <c r="T614" i="2"/>
  <c r="Y614" i="2"/>
  <c r="W614" i="2"/>
  <c r="X614" i="2"/>
  <c r="U614" i="2"/>
  <c r="V614" i="2"/>
  <c r="T615" i="2"/>
  <c r="Y615" i="2"/>
  <c r="W615" i="2"/>
  <c r="X615" i="2"/>
  <c r="U615" i="2"/>
  <c r="V615" i="2"/>
  <c r="T616" i="2"/>
  <c r="Y616" i="2"/>
  <c r="W616" i="2"/>
  <c r="X616" i="2"/>
  <c r="U616" i="2"/>
  <c r="V616" i="2"/>
  <c r="T617" i="2"/>
  <c r="Y617" i="2"/>
  <c r="W617" i="2"/>
  <c r="X617" i="2"/>
  <c r="U617" i="2"/>
  <c r="V617" i="2"/>
  <c r="T618" i="2"/>
  <c r="Y618" i="2"/>
  <c r="W618" i="2"/>
  <c r="X618" i="2"/>
  <c r="U618" i="2"/>
  <c r="V618" i="2"/>
  <c r="T619" i="2"/>
  <c r="Y619" i="2"/>
  <c r="W619" i="2"/>
  <c r="X619" i="2"/>
  <c r="U619" i="2"/>
  <c r="V619" i="2"/>
  <c r="T620" i="2"/>
  <c r="Y620" i="2"/>
  <c r="W620" i="2"/>
  <c r="X620" i="2"/>
  <c r="U620" i="2"/>
  <c r="V620" i="2"/>
  <c r="T621" i="2"/>
  <c r="Y621" i="2"/>
  <c r="W621" i="2"/>
  <c r="X621" i="2"/>
  <c r="U621" i="2"/>
  <c r="V621" i="2"/>
  <c r="T622" i="2"/>
  <c r="Y622" i="2"/>
  <c r="W622" i="2"/>
  <c r="X622" i="2"/>
  <c r="U622" i="2"/>
  <c r="V622" i="2"/>
  <c r="T623" i="2"/>
  <c r="Y623" i="2"/>
  <c r="W623" i="2"/>
  <c r="X623" i="2"/>
  <c r="U623" i="2"/>
  <c r="V623" i="2"/>
  <c r="T624" i="2"/>
  <c r="Y624" i="2"/>
  <c r="W624" i="2"/>
  <c r="X624" i="2"/>
  <c r="U624" i="2"/>
  <c r="V624" i="2"/>
  <c r="T625" i="2"/>
  <c r="Y625" i="2"/>
  <c r="W625" i="2"/>
  <c r="X625" i="2"/>
  <c r="U625" i="2"/>
  <c r="V625" i="2"/>
  <c r="T626" i="2"/>
  <c r="Y626" i="2"/>
  <c r="W626" i="2"/>
  <c r="X626" i="2"/>
  <c r="U626" i="2"/>
  <c r="V626" i="2"/>
  <c r="T627" i="2"/>
  <c r="Y627" i="2"/>
  <c r="W627" i="2"/>
  <c r="X627" i="2"/>
  <c r="U627" i="2"/>
  <c r="V627" i="2"/>
  <c r="T628" i="2"/>
  <c r="Y628" i="2"/>
  <c r="W628" i="2"/>
  <c r="X628" i="2"/>
  <c r="U628" i="2"/>
  <c r="V628" i="2"/>
  <c r="T629" i="2"/>
  <c r="Y629" i="2"/>
  <c r="W629" i="2"/>
  <c r="X629" i="2"/>
  <c r="U629" i="2"/>
  <c r="V629" i="2"/>
  <c r="T630" i="2"/>
  <c r="Y630" i="2"/>
  <c r="W630" i="2"/>
  <c r="X630" i="2"/>
  <c r="U630" i="2"/>
  <c r="V630" i="2"/>
  <c r="T631" i="2"/>
  <c r="Y631" i="2"/>
  <c r="W631" i="2"/>
  <c r="X631" i="2"/>
  <c r="U631" i="2"/>
  <c r="V631" i="2"/>
  <c r="T632" i="2"/>
  <c r="Y632" i="2"/>
  <c r="W632" i="2"/>
  <c r="X632" i="2"/>
  <c r="U632" i="2"/>
  <c r="V632" i="2"/>
  <c r="T633" i="2"/>
  <c r="Y633" i="2"/>
  <c r="W633" i="2"/>
  <c r="X633" i="2"/>
  <c r="U633" i="2"/>
  <c r="V633" i="2"/>
  <c r="T634" i="2"/>
  <c r="Y634" i="2"/>
  <c r="W634" i="2"/>
  <c r="X634" i="2"/>
  <c r="U634" i="2"/>
  <c r="V634" i="2"/>
  <c r="T635" i="2"/>
  <c r="Y635" i="2"/>
  <c r="W635" i="2"/>
  <c r="X635" i="2"/>
  <c r="U635" i="2"/>
  <c r="V635" i="2"/>
  <c r="T636" i="2"/>
  <c r="Y636" i="2"/>
  <c r="W636" i="2"/>
  <c r="X636" i="2"/>
  <c r="U636" i="2"/>
  <c r="V636" i="2"/>
  <c r="T637" i="2"/>
  <c r="Y637" i="2"/>
  <c r="W637" i="2"/>
  <c r="X637" i="2"/>
  <c r="U637" i="2"/>
  <c r="V637" i="2"/>
  <c r="T638" i="2"/>
  <c r="Y638" i="2"/>
  <c r="W638" i="2"/>
  <c r="X638" i="2"/>
  <c r="U638" i="2"/>
  <c r="V638" i="2"/>
  <c r="T639" i="2"/>
  <c r="Y639" i="2"/>
  <c r="W639" i="2"/>
  <c r="X639" i="2"/>
  <c r="U639" i="2"/>
  <c r="V639" i="2"/>
  <c r="T640" i="2"/>
  <c r="Y640" i="2"/>
  <c r="W640" i="2"/>
  <c r="X640" i="2"/>
  <c r="U640" i="2"/>
  <c r="V640" i="2"/>
  <c r="T641" i="2"/>
  <c r="Y641" i="2"/>
  <c r="W641" i="2"/>
  <c r="X641" i="2"/>
  <c r="U641" i="2"/>
  <c r="V641" i="2"/>
  <c r="T642" i="2"/>
  <c r="Y642" i="2"/>
  <c r="W642" i="2"/>
  <c r="X642" i="2"/>
  <c r="U642" i="2"/>
  <c r="V642" i="2"/>
  <c r="T643" i="2"/>
  <c r="Y643" i="2"/>
  <c r="W643" i="2"/>
  <c r="X643" i="2"/>
  <c r="U643" i="2"/>
  <c r="V643" i="2"/>
  <c r="T644" i="2"/>
  <c r="Y644" i="2"/>
  <c r="W644" i="2"/>
  <c r="X644" i="2"/>
  <c r="U644" i="2"/>
  <c r="V644" i="2"/>
  <c r="T645" i="2"/>
  <c r="Y645" i="2"/>
  <c r="W645" i="2"/>
  <c r="X645" i="2"/>
  <c r="U645" i="2"/>
  <c r="V645" i="2"/>
  <c r="T646" i="2"/>
  <c r="Y646" i="2"/>
  <c r="W646" i="2"/>
  <c r="X646" i="2"/>
  <c r="U646" i="2"/>
  <c r="V646" i="2"/>
  <c r="AB6" i="2"/>
  <c r="AA646" i="2"/>
  <c r="AG646" i="2"/>
  <c r="AE646" i="2"/>
  <c r="AF646" i="2"/>
  <c r="AD646" i="2"/>
  <c r="AA645" i="2"/>
  <c r="AG645" i="2"/>
  <c r="AE645" i="2"/>
  <c r="AF645" i="2"/>
  <c r="AD645" i="2"/>
  <c r="AA644" i="2"/>
  <c r="AG644" i="2"/>
  <c r="AE644" i="2"/>
  <c r="AF644" i="2"/>
  <c r="AD644" i="2"/>
  <c r="AA643" i="2"/>
  <c r="AG643" i="2"/>
  <c r="AE643" i="2"/>
  <c r="AF643" i="2"/>
  <c r="AD643" i="2"/>
  <c r="AA642" i="2"/>
  <c r="AG642" i="2"/>
  <c r="AE642" i="2"/>
  <c r="AF642" i="2"/>
  <c r="AD642" i="2"/>
  <c r="AA641" i="2"/>
  <c r="AG641" i="2"/>
  <c r="AE641" i="2"/>
  <c r="AF641" i="2"/>
  <c r="AD641" i="2"/>
  <c r="AA640" i="2"/>
  <c r="AG640" i="2"/>
  <c r="AE640" i="2"/>
  <c r="AF640" i="2"/>
  <c r="AD640" i="2"/>
  <c r="AA639" i="2"/>
  <c r="AG639" i="2"/>
  <c r="AE639" i="2"/>
  <c r="AF639" i="2"/>
  <c r="AD639" i="2"/>
  <c r="AA638" i="2"/>
  <c r="AG638" i="2"/>
  <c r="AE638" i="2"/>
  <c r="AF638" i="2"/>
  <c r="AD638" i="2"/>
  <c r="AA637" i="2"/>
  <c r="AG637" i="2"/>
  <c r="AE637" i="2"/>
  <c r="AF637" i="2"/>
  <c r="AD637" i="2"/>
  <c r="AA636" i="2"/>
  <c r="AG636" i="2"/>
  <c r="AE636" i="2"/>
  <c r="AF636" i="2"/>
  <c r="AD636" i="2"/>
  <c r="AA635" i="2"/>
  <c r="AG635" i="2"/>
  <c r="AE635" i="2"/>
  <c r="AF635" i="2"/>
  <c r="AD635" i="2"/>
  <c r="AA634" i="2"/>
  <c r="AG634" i="2"/>
  <c r="AE634" i="2"/>
  <c r="AF634" i="2"/>
  <c r="AD634" i="2"/>
  <c r="AA633" i="2"/>
  <c r="AG633" i="2"/>
  <c r="AE633" i="2"/>
  <c r="AF633" i="2"/>
  <c r="AD633" i="2"/>
  <c r="AA632" i="2"/>
  <c r="AG632" i="2"/>
  <c r="AE632" i="2"/>
  <c r="AF632" i="2"/>
  <c r="AD632" i="2"/>
  <c r="AA631" i="2"/>
  <c r="AG631" i="2"/>
  <c r="AE631" i="2"/>
  <c r="AF631" i="2"/>
  <c r="AD631" i="2"/>
  <c r="AA630" i="2"/>
  <c r="AG630" i="2"/>
  <c r="AE630" i="2"/>
  <c r="AF630" i="2"/>
  <c r="AD630" i="2"/>
  <c r="AA629" i="2"/>
  <c r="AG629" i="2"/>
  <c r="AE629" i="2"/>
  <c r="AF629" i="2"/>
  <c r="AD629" i="2"/>
  <c r="AA628" i="2"/>
  <c r="AG628" i="2"/>
  <c r="AE628" i="2"/>
  <c r="AF628" i="2"/>
  <c r="AD628" i="2"/>
  <c r="AA627" i="2"/>
  <c r="AG627" i="2"/>
  <c r="AE627" i="2"/>
  <c r="AF627" i="2"/>
  <c r="AD627" i="2"/>
  <c r="AA626" i="2"/>
  <c r="AG626" i="2"/>
  <c r="AE626" i="2"/>
  <c r="AF626" i="2"/>
  <c r="AD626" i="2"/>
  <c r="AA625" i="2"/>
  <c r="AG625" i="2"/>
  <c r="AE625" i="2"/>
  <c r="AF625" i="2"/>
  <c r="AD625" i="2"/>
  <c r="AA624" i="2"/>
  <c r="AG624" i="2"/>
  <c r="AE624" i="2"/>
  <c r="AF624" i="2"/>
  <c r="AD624" i="2"/>
  <c r="AA623" i="2"/>
  <c r="AG623" i="2"/>
  <c r="AE623" i="2"/>
  <c r="AF623" i="2"/>
  <c r="AD623" i="2"/>
  <c r="AA622" i="2"/>
  <c r="AG622" i="2"/>
  <c r="AE622" i="2"/>
  <c r="AF622" i="2"/>
  <c r="AD622" i="2"/>
  <c r="AA621" i="2"/>
  <c r="AG621" i="2"/>
  <c r="AE621" i="2"/>
  <c r="AF621" i="2"/>
  <c r="AD621" i="2"/>
  <c r="AA620" i="2"/>
  <c r="AG620" i="2"/>
  <c r="AE620" i="2"/>
  <c r="AF620" i="2"/>
  <c r="AD620" i="2"/>
  <c r="AA619" i="2"/>
  <c r="AG619" i="2"/>
  <c r="AE619" i="2"/>
  <c r="AF619" i="2"/>
  <c r="AD619" i="2"/>
  <c r="AA618" i="2"/>
  <c r="AG618" i="2"/>
  <c r="AE618" i="2"/>
  <c r="AF618" i="2"/>
  <c r="AD618" i="2"/>
  <c r="AA617" i="2"/>
  <c r="AG617" i="2"/>
  <c r="AE617" i="2"/>
  <c r="AF617" i="2"/>
  <c r="AD617" i="2"/>
  <c r="AA616" i="2"/>
  <c r="AG616" i="2"/>
  <c r="AE616" i="2"/>
  <c r="AF616" i="2"/>
  <c r="AD616" i="2"/>
  <c r="AA615" i="2"/>
  <c r="AG615" i="2"/>
  <c r="AE615" i="2"/>
  <c r="AF615" i="2"/>
  <c r="AD615" i="2"/>
  <c r="AA614" i="2"/>
  <c r="AG614" i="2"/>
  <c r="AE614" i="2"/>
  <c r="AF614" i="2"/>
  <c r="AD614" i="2"/>
  <c r="AA613" i="2"/>
  <c r="AG613" i="2"/>
  <c r="AE613" i="2"/>
  <c r="AF613" i="2"/>
  <c r="AD613" i="2"/>
  <c r="AA612" i="2"/>
  <c r="AG612" i="2"/>
  <c r="AE612" i="2"/>
  <c r="AF612" i="2"/>
  <c r="AD612" i="2"/>
  <c r="AA611" i="2"/>
  <c r="AG611" i="2"/>
  <c r="AE611" i="2"/>
  <c r="AF611" i="2"/>
  <c r="AD611" i="2"/>
  <c r="AA610" i="2"/>
  <c r="AG610" i="2"/>
  <c r="AE610" i="2"/>
  <c r="AF610" i="2"/>
  <c r="AD610" i="2"/>
  <c r="AA609" i="2"/>
  <c r="AG609" i="2"/>
  <c r="AE609" i="2"/>
  <c r="AF609" i="2"/>
  <c r="AD609" i="2"/>
  <c r="AA608" i="2"/>
  <c r="AG608" i="2"/>
  <c r="AE608" i="2"/>
  <c r="AF608" i="2"/>
  <c r="AD608" i="2"/>
  <c r="AA607" i="2"/>
  <c r="AG607" i="2"/>
  <c r="AE607" i="2"/>
  <c r="AF607" i="2"/>
  <c r="AD607" i="2"/>
  <c r="AA606" i="2"/>
  <c r="AG606" i="2"/>
  <c r="AE606" i="2"/>
  <c r="AF606" i="2"/>
  <c r="AD606" i="2"/>
  <c r="AA605" i="2"/>
  <c r="AG605" i="2"/>
  <c r="AE605" i="2"/>
  <c r="AF605" i="2"/>
  <c r="AD605" i="2"/>
  <c r="AA604" i="2"/>
  <c r="AG604" i="2"/>
  <c r="AE604" i="2"/>
  <c r="AF604" i="2"/>
  <c r="AD604" i="2"/>
  <c r="AA603" i="2"/>
  <c r="AG603" i="2"/>
  <c r="AE603" i="2"/>
  <c r="AF603" i="2"/>
  <c r="AD603" i="2"/>
  <c r="AA602" i="2"/>
  <c r="AG602" i="2"/>
  <c r="AE602" i="2"/>
  <c r="AF602" i="2"/>
  <c r="AD602" i="2"/>
  <c r="AA601" i="2"/>
  <c r="AG601" i="2"/>
  <c r="AE601" i="2"/>
  <c r="AF601" i="2"/>
  <c r="AD601" i="2"/>
  <c r="AA600" i="2"/>
  <c r="AG600" i="2"/>
  <c r="AE600" i="2"/>
  <c r="AF600" i="2"/>
  <c r="AD600" i="2"/>
  <c r="AA599" i="2"/>
  <c r="AG599" i="2"/>
  <c r="AE599" i="2"/>
  <c r="AF599" i="2"/>
  <c r="AD599" i="2"/>
  <c r="AA598" i="2"/>
  <c r="AG598" i="2"/>
  <c r="AE598" i="2"/>
  <c r="AF598" i="2"/>
  <c r="AD598" i="2"/>
  <c r="AA597" i="2"/>
  <c r="AG597" i="2"/>
  <c r="AE597" i="2"/>
  <c r="AF597" i="2"/>
  <c r="AD597" i="2"/>
  <c r="AA596" i="2"/>
  <c r="AG596" i="2"/>
  <c r="AE596" i="2"/>
  <c r="AF596" i="2"/>
  <c r="AD596" i="2"/>
  <c r="AA595" i="2"/>
  <c r="AG595" i="2"/>
  <c r="AE595" i="2"/>
  <c r="AF595" i="2"/>
  <c r="AD595" i="2"/>
  <c r="AA594" i="2"/>
  <c r="AG594" i="2"/>
  <c r="AE594" i="2"/>
  <c r="AF594" i="2"/>
  <c r="AD594" i="2"/>
  <c r="AA593" i="2"/>
  <c r="AG593" i="2"/>
  <c r="AE593" i="2"/>
  <c r="AF593" i="2"/>
  <c r="AD593" i="2"/>
  <c r="AA592" i="2"/>
  <c r="AG592" i="2"/>
  <c r="AE592" i="2"/>
  <c r="AF592" i="2"/>
  <c r="AD592" i="2"/>
  <c r="AA591" i="2"/>
  <c r="AG591" i="2"/>
  <c r="AE591" i="2"/>
  <c r="AF591" i="2"/>
  <c r="AD591" i="2"/>
  <c r="AA590" i="2"/>
  <c r="AG590" i="2"/>
  <c r="AE590" i="2"/>
  <c r="AF590" i="2"/>
  <c r="AD590" i="2"/>
  <c r="AA589" i="2"/>
  <c r="AG589" i="2"/>
  <c r="AE589" i="2"/>
  <c r="AF589" i="2"/>
  <c r="AD589" i="2"/>
  <c r="AA588" i="2"/>
  <c r="AG588" i="2"/>
  <c r="AE588" i="2"/>
  <c r="AF588" i="2"/>
  <c r="AD588" i="2"/>
  <c r="AA587" i="2"/>
  <c r="AG587" i="2"/>
  <c r="AE587" i="2"/>
  <c r="AF587" i="2"/>
  <c r="AD587" i="2"/>
  <c r="AA586" i="2"/>
  <c r="AG586" i="2"/>
  <c r="AE586" i="2"/>
  <c r="AF586" i="2"/>
  <c r="AD586" i="2"/>
  <c r="AA585" i="2"/>
  <c r="AG585" i="2"/>
  <c r="AE585" i="2"/>
  <c r="AF585" i="2"/>
  <c r="AD585" i="2"/>
  <c r="AA584" i="2"/>
  <c r="AG584" i="2"/>
  <c r="AE584" i="2"/>
  <c r="AF584" i="2"/>
  <c r="AD584" i="2"/>
  <c r="AA583" i="2"/>
  <c r="AG583" i="2"/>
  <c r="AE583" i="2"/>
  <c r="AF583" i="2"/>
  <c r="AD583" i="2"/>
  <c r="AA582" i="2"/>
  <c r="AG582" i="2"/>
  <c r="AE582" i="2"/>
  <c r="AF582" i="2"/>
  <c r="AD582" i="2"/>
  <c r="AA581" i="2"/>
  <c r="AG581" i="2"/>
  <c r="AE581" i="2"/>
  <c r="AF581" i="2"/>
  <c r="AD581" i="2"/>
  <c r="AA580" i="2"/>
  <c r="AG580" i="2"/>
  <c r="AE580" i="2"/>
  <c r="AF580" i="2"/>
  <c r="AD580" i="2"/>
  <c r="AA579" i="2"/>
  <c r="AG579" i="2"/>
  <c r="AE579" i="2"/>
  <c r="AF579" i="2"/>
  <c r="AD579" i="2"/>
  <c r="AA578" i="2"/>
  <c r="AG578" i="2"/>
  <c r="AE578" i="2"/>
  <c r="AF578" i="2"/>
  <c r="AD578" i="2"/>
  <c r="AA577" i="2"/>
  <c r="AG577" i="2"/>
  <c r="AE577" i="2"/>
  <c r="AF577" i="2"/>
  <c r="AD577" i="2"/>
  <c r="AA576" i="2"/>
  <c r="AG576" i="2"/>
  <c r="AE576" i="2"/>
  <c r="AF576" i="2"/>
  <c r="AD576" i="2"/>
  <c r="AA575" i="2"/>
  <c r="AG575" i="2"/>
  <c r="AE575" i="2"/>
  <c r="AF575" i="2"/>
  <c r="AD575" i="2"/>
  <c r="AA574" i="2"/>
  <c r="AG574" i="2"/>
  <c r="AE574" i="2"/>
  <c r="AF574" i="2"/>
  <c r="AD574" i="2"/>
  <c r="AA573" i="2"/>
  <c r="AG573" i="2"/>
  <c r="AE573" i="2"/>
  <c r="AF573" i="2"/>
  <c r="AD573" i="2"/>
  <c r="AA572" i="2"/>
  <c r="AG572" i="2"/>
  <c r="AE572" i="2"/>
  <c r="AF572" i="2"/>
  <c r="AD572" i="2"/>
  <c r="AA571" i="2"/>
  <c r="AG571" i="2"/>
  <c r="AE571" i="2"/>
  <c r="AF571" i="2"/>
  <c r="AD571" i="2"/>
  <c r="AA570" i="2"/>
  <c r="AG570" i="2"/>
  <c r="AE570" i="2"/>
  <c r="AF570" i="2"/>
  <c r="AD570" i="2"/>
  <c r="AA569" i="2"/>
  <c r="AG569" i="2"/>
  <c r="AE569" i="2"/>
  <c r="AF569" i="2"/>
  <c r="AD569" i="2"/>
  <c r="AA568" i="2"/>
  <c r="AG568" i="2"/>
  <c r="AE568" i="2"/>
  <c r="AF568" i="2"/>
  <c r="AD568" i="2"/>
  <c r="AA567" i="2"/>
  <c r="AG567" i="2"/>
  <c r="AE567" i="2"/>
  <c r="AF567" i="2"/>
  <c r="AD567" i="2"/>
  <c r="AA566" i="2"/>
  <c r="AG566" i="2"/>
  <c r="AE566" i="2"/>
  <c r="AF566" i="2"/>
  <c r="AD566" i="2"/>
  <c r="AA565" i="2"/>
  <c r="AG565" i="2"/>
  <c r="AE565" i="2"/>
  <c r="AF565" i="2"/>
  <c r="AD565" i="2"/>
  <c r="AA564" i="2"/>
  <c r="AG564" i="2"/>
  <c r="AE564" i="2"/>
  <c r="AF564" i="2"/>
  <c r="AD564" i="2"/>
  <c r="AA563" i="2"/>
  <c r="AG563" i="2"/>
  <c r="AE563" i="2"/>
  <c r="AF563" i="2"/>
  <c r="AD563" i="2"/>
  <c r="AA562" i="2"/>
  <c r="AG562" i="2"/>
  <c r="AE562" i="2"/>
  <c r="AF562" i="2"/>
  <c r="AD562" i="2"/>
  <c r="AA561" i="2"/>
  <c r="AG561" i="2"/>
  <c r="AE561" i="2"/>
  <c r="AF561" i="2"/>
  <c r="AD561" i="2"/>
  <c r="AA560" i="2"/>
  <c r="AG560" i="2"/>
  <c r="AE560" i="2"/>
  <c r="AF560" i="2"/>
  <c r="AD560" i="2"/>
  <c r="AA559" i="2"/>
  <c r="AG559" i="2"/>
  <c r="AE559" i="2"/>
  <c r="AF559" i="2"/>
  <c r="AD559" i="2"/>
  <c r="AA558" i="2"/>
  <c r="AG558" i="2"/>
  <c r="AE558" i="2"/>
  <c r="AF558" i="2"/>
  <c r="AD558" i="2"/>
  <c r="AA557" i="2"/>
  <c r="AG557" i="2"/>
  <c r="AE557" i="2"/>
  <c r="AF557" i="2"/>
  <c r="AD557" i="2"/>
  <c r="AA556" i="2"/>
  <c r="AG556" i="2"/>
  <c r="AE556" i="2"/>
  <c r="AF556" i="2"/>
  <c r="AD556" i="2"/>
  <c r="AA555" i="2"/>
  <c r="AG555" i="2"/>
  <c r="AE555" i="2"/>
  <c r="AF555" i="2"/>
  <c r="AD555" i="2"/>
  <c r="AA554" i="2"/>
  <c r="AG554" i="2"/>
  <c r="AE554" i="2"/>
  <c r="AF554" i="2"/>
  <c r="AD554" i="2"/>
  <c r="AA553" i="2"/>
  <c r="AG553" i="2"/>
  <c r="AE553" i="2"/>
  <c r="AF553" i="2"/>
  <c r="AD553" i="2"/>
  <c r="AA552" i="2"/>
  <c r="AG552" i="2"/>
  <c r="AE552" i="2"/>
  <c r="AF552" i="2"/>
  <c r="AD552" i="2"/>
  <c r="AA551" i="2"/>
  <c r="AG551" i="2"/>
  <c r="AE551" i="2"/>
  <c r="AF551" i="2"/>
  <c r="AD551" i="2"/>
  <c r="AA550" i="2"/>
  <c r="AG550" i="2"/>
  <c r="AE550" i="2"/>
  <c r="AF550" i="2"/>
  <c r="AD550" i="2"/>
  <c r="AA549" i="2"/>
  <c r="AG549" i="2"/>
  <c r="AE549" i="2"/>
  <c r="AF549" i="2"/>
  <c r="AD549" i="2"/>
  <c r="AA548" i="2"/>
  <c r="AG548" i="2"/>
  <c r="AE548" i="2"/>
  <c r="AF548" i="2"/>
  <c r="AD548" i="2"/>
  <c r="AA547" i="2"/>
  <c r="AG547" i="2"/>
  <c r="AE547" i="2"/>
  <c r="AF547" i="2"/>
  <c r="AD547" i="2"/>
  <c r="AA546" i="2"/>
  <c r="AG546" i="2"/>
  <c r="AE546" i="2"/>
  <c r="AF546" i="2"/>
  <c r="AD546" i="2"/>
  <c r="AA545" i="2"/>
  <c r="AG545" i="2"/>
  <c r="AE545" i="2"/>
  <c r="AF545" i="2"/>
  <c r="AD545" i="2"/>
  <c r="AA544" i="2"/>
  <c r="AG544" i="2"/>
  <c r="AE544" i="2"/>
  <c r="AF544" i="2"/>
  <c r="AD544" i="2"/>
  <c r="AA543" i="2"/>
  <c r="AG543" i="2"/>
  <c r="AE543" i="2"/>
  <c r="AF543" i="2"/>
  <c r="AD543" i="2"/>
  <c r="AA542" i="2"/>
  <c r="AG542" i="2"/>
  <c r="AE542" i="2"/>
  <c r="AF542" i="2"/>
  <c r="AD542" i="2"/>
  <c r="AA541" i="2"/>
  <c r="AG541" i="2"/>
  <c r="AE541" i="2"/>
  <c r="AF541" i="2"/>
  <c r="AD541" i="2"/>
  <c r="AA540" i="2"/>
  <c r="AG540" i="2"/>
  <c r="AE540" i="2"/>
  <c r="AF540" i="2"/>
  <c r="AD540" i="2"/>
  <c r="AA539" i="2"/>
  <c r="AG539" i="2"/>
  <c r="AE539" i="2"/>
  <c r="AF539" i="2"/>
  <c r="AD539" i="2"/>
  <c r="AA538" i="2"/>
  <c r="AG538" i="2"/>
  <c r="AE538" i="2"/>
  <c r="AF538" i="2"/>
  <c r="AD538" i="2"/>
  <c r="AA537" i="2"/>
  <c r="AG537" i="2"/>
  <c r="AE537" i="2"/>
  <c r="AF537" i="2"/>
  <c r="AD537" i="2"/>
  <c r="AA536" i="2"/>
  <c r="AG536" i="2"/>
  <c r="AE536" i="2"/>
  <c r="AF536" i="2"/>
  <c r="AD536" i="2"/>
  <c r="AA535" i="2"/>
  <c r="AG535" i="2"/>
  <c r="AE535" i="2"/>
  <c r="AF535" i="2"/>
  <c r="AD535" i="2"/>
  <c r="AA534" i="2"/>
  <c r="AG534" i="2"/>
  <c r="AE534" i="2"/>
  <c r="AF534" i="2"/>
  <c r="AD534" i="2"/>
  <c r="AA533" i="2"/>
  <c r="AG533" i="2"/>
  <c r="AE533" i="2"/>
  <c r="AF533" i="2"/>
  <c r="AD533" i="2"/>
  <c r="AA532" i="2"/>
  <c r="AG532" i="2"/>
  <c r="AE532" i="2"/>
  <c r="AF532" i="2"/>
  <c r="AD532" i="2"/>
  <c r="AA531" i="2"/>
  <c r="AG531" i="2"/>
  <c r="AE531" i="2"/>
  <c r="AF531" i="2"/>
  <c r="AD531" i="2"/>
  <c r="AA530" i="2"/>
  <c r="AG530" i="2"/>
  <c r="AE530" i="2"/>
  <c r="AF530" i="2"/>
  <c r="AD530" i="2"/>
  <c r="AA529" i="2"/>
  <c r="AG529" i="2"/>
  <c r="AE529" i="2"/>
  <c r="AF529" i="2"/>
  <c r="AD529" i="2"/>
  <c r="AA528" i="2"/>
  <c r="AG528" i="2"/>
  <c r="AE528" i="2"/>
  <c r="AF528" i="2"/>
  <c r="AD528" i="2"/>
  <c r="AA527" i="2"/>
  <c r="AG527" i="2"/>
  <c r="AE527" i="2"/>
  <c r="AF527" i="2"/>
  <c r="AD527" i="2"/>
  <c r="AA526" i="2"/>
  <c r="AG526" i="2"/>
  <c r="AE526" i="2"/>
  <c r="AF526" i="2"/>
  <c r="AD526" i="2"/>
  <c r="AA525" i="2"/>
  <c r="AG525" i="2"/>
  <c r="AE525" i="2"/>
  <c r="AF525" i="2"/>
  <c r="AD525" i="2"/>
  <c r="AA524" i="2"/>
  <c r="AG524" i="2"/>
  <c r="AE524" i="2"/>
  <c r="AF524" i="2"/>
  <c r="AD524" i="2"/>
  <c r="AA523" i="2"/>
  <c r="AG523" i="2"/>
  <c r="AE523" i="2"/>
  <c r="AF523" i="2"/>
  <c r="AD523" i="2"/>
  <c r="AA522" i="2"/>
  <c r="AG522" i="2"/>
  <c r="AE522" i="2"/>
  <c r="AF522" i="2"/>
  <c r="AD522" i="2"/>
  <c r="AA521" i="2"/>
  <c r="AG521" i="2"/>
  <c r="AE521" i="2"/>
  <c r="AF521" i="2"/>
  <c r="AD521" i="2"/>
  <c r="AA520" i="2"/>
  <c r="AG520" i="2"/>
  <c r="AE520" i="2"/>
  <c r="AF520" i="2"/>
  <c r="AD520" i="2"/>
  <c r="AA519" i="2"/>
  <c r="AG519" i="2"/>
  <c r="AE519" i="2"/>
  <c r="AF519" i="2"/>
  <c r="AD519" i="2"/>
  <c r="AA518" i="2"/>
  <c r="AG518" i="2"/>
  <c r="AE518" i="2"/>
  <c r="AF518" i="2"/>
  <c r="AD518" i="2"/>
  <c r="AA517" i="2"/>
  <c r="AG517" i="2"/>
  <c r="AE517" i="2"/>
  <c r="AF517" i="2"/>
  <c r="AD517" i="2"/>
  <c r="AA516" i="2"/>
  <c r="AG516" i="2"/>
  <c r="AE516" i="2"/>
  <c r="AF516" i="2"/>
  <c r="AD516" i="2"/>
  <c r="AA515" i="2"/>
  <c r="AG515" i="2"/>
  <c r="AE515" i="2"/>
  <c r="AF515" i="2"/>
  <c r="AD515" i="2"/>
  <c r="AA514" i="2"/>
  <c r="AG514" i="2"/>
  <c r="AE514" i="2"/>
  <c r="AF514" i="2"/>
  <c r="AD514" i="2"/>
  <c r="AA513" i="2"/>
  <c r="AG513" i="2"/>
  <c r="AE513" i="2"/>
  <c r="AF513" i="2"/>
  <c r="AD513" i="2"/>
  <c r="AA512" i="2"/>
  <c r="AG512" i="2"/>
  <c r="AE512" i="2"/>
  <c r="AF512" i="2"/>
  <c r="AD512" i="2"/>
  <c r="AA511" i="2"/>
  <c r="AG511" i="2"/>
  <c r="AE511" i="2"/>
  <c r="AF511" i="2"/>
  <c r="AD511" i="2"/>
  <c r="AA510" i="2"/>
  <c r="AG510" i="2"/>
  <c r="AE510" i="2"/>
  <c r="AF510" i="2"/>
  <c r="AD510" i="2"/>
  <c r="AA509" i="2"/>
  <c r="AG509" i="2"/>
  <c r="AE509" i="2"/>
  <c r="AF509" i="2"/>
  <c r="AD509" i="2"/>
  <c r="AA508" i="2"/>
  <c r="AG508" i="2"/>
  <c r="AE508" i="2"/>
  <c r="AF508" i="2"/>
  <c r="AD508" i="2"/>
  <c r="AA507" i="2"/>
  <c r="AG507" i="2"/>
  <c r="AE507" i="2"/>
  <c r="AF507" i="2"/>
  <c r="AD507" i="2"/>
  <c r="AA506" i="2"/>
  <c r="AG506" i="2"/>
  <c r="AE506" i="2"/>
  <c r="AF506" i="2"/>
  <c r="AD506" i="2"/>
  <c r="AA505" i="2"/>
  <c r="AG505" i="2"/>
  <c r="AE505" i="2"/>
  <c r="AF505" i="2"/>
  <c r="AD505" i="2"/>
  <c r="AA504" i="2"/>
  <c r="AG504" i="2"/>
  <c r="AE504" i="2"/>
  <c r="AF504" i="2"/>
  <c r="AD504" i="2"/>
  <c r="AA503" i="2"/>
  <c r="AG503" i="2"/>
  <c r="AE503" i="2"/>
  <c r="AF503" i="2"/>
  <c r="AD503" i="2"/>
  <c r="AA502" i="2"/>
  <c r="AG502" i="2"/>
  <c r="AE502" i="2"/>
  <c r="AF502" i="2"/>
  <c r="AD502" i="2"/>
  <c r="AA501" i="2"/>
  <c r="AG501" i="2"/>
  <c r="AE501" i="2"/>
  <c r="AF501" i="2"/>
  <c r="AD501" i="2"/>
  <c r="AA500" i="2"/>
  <c r="AG500" i="2"/>
  <c r="AE500" i="2"/>
  <c r="AF500" i="2"/>
  <c r="AD500" i="2"/>
  <c r="AA499" i="2"/>
  <c r="AG499" i="2"/>
  <c r="AE499" i="2"/>
  <c r="AF499" i="2"/>
  <c r="AD499" i="2"/>
  <c r="AA498" i="2"/>
  <c r="AG498" i="2"/>
  <c r="AE498" i="2"/>
  <c r="AF498" i="2"/>
  <c r="AD498" i="2"/>
  <c r="AA497" i="2"/>
  <c r="AG497" i="2"/>
  <c r="AE497" i="2"/>
  <c r="AF497" i="2"/>
  <c r="AD497" i="2"/>
  <c r="AA496" i="2"/>
  <c r="AG496" i="2"/>
  <c r="AE496" i="2"/>
  <c r="AF496" i="2"/>
  <c r="AD496" i="2"/>
  <c r="AA495" i="2"/>
  <c r="AG495" i="2"/>
  <c r="AE495" i="2"/>
  <c r="AF495" i="2"/>
  <c r="AD495" i="2"/>
  <c r="AA494" i="2"/>
  <c r="AG494" i="2"/>
  <c r="AE494" i="2"/>
  <c r="AF494" i="2"/>
  <c r="AD494" i="2"/>
  <c r="AA493" i="2"/>
  <c r="AG493" i="2"/>
  <c r="AE493" i="2"/>
  <c r="AF493" i="2"/>
  <c r="AD493" i="2"/>
  <c r="AA492" i="2"/>
  <c r="AG492" i="2"/>
  <c r="AE492" i="2"/>
  <c r="AF492" i="2"/>
  <c r="AD492" i="2"/>
  <c r="AA491" i="2"/>
  <c r="AG491" i="2"/>
  <c r="AE491" i="2"/>
  <c r="AF491" i="2"/>
  <c r="AD491" i="2"/>
  <c r="AA490" i="2"/>
  <c r="AG490" i="2"/>
  <c r="AE490" i="2"/>
  <c r="AF490" i="2"/>
  <c r="AD490" i="2"/>
  <c r="AA489" i="2"/>
  <c r="AG489" i="2"/>
  <c r="AE489" i="2"/>
  <c r="AF489" i="2"/>
  <c r="AD489" i="2"/>
  <c r="AA488" i="2"/>
  <c r="AG488" i="2"/>
  <c r="AE488" i="2"/>
  <c r="AF488" i="2"/>
  <c r="AD488" i="2"/>
  <c r="AA487" i="2"/>
  <c r="AG487" i="2"/>
  <c r="AE487" i="2"/>
  <c r="AF487" i="2"/>
  <c r="AD487" i="2"/>
  <c r="AA486" i="2"/>
  <c r="AG486" i="2"/>
  <c r="AE486" i="2"/>
  <c r="AF486" i="2"/>
  <c r="AD486" i="2"/>
  <c r="AA485" i="2"/>
  <c r="AG485" i="2"/>
  <c r="AE485" i="2"/>
  <c r="AF485" i="2"/>
  <c r="AD485" i="2"/>
  <c r="AA484" i="2"/>
  <c r="AG484" i="2"/>
  <c r="AE484" i="2"/>
  <c r="AF484" i="2"/>
  <c r="AD484" i="2"/>
  <c r="AA483" i="2"/>
  <c r="AG483" i="2"/>
  <c r="AE483" i="2"/>
  <c r="AF483" i="2"/>
  <c r="AD483" i="2"/>
  <c r="AA482" i="2"/>
  <c r="AG482" i="2"/>
  <c r="AE482" i="2"/>
  <c r="AF482" i="2"/>
  <c r="AD482" i="2"/>
  <c r="AA481" i="2"/>
  <c r="AG481" i="2"/>
  <c r="AE481" i="2"/>
  <c r="AF481" i="2"/>
  <c r="AD481" i="2"/>
  <c r="AA480" i="2"/>
  <c r="AG480" i="2"/>
  <c r="AE480" i="2"/>
  <c r="AF480" i="2"/>
  <c r="AD480" i="2"/>
  <c r="AA479" i="2"/>
  <c r="AG479" i="2"/>
  <c r="AE479" i="2"/>
  <c r="AF479" i="2"/>
  <c r="AD479" i="2"/>
  <c r="AA478" i="2"/>
  <c r="AG478" i="2"/>
  <c r="AE478" i="2"/>
  <c r="AF478" i="2"/>
  <c r="AD478" i="2"/>
  <c r="AA477" i="2"/>
  <c r="AG477" i="2"/>
  <c r="AE477" i="2"/>
  <c r="AF477" i="2"/>
  <c r="AD477" i="2"/>
  <c r="AA476" i="2"/>
  <c r="AG476" i="2"/>
  <c r="AE476" i="2"/>
  <c r="AF476" i="2"/>
  <c r="AD476" i="2"/>
  <c r="AA475" i="2"/>
  <c r="AG475" i="2"/>
  <c r="AE475" i="2"/>
  <c r="AF475" i="2"/>
  <c r="AD475" i="2"/>
  <c r="AA474" i="2"/>
  <c r="AG474" i="2"/>
  <c r="AE474" i="2"/>
  <c r="AF474" i="2"/>
  <c r="AD474" i="2"/>
  <c r="AA473" i="2"/>
  <c r="AG473" i="2"/>
  <c r="AE473" i="2"/>
  <c r="AF473" i="2"/>
  <c r="AD473" i="2"/>
  <c r="AA472" i="2"/>
  <c r="AG472" i="2"/>
  <c r="AE472" i="2"/>
  <c r="AF472" i="2"/>
  <c r="AD472" i="2"/>
  <c r="AA471" i="2"/>
  <c r="AG471" i="2"/>
  <c r="AE471" i="2"/>
  <c r="AF471" i="2"/>
  <c r="AD471" i="2"/>
  <c r="AA470" i="2"/>
  <c r="AG470" i="2"/>
  <c r="AE470" i="2"/>
  <c r="AF470" i="2"/>
  <c r="AD470" i="2"/>
  <c r="AA469" i="2"/>
  <c r="AG469" i="2"/>
  <c r="AE469" i="2"/>
  <c r="AF469" i="2"/>
  <c r="AD469" i="2"/>
  <c r="AA468" i="2"/>
  <c r="AG468" i="2"/>
  <c r="AE468" i="2"/>
  <c r="AF468" i="2"/>
  <c r="AD468" i="2"/>
  <c r="AA467" i="2"/>
  <c r="AG467" i="2"/>
  <c r="AE467" i="2"/>
  <c r="AF467" i="2"/>
  <c r="AD467" i="2"/>
  <c r="AA466" i="2"/>
  <c r="AG466" i="2"/>
  <c r="AE466" i="2"/>
  <c r="AF466" i="2"/>
  <c r="AD466" i="2"/>
  <c r="AA465" i="2"/>
  <c r="AG465" i="2"/>
  <c r="AE465" i="2"/>
  <c r="AF465" i="2"/>
  <c r="AD465" i="2"/>
  <c r="AA464" i="2"/>
  <c r="AG464" i="2"/>
  <c r="AE464" i="2"/>
  <c r="AF464" i="2"/>
  <c r="AD464" i="2"/>
  <c r="AA463" i="2"/>
  <c r="AG463" i="2"/>
  <c r="AE463" i="2"/>
  <c r="AF463" i="2"/>
  <c r="AD463" i="2"/>
  <c r="AA462" i="2"/>
  <c r="AG462" i="2"/>
  <c r="AE462" i="2"/>
  <c r="AF462" i="2"/>
  <c r="AD462" i="2"/>
  <c r="AA461" i="2"/>
  <c r="AG461" i="2"/>
  <c r="AE461" i="2"/>
  <c r="AF461" i="2"/>
  <c r="AD461" i="2"/>
  <c r="AA460" i="2"/>
  <c r="AG460" i="2"/>
  <c r="AE460" i="2"/>
  <c r="AF460" i="2"/>
  <c r="AD460" i="2"/>
  <c r="AA459" i="2"/>
  <c r="AG459" i="2"/>
  <c r="AE459" i="2"/>
  <c r="AF459" i="2"/>
  <c r="AD459" i="2"/>
  <c r="AA458" i="2"/>
  <c r="AG458" i="2"/>
  <c r="AE458" i="2"/>
  <c r="AF458" i="2"/>
  <c r="AD458" i="2"/>
  <c r="AA457" i="2"/>
  <c r="AG457" i="2"/>
  <c r="AE457" i="2"/>
  <c r="AF457" i="2"/>
  <c r="AD457" i="2"/>
  <c r="AA456" i="2"/>
  <c r="AG456" i="2"/>
  <c r="AE456" i="2"/>
  <c r="AF456" i="2"/>
  <c r="AD456" i="2"/>
  <c r="AA455" i="2"/>
  <c r="AG455" i="2"/>
  <c r="AE455" i="2"/>
  <c r="AF455" i="2"/>
  <c r="AD455" i="2"/>
  <c r="AA454" i="2"/>
  <c r="AG454" i="2"/>
  <c r="AE454" i="2"/>
  <c r="AF454" i="2"/>
  <c r="AD454" i="2"/>
  <c r="AA453" i="2"/>
  <c r="AG453" i="2"/>
  <c r="AE453" i="2"/>
  <c r="AF453" i="2"/>
  <c r="AD453" i="2"/>
  <c r="AA452" i="2"/>
  <c r="AG452" i="2"/>
  <c r="AE452" i="2"/>
  <c r="AF452" i="2"/>
  <c r="AD452" i="2"/>
  <c r="AA451" i="2"/>
  <c r="AG451" i="2"/>
  <c r="AE451" i="2"/>
  <c r="AF451" i="2"/>
  <c r="AD451" i="2"/>
  <c r="AA450" i="2"/>
  <c r="AG450" i="2"/>
  <c r="AE450" i="2"/>
  <c r="AF450" i="2"/>
  <c r="AD450" i="2"/>
  <c r="AA449" i="2"/>
  <c r="AG449" i="2"/>
  <c r="AE449" i="2"/>
  <c r="AF449" i="2"/>
  <c r="AD449" i="2"/>
  <c r="AA448" i="2"/>
  <c r="AG448" i="2"/>
  <c r="AE448" i="2"/>
  <c r="AF448" i="2"/>
  <c r="AD448" i="2"/>
  <c r="AA447" i="2"/>
  <c r="AG447" i="2"/>
  <c r="AE447" i="2"/>
  <c r="AF447" i="2"/>
  <c r="AD447" i="2"/>
  <c r="AA446" i="2"/>
  <c r="AG446" i="2"/>
  <c r="AE446" i="2"/>
  <c r="AF446" i="2"/>
  <c r="AD446" i="2"/>
  <c r="AA445" i="2"/>
  <c r="AG445" i="2"/>
  <c r="AE445" i="2"/>
  <c r="AF445" i="2"/>
  <c r="AD445" i="2"/>
  <c r="AA444" i="2"/>
  <c r="AG444" i="2"/>
  <c r="AE444" i="2"/>
  <c r="AF444" i="2"/>
  <c r="AD444" i="2"/>
  <c r="AA443" i="2"/>
  <c r="AG443" i="2"/>
  <c r="AE443" i="2"/>
  <c r="AF443" i="2"/>
  <c r="AD443" i="2"/>
  <c r="AA442" i="2"/>
  <c r="AG442" i="2"/>
  <c r="AE442" i="2"/>
  <c r="AF442" i="2"/>
  <c r="AD442" i="2"/>
  <c r="AA441" i="2"/>
  <c r="AG441" i="2"/>
  <c r="AE441" i="2"/>
  <c r="AF441" i="2"/>
  <c r="AD441" i="2"/>
  <c r="AA440" i="2"/>
  <c r="AG440" i="2"/>
  <c r="AE440" i="2"/>
  <c r="AF440" i="2"/>
  <c r="AD440" i="2"/>
  <c r="AA439" i="2"/>
  <c r="AG439" i="2"/>
  <c r="AE439" i="2"/>
  <c r="AF439" i="2"/>
  <c r="AD439" i="2"/>
  <c r="AA438" i="2"/>
  <c r="AG438" i="2"/>
  <c r="AE438" i="2"/>
  <c r="AF438" i="2"/>
  <c r="AD438" i="2"/>
  <c r="AA437" i="2"/>
  <c r="AG437" i="2"/>
  <c r="AE437" i="2"/>
  <c r="AF437" i="2"/>
  <c r="AD437" i="2"/>
  <c r="AA436" i="2"/>
  <c r="AG436" i="2"/>
  <c r="AE436" i="2"/>
  <c r="AF436" i="2"/>
  <c r="AD436" i="2"/>
  <c r="AA435" i="2"/>
  <c r="AG435" i="2"/>
  <c r="AE435" i="2"/>
  <c r="AF435" i="2"/>
  <c r="AD435" i="2"/>
  <c r="AA434" i="2"/>
  <c r="AG434" i="2"/>
  <c r="AE434" i="2"/>
  <c r="AF434" i="2"/>
  <c r="AD434" i="2"/>
  <c r="AA433" i="2"/>
  <c r="AG433" i="2"/>
  <c r="AE433" i="2"/>
  <c r="AF433" i="2"/>
  <c r="AD433" i="2"/>
  <c r="AA432" i="2"/>
  <c r="AG432" i="2"/>
  <c r="AE432" i="2"/>
  <c r="AF432" i="2"/>
  <c r="AD432" i="2"/>
  <c r="AA431" i="2"/>
  <c r="AG431" i="2"/>
  <c r="AE431" i="2"/>
  <c r="AF431" i="2"/>
  <c r="AD431" i="2"/>
  <c r="AA430" i="2"/>
  <c r="AG430" i="2"/>
  <c r="AE430" i="2"/>
  <c r="AF430" i="2"/>
  <c r="AD430" i="2"/>
  <c r="AA429" i="2"/>
  <c r="AG429" i="2"/>
  <c r="AE429" i="2"/>
  <c r="AF429" i="2"/>
  <c r="AD429" i="2"/>
  <c r="AA428" i="2"/>
  <c r="AG428" i="2"/>
  <c r="AE428" i="2"/>
  <c r="AF428" i="2"/>
  <c r="AD428" i="2"/>
  <c r="AA427" i="2"/>
  <c r="AG427" i="2"/>
  <c r="AE427" i="2"/>
  <c r="AF427" i="2"/>
  <c r="AD427" i="2"/>
  <c r="AA426" i="2"/>
  <c r="AG426" i="2"/>
  <c r="AE426" i="2"/>
  <c r="AF426" i="2"/>
  <c r="AD426" i="2"/>
  <c r="AA425" i="2"/>
  <c r="AG425" i="2"/>
  <c r="AE425" i="2"/>
  <c r="AF425" i="2"/>
  <c r="AD425" i="2"/>
  <c r="AA424" i="2"/>
  <c r="AG424" i="2"/>
  <c r="AE424" i="2"/>
  <c r="AF424" i="2"/>
  <c r="AD424" i="2"/>
  <c r="AA423" i="2"/>
  <c r="AG423" i="2"/>
  <c r="AE423" i="2"/>
  <c r="AF423" i="2"/>
  <c r="AD423" i="2"/>
  <c r="AA422" i="2"/>
  <c r="AG422" i="2"/>
  <c r="AE422" i="2"/>
  <c r="AF422" i="2"/>
  <c r="AD422" i="2"/>
  <c r="AA421" i="2"/>
  <c r="AG421" i="2"/>
  <c r="AE421" i="2"/>
  <c r="AF421" i="2"/>
  <c r="AD421" i="2"/>
  <c r="AA420" i="2"/>
  <c r="AG420" i="2"/>
  <c r="AE420" i="2"/>
  <c r="AF420" i="2"/>
  <c r="AD420" i="2"/>
  <c r="AA419" i="2"/>
  <c r="AG419" i="2"/>
  <c r="AE419" i="2"/>
  <c r="AF419" i="2"/>
  <c r="AD419" i="2"/>
  <c r="AA418" i="2"/>
  <c r="AG418" i="2"/>
  <c r="AE418" i="2"/>
  <c r="AF418" i="2"/>
  <c r="AD418" i="2"/>
  <c r="AA417" i="2"/>
  <c r="AG417" i="2"/>
  <c r="AE417" i="2"/>
  <c r="AF417" i="2"/>
  <c r="AD417" i="2"/>
  <c r="AA416" i="2"/>
  <c r="AG416" i="2"/>
  <c r="AE416" i="2"/>
  <c r="AF416" i="2"/>
  <c r="AD416" i="2"/>
  <c r="AA415" i="2"/>
  <c r="AG415" i="2"/>
  <c r="AE415" i="2"/>
  <c r="AF415" i="2"/>
  <c r="AD415" i="2"/>
  <c r="AA414" i="2"/>
  <c r="AG414" i="2"/>
  <c r="AE414" i="2"/>
  <c r="AF414" i="2"/>
  <c r="AD414" i="2"/>
  <c r="AA413" i="2"/>
  <c r="AG413" i="2"/>
  <c r="AE413" i="2"/>
  <c r="AF413" i="2"/>
  <c r="AD413" i="2"/>
  <c r="AA412" i="2"/>
  <c r="AG412" i="2"/>
  <c r="AE412" i="2"/>
  <c r="AF412" i="2"/>
  <c r="AD412" i="2"/>
  <c r="AA411" i="2"/>
  <c r="AG411" i="2"/>
  <c r="AE411" i="2"/>
  <c r="AF411" i="2"/>
  <c r="AD411" i="2"/>
  <c r="AA410" i="2"/>
  <c r="AG410" i="2"/>
  <c r="AE410" i="2"/>
  <c r="AF410" i="2"/>
  <c r="AD410" i="2"/>
  <c r="AA409" i="2"/>
  <c r="AG409" i="2"/>
  <c r="AE409" i="2"/>
  <c r="AF409" i="2"/>
  <c r="AD409" i="2"/>
  <c r="AA408" i="2"/>
  <c r="AG408" i="2"/>
  <c r="AE408" i="2"/>
  <c r="AF408" i="2"/>
  <c r="AD408" i="2"/>
  <c r="AA407" i="2"/>
  <c r="AG407" i="2"/>
  <c r="AE407" i="2"/>
  <c r="AF407" i="2"/>
  <c r="AD407" i="2"/>
  <c r="AA406" i="2"/>
  <c r="AG406" i="2"/>
  <c r="AE406" i="2"/>
  <c r="AF406" i="2"/>
  <c r="AD406" i="2"/>
  <c r="AA405" i="2"/>
  <c r="AG405" i="2"/>
  <c r="AE405" i="2"/>
  <c r="AF405" i="2"/>
  <c r="AD405" i="2"/>
  <c r="AA404" i="2"/>
  <c r="AG404" i="2"/>
  <c r="AE404" i="2"/>
  <c r="AF404" i="2"/>
  <c r="AD404" i="2"/>
  <c r="AA403" i="2"/>
  <c r="AG403" i="2"/>
  <c r="AE403" i="2"/>
  <c r="AF403" i="2"/>
  <c r="AD403" i="2"/>
  <c r="AA402" i="2"/>
  <c r="AG402" i="2"/>
  <c r="AE402" i="2"/>
  <c r="AF402" i="2"/>
  <c r="AD402" i="2"/>
  <c r="AA401" i="2"/>
  <c r="AG401" i="2"/>
  <c r="AE401" i="2"/>
  <c r="AF401" i="2"/>
  <c r="AD401" i="2"/>
  <c r="AA400" i="2"/>
  <c r="AG400" i="2"/>
  <c r="AE400" i="2"/>
  <c r="AF400" i="2"/>
  <c r="AD400" i="2"/>
  <c r="AA399" i="2"/>
  <c r="AG399" i="2"/>
  <c r="AE399" i="2"/>
  <c r="AF399" i="2"/>
  <c r="AD399" i="2"/>
  <c r="AA398" i="2"/>
  <c r="AG398" i="2"/>
  <c r="AE398" i="2"/>
  <c r="AF398" i="2"/>
  <c r="AD398" i="2"/>
  <c r="AA397" i="2"/>
  <c r="AG397" i="2"/>
  <c r="AE397" i="2"/>
  <c r="AF397" i="2"/>
  <c r="AD397" i="2"/>
  <c r="AA396" i="2"/>
  <c r="AG396" i="2"/>
  <c r="AE396" i="2"/>
  <c r="AF396" i="2"/>
  <c r="AD396" i="2"/>
  <c r="AA395" i="2"/>
  <c r="AG395" i="2"/>
  <c r="AE395" i="2"/>
  <c r="AF395" i="2"/>
  <c r="AD395" i="2"/>
  <c r="AA394" i="2"/>
  <c r="AG394" i="2"/>
  <c r="AE394" i="2"/>
  <c r="AF394" i="2"/>
  <c r="AD394" i="2"/>
  <c r="AA393" i="2"/>
  <c r="AG393" i="2"/>
  <c r="AE393" i="2"/>
  <c r="AF393" i="2"/>
  <c r="AD393" i="2"/>
  <c r="AA392" i="2"/>
  <c r="AG392" i="2"/>
  <c r="AE392" i="2"/>
  <c r="AF392" i="2"/>
  <c r="AD392" i="2"/>
  <c r="AA391" i="2"/>
  <c r="AG391" i="2"/>
  <c r="AE391" i="2"/>
  <c r="AF391" i="2"/>
  <c r="AD391" i="2"/>
  <c r="AA390" i="2"/>
  <c r="AG390" i="2"/>
  <c r="AE390" i="2"/>
  <c r="AF390" i="2"/>
  <c r="AD390" i="2"/>
  <c r="AA389" i="2"/>
  <c r="AG389" i="2"/>
  <c r="AE389" i="2"/>
  <c r="AF389" i="2"/>
  <c r="AD389" i="2"/>
  <c r="AA388" i="2"/>
  <c r="AG388" i="2"/>
  <c r="AE388" i="2"/>
  <c r="AF388" i="2"/>
  <c r="AD388" i="2"/>
  <c r="AA387" i="2"/>
  <c r="AG387" i="2"/>
  <c r="AE387" i="2"/>
  <c r="AF387" i="2"/>
  <c r="AD387" i="2"/>
  <c r="AA386" i="2"/>
  <c r="AG386" i="2"/>
  <c r="AE386" i="2"/>
  <c r="AF386" i="2"/>
  <c r="AD386" i="2"/>
  <c r="AA385" i="2"/>
  <c r="AG385" i="2"/>
  <c r="AE385" i="2"/>
  <c r="AF385" i="2"/>
  <c r="AD385" i="2"/>
  <c r="AA384" i="2"/>
  <c r="AG384" i="2"/>
  <c r="AE384" i="2"/>
  <c r="AF384" i="2"/>
  <c r="AD384" i="2"/>
  <c r="AA383" i="2"/>
  <c r="AG383" i="2"/>
  <c r="AE383" i="2"/>
  <c r="AF383" i="2"/>
  <c r="AD383" i="2"/>
  <c r="AA382" i="2"/>
  <c r="AG382" i="2"/>
  <c r="AE382" i="2"/>
  <c r="AF382" i="2"/>
  <c r="AD382" i="2"/>
  <c r="AA381" i="2"/>
  <c r="AG381" i="2"/>
  <c r="AE381" i="2"/>
  <c r="AF381" i="2"/>
  <c r="AD381" i="2"/>
  <c r="AA380" i="2"/>
  <c r="AG380" i="2"/>
  <c r="AE380" i="2"/>
  <c r="AF380" i="2"/>
  <c r="AD380" i="2"/>
  <c r="AA379" i="2"/>
  <c r="AG379" i="2"/>
  <c r="AE379" i="2"/>
  <c r="AF379" i="2"/>
  <c r="AD379" i="2"/>
  <c r="AA378" i="2"/>
  <c r="AG378" i="2"/>
  <c r="AE378" i="2"/>
  <c r="AF378" i="2"/>
  <c r="AD378" i="2"/>
  <c r="AA377" i="2"/>
  <c r="AG377" i="2"/>
  <c r="AE377" i="2"/>
  <c r="AF377" i="2"/>
  <c r="AD377" i="2"/>
  <c r="AA376" i="2"/>
  <c r="AG376" i="2"/>
  <c r="AE376" i="2"/>
  <c r="AF376" i="2"/>
  <c r="AD376" i="2"/>
  <c r="AA375" i="2"/>
  <c r="AG375" i="2"/>
  <c r="AE375" i="2"/>
  <c r="AF375" i="2"/>
  <c r="AD375" i="2"/>
  <c r="AA374" i="2"/>
  <c r="AG374" i="2"/>
  <c r="AE374" i="2"/>
  <c r="AF374" i="2"/>
  <c r="AD374" i="2"/>
  <c r="AA373" i="2"/>
  <c r="AG373" i="2"/>
  <c r="AE373" i="2"/>
  <c r="AF373" i="2"/>
  <c r="AD373" i="2"/>
  <c r="AA372" i="2"/>
  <c r="AG372" i="2"/>
  <c r="AE372" i="2"/>
  <c r="AF372" i="2"/>
  <c r="AD372" i="2"/>
  <c r="AA371" i="2"/>
  <c r="AG371" i="2"/>
  <c r="AE371" i="2"/>
  <c r="AF371" i="2"/>
  <c r="AD371" i="2"/>
  <c r="AA370" i="2"/>
  <c r="AG370" i="2"/>
  <c r="AE370" i="2"/>
  <c r="AF370" i="2"/>
  <c r="AD370" i="2"/>
  <c r="AA369" i="2"/>
  <c r="AG369" i="2"/>
  <c r="AE369" i="2"/>
  <c r="AF369" i="2"/>
  <c r="AD369" i="2"/>
  <c r="AA368" i="2"/>
  <c r="AG368" i="2"/>
  <c r="AE368" i="2"/>
  <c r="AF368" i="2"/>
  <c r="AD368" i="2"/>
  <c r="AA367" i="2"/>
  <c r="AG367" i="2"/>
  <c r="AE367" i="2"/>
  <c r="AF367" i="2"/>
  <c r="AD367" i="2"/>
  <c r="AA366" i="2"/>
  <c r="AG366" i="2"/>
  <c r="AE366" i="2"/>
  <c r="AF366" i="2"/>
  <c r="AD366" i="2"/>
  <c r="AA365" i="2"/>
  <c r="AG365" i="2"/>
  <c r="AE365" i="2"/>
  <c r="AF365" i="2"/>
  <c r="AD365" i="2"/>
  <c r="AA364" i="2"/>
  <c r="AG364" i="2"/>
  <c r="AE364" i="2"/>
  <c r="AF364" i="2"/>
  <c r="AD364" i="2"/>
  <c r="AA363" i="2"/>
  <c r="AG363" i="2"/>
  <c r="AE363" i="2"/>
  <c r="AF363" i="2"/>
  <c r="AD363" i="2"/>
  <c r="AA362" i="2"/>
  <c r="AG362" i="2"/>
  <c r="AE362" i="2"/>
  <c r="AF362" i="2"/>
  <c r="AD362" i="2"/>
  <c r="AA361" i="2"/>
  <c r="AG361" i="2"/>
  <c r="AE361" i="2"/>
  <c r="AF361" i="2"/>
  <c r="AD361" i="2"/>
  <c r="AA360" i="2"/>
  <c r="AG360" i="2"/>
  <c r="AE360" i="2"/>
  <c r="AF360" i="2"/>
  <c r="AD360" i="2"/>
  <c r="AA359" i="2"/>
  <c r="AG359" i="2"/>
  <c r="AE359" i="2"/>
  <c r="AF359" i="2"/>
  <c r="AD359" i="2"/>
  <c r="AA358" i="2"/>
  <c r="AG358" i="2"/>
  <c r="AE358" i="2"/>
  <c r="AF358" i="2"/>
  <c r="AD358" i="2"/>
  <c r="AA357" i="2"/>
  <c r="AG357" i="2"/>
  <c r="AE357" i="2"/>
  <c r="AF357" i="2"/>
  <c r="AD357" i="2"/>
  <c r="AA356" i="2"/>
  <c r="AG356" i="2"/>
  <c r="AE356" i="2"/>
  <c r="AF356" i="2"/>
  <c r="AD356" i="2"/>
  <c r="AA355" i="2"/>
  <c r="AG355" i="2"/>
  <c r="AE355" i="2"/>
  <c r="AF355" i="2"/>
  <c r="AD355" i="2"/>
  <c r="AA354" i="2"/>
  <c r="AG354" i="2"/>
  <c r="AE354" i="2"/>
  <c r="AF354" i="2"/>
  <c r="AD354" i="2"/>
  <c r="AA353" i="2"/>
  <c r="AG353" i="2"/>
  <c r="AE353" i="2"/>
  <c r="AF353" i="2"/>
  <c r="AD353" i="2"/>
  <c r="AA352" i="2"/>
  <c r="AG352" i="2"/>
  <c r="AE352" i="2"/>
  <c r="AF352" i="2"/>
  <c r="AD352" i="2"/>
  <c r="AA351" i="2"/>
  <c r="AG351" i="2"/>
  <c r="AE351" i="2"/>
  <c r="AF351" i="2"/>
  <c r="AD351" i="2"/>
  <c r="AA350" i="2"/>
  <c r="AG350" i="2"/>
  <c r="AE350" i="2"/>
  <c r="AF350" i="2"/>
  <c r="AD350" i="2"/>
  <c r="AA349" i="2"/>
  <c r="AG349" i="2"/>
  <c r="AE349" i="2"/>
  <c r="AF349" i="2"/>
  <c r="AD349" i="2"/>
  <c r="AA348" i="2"/>
  <c r="AG348" i="2"/>
  <c r="AE348" i="2"/>
  <c r="AF348" i="2"/>
  <c r="AD348" i="2"/>
  <c r="AA347" i="2"/>
  <c r="AG347" i="2"/>
  <c r="AE347" i="2"/>
  <c r="AF347" i="2"/>
  <c r="AD347" i="2"/>
  <c r="AA346" i="2"/>
  <c r="AG346" i="2"/>
  <c r="AE346" i="2"/>
  <c r="AF346" i="2"/>
  <c r="AD346" i="2"/>
  <c r="AA345" i="2"/>
  <c r="AG345" i="2"/>
  <c r="AE345" i="2"/>
  <c r="AF345" i="2"/>
  <c r="AD345" i="2"/>
  <c r="AA344" i="2"/>
  <c r="AG344" i="2"/>
  <c r="AE344" i="2"/>
  <c r="AF344" i="2"/>
  <c r="AD344" i="2"/>
  <c r="AA343" i="2"/>
  <c r="AG343" i="2"/>
  <c r="AE343" i="2"/>
  <c r="AF343" i="2"/>
  <c r="AD343" i="2"/>
  <c r="AA342" i="2"/>
  <c r="AG342" i="2"/>
  <c r="AE342" i="2"/>
  <c r="AF342" i="2"/>
  <c r="AD342" i="2"/>
  <c r="AA341" i="2"/>
  <c r="AG341" i="2"/>
  <c r="AE341" i="2"/>
  <c r="AF341" i="2"/>
  <c r="AD341" i="2"/>
  <c r="AA340" i="2"/>
  <c r="AG340" i="2"/>
  <c r="AE340" i="2"/>
  <c r="AF340" i="2"/>
  <c r="AD340" i="2"/>
  <c r="AA339" i="2"/>
  <c r="AG339" i="2"/>
  <c r="AE339" i="2"/>
  <c r="AF339" i="2"/>
  <c r="AD339" i="2"/>
  <c r="AA338" i="2"/>
  <c r="AG338" i="2"/>
  <c r="AE338" i="2"/>
  <c r="AF338" i="2"/>
  <c r="AD338" i="2"/>
  <c r="AA337" i="2"/>
  <c r="AG337" i="2"/>
  <c r="AE337" i="2"/>
  <c r="AF337" i="2"/>
  <c r="AD337" i="2"/>
  <c r="AA336" i="2"/>
  <c r="AG336" i="2"/>
  <c r="AE336" i="2"/>
  <c r="AF336" i="2"/>
  <c r="AD336" i="2"/>
  <c r="AA335" i="2"/>
  <c r="AG335" i="2"/>
  <c r="AE335" i="2"/>
  <c r="AF335" i="2"/>
  <c r="AD335" i="2"/>
  <c r="AA334" i="2"/>
  <c r="AG334" i="2"/>
  <c r="AE334" i="2"/>
  <c r="AF334" i="2"/>
  <c r="AD334" i="2"/>
  <c r="AA333" i="2"/>
  <c r="AG333" i="2"/>
  <c r="AE333" i="2"/>
  <c r="AF333" i="2"/>
  <c r="AD333" i="2"/>
  <c r="AA332" i="2"/>
  <c r="AG332" i="2"/>
  <c r="AE332" i="2"/>
  <c r="AF332" i="2"/>
  <c r="AD332" i="2"/>
  <c r="AA331" i="2"/>
  <c r="AG331" i="2"/>
  <c r="AE331" i="2"/>
  <c r="AF331" i="2"/>
  <c r="AD331" i="2"/>
  <c r="AA330" i="2"/>
  <c r="AG330" i="2"/>
  <c r="AE330" i="2"/>
  <c r="AF330" i="2"/>
  <c r="AD330" i="2"/>
  <c r="AA329" i="2"/>
  <c r="AG329" i="2"/>
  <c r="AE329" i="2"/>
  <c r="AF329" i="2"/>
  <c r="AD329" i="2"/>
  <c r="AA328" i="2"/>
  <c r="AG328" i="2"/>
  <c r="AE328" i="2"/>
  <c r="AF328" i="2"/>
  <c r="AD328" i="2"/>
  <c r="AA327" i="2"/>
  <c r="AG327" i="2"/>
  <c r="AE327" i="2"/>
  <c r="AF327" i="2"/>
  <c r="AD327" i="2"/>
  <c r="AA326" i="2"/>
  <c r="AG326" i="2"/>
  <c r="AE326" i="2"/>
  <c r="AF326" i="2"/>
  <c r="AD326" i="2"/>
  <c r="AA325" i="2"/>
  <c r="AG325" i="2"/>
  <c r="AE325" i="2"/>
  <c r="AF325" i="2"/>
  <c r="AD325" i="2"/>
  <c r="AA324" i="2"/>
  <c r="AG324" i="2"/>
  <c r="AE324" i="2"/>
  <c r="AF324" i="2"/>
  <c r="AD324" i="2"/>
  <c r="AA323" i="2"/>
  <c r="AG323" i="2"/>
  <c r="AE323" i="2"/>
  <c r="AF323" i="2"/>
  <c r="AD323" i="2"/>
  <c r="AA322" i="2"/>
  <c r="AG322" i="2"/>
  <c r="AE322" i="2"/>
  <c r="AF322" i="2"/>
  <c r="AD322" i="2"/>
  <c r="AA321" i="2"/>
  <c r="AG321" i="2"/>
  <c r="AE321" i="2"/>
  <c r="AF321" i="2"/>
  <c r="AD321" i="2"/>
  <c r="AA320" i="2"/>
  <c r="AG320" i="2"/>
  <c r="AE320" i="2"/>
  <c r="AF320" i="2"/>
  <c r="AD320" i="2"/>
  <c r="AA319" i="2"/>
  <c r="AG319" i="2"/>
  <c r="AE319" i="2"/>
  <c r="AF319" i="2"/>
  <c r="AD319" i="2"/>
  <c r="AA318" i="2"/>
  <c r="AG318" i="2"/>
  <c r="AE318" i="2"/>
  <c r="AF318" i="2"/>
  <c r="AD318" i="2"/>
  <c r="AA317" i="2"/>
  <c r="AG317" i="2"/>
  <c r="AE317" i="2"/>
  <c r="AF317" i="2"/>
  <c r="AD317" i="2"/>
  <c r="AA316" i="2"/>
  <c r="AG316" i="2"/>
  <c r="AE316" i="2"/>
  <c r="AF316" i="2"/>
  <c r="AD316" i="2"/>
  <c r="AA315" i="2"/>
  <c r="AG315" i="2"/>
  <c r="AE315" i="2"/>
  <c r="AF315" i="2"/>
  <c r="AD315" i="2"/>
  <c r="AA314" i="2"/>
  <c r="AG314" i="2"/>
  <c r="AE314" i="2"/>
  <c r="AF314" i="2"/>
  <c r="AD314" i="2"/>
  <c r="AA313" i="2"/>
  <c r="AG313" i="2"/>
  <c r="AE313" i="2"/>
  <c r="AF313" i="2"/>
  <c r="AD313" i="2"/>
  <c r="AA312" i="2"/>
  <c r="AG312" i="2"/>
  <c r="AE312" i="2"/>
  <c r="AF312" i="2"/>
  <c r="AD312" i="2"/>
  <c r="AA311" i="2"/>
  <c r="AG311" i="2"/>
  <c r="AE311" i="2"/>
  <c r="AF311" i="2"/>
  <c r="AD311" i="2"/>
  <c r="AA310" i="2"/>
  <c r="AG310" i="2"/>
  <c r="AE310" i="2"/>
  <c r="AF310" i="2"/>
  <c r="AD310" i="2"/>
  <c r="AA309" i="2"/>
  <c r="AG309" i="2"/>
  <c r="AE309" i="2"/>
  <c r="AF309" i="2"/>
  <c r="AD309" i="2"/>
  <c r="AA308" i="2"/>
  <c r="AG308" i="2"/>
  <c r="AE308" i="2"/>
  <c r="AF308" i="2"/>
  <c r="AD308" i="2"/>
  <c r="AA307" i="2"/>
  <c r="AG307" i="2"/>
  <c r="AE307" i="2"/>
  <c r="AF307" i="2"/>
  <c r="AD307" i="2"/>
  <c r="AA306" i="2"/>
  <c r="AG306" i="2"/>
  <c r="AE306" i="2"/>
  <c r="AF306" i="2"/>
  <c r="AD306" i="2"/>
  <c r="AA305" i="2"/>
  <c r="AG305" i="2"/>
  <c r="AE305" i="2"/>
  <c r="AF305" i="2"/>
  <c r="AD305" i="2"/>
  <c r="AA304" i="2"/>
  <c r="AG304" i="2"/>
  <c r="AE304" i="2"/>
  <c r="AF304" i="2"/>
  <c r="AD304" i="2"/>
  <c r="AA303" i="2"/>
  <c r="AG303" i="2"/>
  <c r="AE303" i="2"/>
  <c r="AF303" i="2"/>
  <c r="AD303" i="2"/>
  <c r="AA302" i="2"/>
  <c r="AG302" i="2"/>
  <c r="AE302" i="2"/>
  <c r="AF302" i="2"/>
  <c r="AD302" i="2"/>
  <c r="AA301" i="2"/>
  <c r="AG301" i="2"/>
  <c r="AE301" i="2"/>
  <c r="AF301" i="2"/>
  <c r="AD301" i="2"/>
  <c r="AA300" i="2"/>
  <c r="AG300" i="2"/>
  <c r="AE300" i="2"/>
  <c r="AF300" i="2"/>
  <c r="AD300" i="2"/>
  <c r="AA299" i="2"/>
  <c r="AG299" i="2"/>
  <c r="AE299" i="2"/>
  <c r="AF299" i="2"/>
  <c r="AD299" i="2"/>
  <c r="AA298" i="2"/>
  <c r="AG298" i="2"/>
  <c r="AE298" i="2"/>
  <c r="AF298" i="2"/>
  <c r="AD298" i="2"/>
  <c r="AA297" i="2"/>
  <c r="AG297" i="2"/>
  <c r="AE297" i="2"/>
  <c r="AF297" i="2"/>
  <c r="AD297" i="2"/>
  <c r="AA296" i="2"/>
  <c r="AG296" i="2"/>
  <c r="AE296" i="2"/>
  <c r="AF296" i="2"/>
  <c r="AD296" i="2"/>
  <c r="AA295" i="2"/>
  <c r="AG295" i="2"/>
  <c r="AE295" i="2"/>
  <c r="AF295" i="2"/>
  <c r="AD295" i="2"/>
  <c r="AA294" i="2"/>
  <c r="AG294" i="2"/>
  <c r="AE294" i="2"/>
  <c r="AF294" i="2"/>
  <c r="AD294" i="2"/>
  <c r="AA293" i="2"/>
  <c r="AG293" i="2"/>
  <c r="AE293" i="2"/>
  <c r="AF293" i="2"/>
  <c r="AD293" i="2"/>
  <c r="AA292" i="2"/>
  <c r="AG292" i="2"/>
  <c r="AE292" i="2"/>
  <c r="AF292" i="2"/>
  <c r="AD292" i="2"/>
  <c r="AA291" i="2"/>
  <c r="AG291" i="2"/>
  <c r="AE291" i="2"/>
  <c r="AF291" i="2"/>
  <c r="AD291" i="2"/>
  <c r="AA290" i="2"/>
  <c r="AG290" i="2"/>
  <c r="AE290" i="2"/>
  <c r="AF290" i="2"/>
  <c r="AD290" i="2"/>
  <c r="AA289" i="2"/>
  <c r="AG289" i="2"/>
  <c r="AE289" i="2"/>
  <c r="AF289" i="2"/>
  <c r="AD289" i="2"/>
  <c r="AA288" i="2"/>
  <c r="AG288" i="2"/>
  <c r="AE288" i="2"/>
  <c r="AF288" i="2"/>
  <c r="AD288" i="2"/>
  <c r="AA287" i="2"/>
  <c r="AG287" i="2"/>
  <c r="AE287" i="2"/>
  <c r="AF287" i="2"/>
  <c r="AD287" i="2"/>
  <c r="AA286" i="2"/>
  <c r="AG286" i="2"/>
  <c r="AE286" i="2"/>
  <c r="AF286" i="2"/>
  <c r="AD286" i="2"/>
  <c r="AA285" i="2"/>
  <c r="AG285" i="2"/>
  <c r="AE285" i="2"/>
  <c r="AF285" i="2"/>
  <c r="AD285" i="2"/>
  <c r="AA284" i="2"/>
  <c r="AG284" i="2"/>
  <c r="AE284" i="2"/>
  <c r="AF284" i="2"/>
  <c r="AD284" i="2"/>
  <c r="AA283" i="2"/>
  <c r="AG283" i="2"/>
  <c r="AE283" i="2"/>
  <c r="AF283" i="2"/>
  <c r="AD283" i="2"/>
  <c r="AA282" i="2"/>
  <c r="AG282" i="2"/>
  <c r="AE282" i="2"/>
  <c r="AF282" i="2"/>
  <c r="AD282" i="2"/>
  <c r="AA281" i="2"/>
  <c r="AG281" i="2"/>
  <c r="AE281" i="2"/>
  <c r="AF281" i="2"/>
  <c r="AD281" i="2"/>
  <c r="AA280" i="2"/>
  <c r="AG280" i="2"/>
  <c r="AE280" i="2"/>
  <c r="AF280" i="2"/>
  <c r="AD280" i="2"/>
  <c r="AA279" i="2"/>
  <c r="AG279" i="2"/>
  <c r="AE279" i="2"/>
  <c r="AF279" i="2"/>
  <c r="AD279" i="2"/>
  <c r="AA278" i="2"/>
  <c r="AG278" i="2"/>
  <c r="AE278" i="2"/>
  <c r="AF278" i="2"/>
  <c r="AD278" i="2"/>
  <c r="AA277" i="2"/>
  <c r="AG277" i="2"/>
  <c r="AE277" i="2"/>
  <c r="AF277" i="2"/>
  <c r="AD277" i="2"/>
  <c r="AA276" i="2"/>
  <c r="AG276" i="2"/>
  <c r="AE276" i="2"/>
  <c r="AF276" i="2"/>
  <c r="AD276" i="2"/>
  <c r="AA275" i="2"/>
  <c r="AG275" i="2"/>
  <c r="AE275" i="2"/>
  <c r="AF275" i="2"/>
  <c r="AD275" i="2"/>
  <c r="AA274" i="2"/>
  <c r="AG274" i="2"/>
  <c r="AE274" i="2"/>
  <c r="AF274" i="2"/>
  <c r="AD274" i="2"/>
  <c r="AA273" i="2"/>
  <c r="AG273" i="2"/>
  <c r="AE273" i="2"/>
  <c r="AF273" i="2"/>
  <c r="AD273" i="2"/>
  <c r="AA272" i="2"/>
  <c r="AG272" i="2"/>
  <c r="AE272" i="2"/>
  <c r="AF272" i="2"/>
  <c r="AD272" i="2"/>
  <c r="AA271" i="2"/>
  <c r="AG271" i="2"/>
  <c r="AE271" i="2"/>
  <c r="AF271" i="2"/>
  <c r="AD271" i="2"/>
  <c r="AA270" i="2"/>
  <c r="AG270" i="2"/>
  <c r="AE270" i="2"/>
  <c r="AF270" i="2"/>
  <c r="AD270" i="2"/>
  <c r="AA269" i="2"/>
  <c r="AG269" i="2"/>
  <c r="AE269" i="2"/>
  <c r="AF269" i="2"/>
  <c r="AD269" i="2"/>
  <c r="AA268" i="2"/>
  <c r="AG268" i="2"/>
  <c r="AE268" i="2"/>
  <c r="AF268" i="2"/>
  <c r="AD268" i="2"/>
  <c r="AA267" i="2"/>
  <c r="AG267" i="2"/>
  <c r="AE267" i="2"/>
  <c r="AF267" i="2"/>
  <c r="AD267" i="2"/>
  <c r="AA266" i="2"/>
  <c r="AG266" i="2"/>
  <c r="AE266" i="2"/>
  <c r="AF266" i="2"/>
  <c r="AD266" i="2"/>
  <c r="AA265" i="2"/>
  <c r="AG265" i="2"/>
  <c r="AE265" i="2"/>
  <c r="AF265" i="2"/>
  <c r="AD265" i="2"/>
  <c r="AA264" i="2"/>
  <c r="AG264" i="2"/>
  <c r="AE264" i="2"/>
  <c r="AF264" i="2"/>
  <c r="AD264" i="2"/>
  <c r="AA263" i="2"/>
  <c r="AG263" i="2"/>
  <c r="AE263" i="2"/>
  <c r="AF263" i="2"/>
  <c r="AD263" i="2"/>
  <c r="AA262" i="2"/>
  <c r="AG262" i="2"/>
  <c r="AE262" i="2"/>
  <c r="AF262" i="2"/>
  <c r="AD262" i="2"/>
  <c r="AA261" i="2"/>
  <c r="AG261" i="2"/>
  <c r="AE261" i="2"/>
  <c r="AF261" i="2"/>
  <c r="AD261" i="2"/>
  <c r="AA260" i="2"/>
  <c r="AG260" i="2"/>
  <c r="AE260" i="2"/>
  <c r="AF260" i="2"/>
  <c r="AD260" i="2"/>
  <c r="AA259" i="2"/>
  <c r="AG259" i="2"/>
  <c r="AE259" i="2"/>
  <c r="AF259" i="2"/>
  <c r="AD259" i="2"/>
  <c r="AA258" i="2"/>
  <c r="AG258" i="2"/>
  <c r="AE258" i="2"/>
  <c r="AF258" i="2"/>
  <c r="AD258" i="2"/>
  <c r="AA257" i="2"/>
  <c r="AG257" i="2"/>
  <c r="AE257" i="2"/>
  <c r="AF257" i="2"/>
  <c r="AD257" i="2"/>
  <c r="AA256" i="2"/>
  <c r="AG256" i="2"/>
  <c r="AE256" i="2"/>
  <c r="AF256" i="2"/>
  <c r="AD256" i="2"/>
  <c r="AA255" i="2"/>
  <c r="AG255" i="2"/>
  <c r="AE255" i="2"/>
  <c r="AF255" i="2"/>
  <c r="AD255" i="2"/>
  <c r="AA254" i="2"/>
  <c r="AG254" i="2"/>
  <c r="AE254" i="2"/>
  <c r="AF254" i="2"/>
  <c r="AD254" i="2"/>
  <c r="AA253" i="2"/>
  <c r="AG253" i="2"/>
  <c r="AE253" i="2"/>
  <c r="AF253" i="2"/>
  <c r="AD253" i="2"/>
  <c r="AA252" i="2"/>
  <c r="AG252" i="2"/>
  <c r="AE252" i="2"/>
  <c r="AF252" i="2"/>
  <c r="AD252" i="2"/>
  <c r="AA251" i="2"/>
  <c r="AG251" i="2"/>
  <c r="AE251" i="2"/>
  <c r="AF251" i="2"/>
  <c r="AD251" i="2"/>
  <c r="AA250" i="2"/>
  <c r="AG250" i="2"/>
  <c r="AE250" i="2"/>
  <c r="AF250" i="2"/>
  <c r="AD250" i="2"/>
  <c r="AA249" i="2"/>
  <c r="AG249" i="2"/>
  <c r="AE249" i="2"/>
  <c r="AF249" i="2"/>
  <c r="AD249" i="2"/>
  <c r="AA248" i="2"/>
  <c r="AG248" i="2"/>
  <c r="AE248" i="2"/>
  <c r="AF248" i="2"/>
  <c r="AD248" i="2"/>
  <c r="AA247" i="2"/>
  <c r="AG247" i="2"/>
  <c r="AE247" i="2"/>
  <c r="AF247" i="2"/>
  <c r="AD247" i="2"/>
  <c r="AA246" i="2"/>
  <c r="AG246" i="2"/>
  <c r="AE246" i="2"/>
  <c r="AF246" i="2"/>
  <c r="AD246" i="2"/>
  <c r="AA245" i="2"/>
  <c r="AG245" i="2"/>
  <c r="AE245" i="2"/>
  <c r="AF245" i="2"/>
  <c r="AD245" i="2"/>
  <c r="AA244" i="2"/>
  <c r="AG244" i="2"/>
  <c r="AE244" i="2"/>
  <c r="AF244" i="2"/>
  <c r="AD244" i="2"/>
  <c r="AA243" i="2"/>
  <c r="AG243" i="2"/>
  <c r="AE243" i="2"/>
  <c r="AF243" i="2"/>
  <c r="AD243" i="2"/>
  <c r="AA242" i="2"/>
  <c r="AG242" i="2"/>
  <c r="AE242" i="2"/>
  <c r="AF242" i="2"/>
  <c r="AD242" i="2"/>
  <c r="AA241" i="2"/>
  <c r="AG241" i="2"/>
  <c r="AE241" i="2"/>
  <c r="AF241" i="2"/>
  <c r="AD241" i="2"/>
  <c r="AA240" i="2"/>
  <c r="AG240" i="2"/>
  <c r="AE240" i="2"/>
  <c r="AF240" i="2"/>
  <c r="AD240" i="2"/>
  <c r="AA239" i="2"/>
  <c r="AG239" i="2"/>
  <c r="AE239" i="2"/>
  <c r="AF239" i="2"/>
  <c r="AD239" i="2"/>
  <c r="AA238" i="2"/>
  <c r="AG238" i="2"/>
  <c r="AE238" i="2"/>
  <c r="AF238" i="2"/>
  <c r="AD238" i="2"/>
  <c r="AA237" i="2"/>
  <c r="AG237" i="2"/>
  <c r="AE237" i="2"/>
  <c r="AF237" i="2"/>
  <c r="AD237" i="2"/>
  <c r="AA236" i="2"/>
  <c r="AG236" i="2"/>
  <c r="AE236" i="2"/>
  <c r="AF236" i="2"/>
  <c r="AD236" i="2"/>
  <c r="AA235" i="2"/>
  <c r="AG235" i="2"/>
  <c r="AE235" i="2"/>
  <c r="AF235" i="2"/>
  <c r="AD235" i="2"/>
  <c r="AA234" i="2"/>
  <c r="AG234" i="2"/>
  <c r="AE234" i="2"/>
  <c r="AF234" i="2"/>
  <c r="AD234" i="2"/>
  <c r="AA233" i="2"/>
  <c r="AG233" i="2"/>
  <c r="AE233" i="2"/>
  <c r="AF233" i="2"/>
  <c r="AD233" i="2"/>
  <c r="AA232" i="2"/>
  <c r="AG232" i="2"/>
  <c r="AE232" i="2"/>
  <c r="AF232" i="2"/>
  <c r="AD232" i="2"/>
  <c r="AA231" i="2"/>
  <c r="AG231" i="2"/>
  <c r="AE231" i="2"/>
  <c r="AF231" i="2"/>
  <c r="AD231" i="2"/>
  <c r="AA230" i="2"/>
  <c r="AG230" i="2"/>
  <c r="AE230" i="2"/>
  <c r="AF230" i="2"/>
  <c r="AD230" i="2"/>
  <c r="AA229" i="2"/>
  <c r="AG229" i="2"/>
  <c r="AE229" i="2"/>
  <c r="AF229" i="2"/>
  <c r="AD229" i="2"/>
  <c r="AA228" i="2"/>
  <c r="AG228" i="2"/>
  <c r="AE228" i="2"/>
  <c r="AF228" i="2"/>
  <c r="AD228" i="2"/>
  <c r="AA227" i="2"/>
  <c r="AG227" i="2"/>
  <c r="AE227" i="2"/>
  <c r="AF227" i="2"/>
  <c r="AD227" i="2"/>
  <c r="AA226" i="2"/>
  <c r="AG226" i="2"/>
  <c r="AE226" i="2"/>
  <c r="AF226" i="2"/>
  <c r="AD226" i="2"/>
  <c r="AA225" i="2"/>
  <c r="AG225" i="2"/>
  <c r="AE225" i="2"/>
  <c r="AF225" i="2"/>
  <c r="AD225" i="2"/>
  <c r="AA224" i="2"/>
  <c r="AG224" i="2"/>
  <c r="AE224" i="2"/>
  <c r="AF224" i="2"/>
  <c r="AD224" i="2"/>
  <c r="AA223" i="2"/>
  <c r="AG223" i="2"/>
  <c r="AE223" i="2"/>
  <c r="AF223" i="2"/>
  <c r="AD223" i="2"/>
  <c r="AA222" i="2"/>
  <c r="AG222" i="2"/>
  <c r="AE222" i="2"/>
  <c r="AF222" i="2"/>
  <c r="AD222" i="2"/>
  <c r="AA221" i="2"/>
  <c r="AG221" i="2"/>
  <c r="AE221" i="2"/>
  <c r="AF221" i="2"/>
  <c r="AD221" i="2"/>
  <c r="AA220" i="2"/>
  <c r="AG220" i="2"/>
  <c r="AE220" i="2"/>
  <c r="AF220" i="2"/>
  <c r="AD220" i="2"/>
  <c r="AA219" i="2"/>
  <c r="AG219" i="2"/>
  <c r="AE219" i="2"/>
  <c r="AF219" i="2"/>
  <c r="AD219" i="2"/>
  <c r="AA218" i="2"/>
  <c r="AG218" i="2"/>
  <c r="AE218" i="2"/>
  <c r="AF218" i="2"/>
  <c r="AD218" i="2"/>
  <c r="AA217" i="2"/>
  <c r="AG217" i="2"/>
  <c r="AE217" i="2"/>
  <c r="AF217" i="2"/>
  <c r="AD217" i="2"/>
  <c r="AA216" i="2"/>
  <c r="AG216" i="2"/>
  <c r="AE216" i="2"/>
  <c r="AF216" i="2"/>
  <c r="AD216" i="2"/>
  <c r="AA215" i="2"/>
  <c r="AG215" i="2"/>
  <c r="AE215" i="2"/>
  <c r="AF215" i="2"/>
  <c r="AD215" i="2"/>
  <c r="AA214" i="2"/>
  <c r="AG214" i="2"/>
  <c r="AE214" i="2"/>
  <c r="AF214" i="2"/>
  <c r="AD214" i="2"/>
  <c r="AA213" i="2"/>
  <c r="AG213" i="2"/>
  <c r="AE213" i="2"/>
  <c r="AF213" i="2"/>
  <c r="AD213" i="2"/>
  <c r="AA212" i="2"/>
  <c r="AG212" i="2"/>
  <c r="AE212" i="2"/>
  <c r="AF212" i="2"/>
  <c r="AD212" i="2"/>
  <c r="AA211" i="2"/>
  <c r="AG211" i="2"/>
  <c r="AE211" i="2"/>
  <c r="AF211" i="2"/>
  <c r="AD211" i="2"/>
  <c r="AA210" i="2"/>
  <c r="AG210" i="2"/>
  <c r="AE210" i="2"/>
  <c r="AF210" i="2"/>
  <c r="AD210" i="2"/>
  <c r="AA209" i="2"/>
  <c r="AG209" i="2"/>
  <c r="AE209" i="2"/>
  <c r="AF209" i="2"/>
  <c r="AD209" i="2"/>
  <c r="AA208" i="2"/>
  <c r="AG208" i="2"/>
  <c r="AE208" i="2"/>
  <c r="AF208" i="2"/>
  <c r="AD208" i="2"/>
  <c r="AA207" i="2"/>
  <c r="AG207" i="2"/>
  <c r="AE207" i="2"/>
  <c r="AF207" i="2"/>
  <c r="AD207" i="2"/>
  <c r="AA206" i="2"/>
  <c r="AG206" i="2"/>
  <c r="AE206" i="2"/>
  <c r="AF206" i="2"/>
  <c r="AD206" i="2"/>
  <c r="AA205" i="2"/>
  <c r="AG205" i="2"/>
  <c r="AE205" i="2"/>
  <c r="AF205" i="2"/>
  <c r="AD205" i="2"/>
  <c r="AA204" i="2"/>
  <c r="AG204" i="2"/>
  <c r="AE204" i="2"/>
  <c r="AF204" i="2"/>
  <c r="AD204" i="2"/>
  <c r="AA203" i="2"/>
  <c r="AG203" i="2"/>
  <c r="AE203" i="2"/>
  <c r="AF203" i="2"/>
  <c r="AD203" i="2"/>
  <c r="AA202" i="2"/>
  <c r="AG202" i="2"/>
  <c r="AE202" i="2"/>
  <c r="AF202" i="2"/>
  <c r="AD202" i="2"/>
  <c r="AA201" i="2"/>
  <c r="AG201" i="2"/>
  <c r="AE201" i="2"/>
  <c r="AF201" i="2"/>
  <c r="AD201" i="2"/>
  <c r="AA200" i="2"/>
  <c r="AG200" i="2"/>
  <c r="AE200" i="2"/>
  <c r="AF200" i="2"/>
  <c r="AD200" i="2"/>
  <c r="AA199" i="2"/>
  <c r="AG199" i="2"/>
  <c r="AE199" i="2"/>
  <c r="AF199" i="2"/>
  <c r="AD199" i="2"/>
  <c r="AA198" i="2"/>
  <c r="AG198" i="2"/>
  <c r="AE198" i="2"/>
  <c r="AF198" i="2"/>
  <c r="AD198" i="2"/>
  <c r="AA197" i="2"/>
  <c r="AG197" i="2"/>
  <c r="AE197" i="2"/>
  <c r="AF197" i="2"/>
  <c r="AD197" i="2"/>
  <c r="AA196" i="2"/>
  <c r="AG196" i="2"/>
  <c r="AE196" i="2"/>
  <c r="AF196" i="2"/>
  <c r="AD196" i="2"/>
  <c r="AA195" i="2"/>
  <c r="AG195" i="2"/>
  <c r="AE195" i="2"/>
  <c r="AF195" i="2"/>
  <c r="AD195" i="2"/>
  <c r="AA194" i="2"/>
  <c r="AG194" i="2"/>
  <c r="AE194" i="2"/>
  <c r="AF194" i="2"/>
  <c r="AD194" i="2"/>
  <c r="AA193" i="2"/>
  <c r="AG193" i="2"/>
  <c r="AE193" i="2"/>
  <c r="AF193" i="2"/>
  <c r="AD193" i="2"/>
  <c r="AA192" i="2"/>
  <c r="AG192" i="2"/>
  <c r="AE192" i="2"/>
  <c r="AF192" i="2"/>
  <c r="AD192" i="2"/>
  <c r="AA191" i="2"/>
  <c r="AG191" i="2"/>
  <c r="AE191" i="2"/>
  <c r="AF191" i="2"/>
  <c r="AD191" i="2"/>
  <c r="AA190" i="2"/>
  <c r="AG190" i="2"/>
  <c r="AE190" i="2"/>
  <c r="AF190" i="2"/>
  <c r="AD190" i="2"/>
  <c r="AA189" i="2"/>
  <c r="AG189" i="2"/>
  <c r="AE189" i="2"/>
  <c r="AF189" i="2"/>
  <c r="AD189" i="2"/>
  <c r="AA188" i="2"/>
  <c r="AG188" i="2"/>
  <c r="AE188" i="2"/>
  <c r="AF188" i="2"/>
  <c r="AD188" i="2"/>
  <c r="AA187" i="2"/>
  <c r="AG187" i="2"/>
  <c r="AE187" i="2"/>
  <c r="AF187" i="2"/>
  <c r="AD187" i="2"/>
  <c r="AA186" i="2"/>
  <c r="AG186" i="2"/>
  <c r="AE186" i="2"/>
  <c r="AF186" i="2"/>
  <c r="AD186" i="2"/>
  <c r="AA185" i="2"/>
  <c r="AG185" i="2"/>
  <c r="AE185" i="2"/>
  <c r="AF185" i="2"/>
  <c r="AD185" i="2"/>
  <c r="AA184" i="2"/>
  <c r="AG184" i="2"/>
  <c r="AE184" i="2"/>
  <c r="AF184" i="2"/>
  <c r="AD184" i="2"/>
  <c r="AA183" i="2"/>
  <c r="AG183" i="2"/>
  <c r="AE183" i="2"/>
  <c r="AF183" i="2"/>
  <c r="AD183" i="2"/>
  <c r="AA182" i="2"/>
  <c r="AG182" i="2"/>
  <c r="AE182" i="2"/>
  <c r="AF182" i="2"/>
  <c r="AD182" i="2"/>
  <c r="AA181" i="2"/>
  <c r="AG181" i="2"/>
  <c r="AE181" i="2"/>
  <c r="AF181" i="2"/>
  <c r="AD181" i="2"/>
  <c r="AA180" i="2"/>
  <c r="AG180" i="2"/>
  <c r="AE180" i="2"/>
  <c r="AF180" i="2"/>
  <c r="AD180" i="2"/>
  <c r="AA179" i="2"/>
  <c r="AG179" i="2"/>
  <c r="AE179" i="2"/>
  <c r="AF179" i="2"/>
  <c r="AD179" i="2"/>
  <c r="AA178" i="2"/>
  <c r="AG178" i="2"/>
  <c r="AE178" i="2"/>
  <c r="AF178" i="2"/>
  <c r="AD178" i="2"/>
  <c r="AA177" i="2"/>
  <c r="AG177" i="2"/>
  <c r="AE177" i="2"/>
  <c r="AF177" i="2"/>
  <c r="AD177" i="2"/>
  <c r="AA176" i="2"/>
  <c r="AG176" i="2"/>
  <c r="AE176" i="2"/>
  <c r="AF176" i="2"/>
  <c r="AD176" i="2"/>
  <c r="AA175" i="2"/>
  <c r="AG175" i="2"/>
  <c r="AE175" i="2"/>
  <c r="AF175" i="2"/>
  <c r="AD175" i="2"/>
  <c r="AA174" i="2"/>
  <c r="AG174" i="2"/>
  <c r="AE174" i="2"/>
  <c r="AF174" i="2"/>
  <c r="AD174" i="2"/>
  <c r="AA173" i="2"/>
  <c r="AG173" i="2"/>
  <c r="AE173" i="2"/>
  <c r="AF173" i="2"/>
  <c r="AD173" i="2"/>
  <c r="AA172" i="2"/>
  <c r="AG172" i="2"/>
  <c r="AE172" i="2"/>
  <c r="AF172" i="2"/>
  <c r="AD172" i="2"/>
  <c r="AA171" i="2"/>
  <c r="AG171" i="2"/>
  <c r="AE171" i="2"/>
  <c r="AF171" i="2"/>
  <c r="AD171" i="2"/>
  <c r="AA170" i="2"/>
  <c r="AG170" i="2"/>
  <c r="AE170" i="2"/>
  <c r="AF170" i="2"/>
  <c r="AD170" i="2"/>
  <c r="AA169" i="2"/>
  <c r="AG169" i="2"/>
  <c r="AE169" i="2"/>
  <c r="AF169" i="2"/>
  <c r="AD169" i="2"/>
  <c r="AA168" i="2"/>
  <c r="AG168" i="2"/>
  <c r="AE168" i="2"/>
  <c r="AF168" i="2"/>
  <c r="AD168" i="2"/>
  <c r="AA167" i="2"/>
  <c r="AG167" i="2"/>
  <c r="AE167" i="2"/>
  <c r="AF167" i="2"/>
  <c r="AD167" i="2"/>
  <c r="AA166" i="2"/>
  <c r="AG166" i="2"/>
  <c r="AE166" i="2"/>
  <c r="AF166" i="2"/>
  <c r="AD166" i="2"/>
  <c r="AA165" i="2"/>
  <c r="AG165" i="2"/>
  <c r="AE165" i="2"/>
  <c r="AF165" i="2"/>
  <c r="AD165" i="2"/>
  <c r="AA164" i="2"/>
  <c r="AG164" i="2"/>
  <c r="AE164" i="2"/>
  <c r="AF164" i="2"/>
  <c r="AD164" i="2"/>
  <c r="AA163" i="2"/>
  <c r="AG163" i="2"/>
  <c r="AE163" i="2"/>
  <c r="AF163" i="2"/>
  <c r="AD163" i="2"/>
  <c r="AA162" i="2"/>
  <c r="AG162" i="2"/>
  <c r="AE162" i="2"/>
  <c r="AF162" i="2"/>
  <c r="AD162" i="2"/>
  <c r="AA161" i="2"/>
  <c r="AG161" i="2"/>
  <c r="AE161" i="2"/>
  <c r="AF161" i="2"/>
  <c r="AD161" i="2"/>
  <c r="AA160" i="2"/>
  <c r="AG160" i="2"/>
  <c r="AE160" i="2"/>
  <c r="AF160" i="2"/>
  <c r="AD160" i="2"/>
  <c r="AA159" i="2"/>
  <c r="AG159" i="2"/>
  <c r="AE159" i="2"/>
  <c r="AF159" i="2"/>
  <c r="AD159" i="2"/>
  <c r="AA158" i="2"/>
  <c r="AG158" i="2"/>
  <c r="AE158" i="2"/>
  <c r="AF158" i="2"/>
  <c r="AD158" i="2"/>
  <c r="AA157" i="2"/>
  <c r="AG157" i="2"/>
  <c r="AE157" i="2"/>
  <c r="AF157" i="2"/>
  <c r="AD157" i="2"/>
  <c r="AA156" i="2"/>
  <c r="AG156" i="2"/>
  <c r="AE156" i="2"/>
  <c r="AF156" i="2"/>
  <c r="AD156" i="2"/>
  <c r="AA155" i="2"/>
  <c r="AG155" i="2"/>
  <c r="AE155" i="2"/>
  <c r="AF155" i="2"/>
  <c r="AD155" i="2"/>
  <c r="AA154" i="2"/>
  <c r="AG154" i="2"/>
  <c r="AE154" i="2"/>
  <c r="AF154" i="2"/>
  <c r="AD154" i="2"/>
  <c r="AA153" i="2"/>
  <c r="AG153" i="2"/>
  <c r="AE153" i="2"/>
  <c r="AF153" i="2"/>
  <c r="AD153" i="2"/>
  <c r="AA152" i="2"/>
  <c r="AG152" i="2"/>
  <c r="AE152" i="2"/>
  <c r="AF152" i="2"/>
  <c r="AD152" i="2"/>
  <c r="AA151" i="2"/>
  <c r="AG151" i="2"/>
  <c r="AE151" i="2"/>
  <c r="AF151" i="2"/>
  <c r="AD151" i="2"/>
  <c r="AA150" i="2"/>
  <c r="AG150" i="2"/>
  <c r="AE150" i="2"/>
  <c r="AF150" i="2"/>
  <c r="AD150" i="2"/>
  <c r="AA149" i="2"/>
  <c r="AG149" i="2"/>
  <c r="AE149" i="2"/>
  <c r="AF149" i="2"/>
  <c r="AD149" i="2"/>
  <c r="AA148" i="2"/>
  <c r="AG148" i="2"/>
  <c r="AE148" i="2"/>
  <c r="AF148" i="2"/>
  <c r="AD148" i="2"/>
  <c r="AA147" i="2"/>
  <c r="AG147" i="2"/>
  <c r="AE147" i="2"/>
  <c r="AF147" i="2"/>
  <c r="AD147" i="2"/>
  <c r="AA146" i="2"/>
  <c r="AG146" i="2"/>
  <c r="AE146" i="2"/>
  <c r="AF146" i="2"/>
  <c r="AD146" i="2"/>
  <c r="AA145" i="2"/>
  <c r="AG145" i="2"/>
  <c r="AE145" i="2"/>
  <c r="AF145" i="2"/>
  <c r="AD145" i="2"/>
  <c r="AA144" i="2"/>
  <c r="AG144" i="2"/>
  <c r="AE144" i="2"/>
  <c r="AF144" i="2"/>
  <c r="AD144" i="2"/>
  <c r="AA143" i="2"/>
  <c r="AG143" i="2"/>
  <c r="AE143" i="2"/>
  <c r="AF143" i="2"/>
  <c r="AD143" i="2"/>
  <c r="AA142" i="2"/>
  <c r="AG142" i="2"/>
  <c r="AE142" i="2"/>
  <c r="AF142" i="2"/>
  <c r="AD142" i="2"/>
  <c r="AA141" i="2"/>
  <c r="AG141" i="2"/>
  <c r="AE141" i="2"/>
  <c r="AF141" i="2"/>
  <c r="AD141" i="2"/>
  <c r="AA140" i="2"/>
  <c r="AG140" i="2"/>
  <c r="AE140" i="2"/>
  <c r="AF140" i="2"/>
  <c r="AD140" i="2"/>
  <c r="AA139" i="2"/>
  <c r="AG139" i="2"/>
  <c r="AE139" i="2"/>
  <c r="AF139" i="2"/>
  <c r="AD139" i="2"/>
  <c r="AA138" i="2"/>
  <c r="AG138" i="2"/>
  <c r="AE138" i="2"/>
  <c r="AF138" i="2"/>
  <c r="AD138" i="2"/>
  <c r="AA137" i="2"/>
  <c r="AG137" i="2"/>
  <c r="AE137" i="2"/>
  <c r="AF137" i="2"/>
  <c r="AD137" i="2"/>
  <c r="AA136" i="2"/>
  <c r="AG136" i="2"/>
  <c r="AE136" i="2"/>
  <c r="AF136" i="2"/>
  <c r="AD136" i="2"/>
  <c r="AA135" i="2"/>
  <c r="AG135" i="2"/>
  <c r="AE135" i="2"/>
  <c r="AF135" i="2"/>
  <c r="AD135" i="2"/>
  <c r="AA134" i="2"/>
  <c r="AG134" i="2"/>
  <c r="AE134" i="2"/>
  <c r="AF134" i="2"/>
  <c r="AD134" i="2"/>
  <c r="AA133" i="2"/>
  <c r="AG133" i="2"/>
  <c r="AE133" i="2"/>
  <c r="AF133" i="2"/>
  <c r="AD133" i="2"/>
  <c r="AA132" i="2"/>
  <c r="AG132" i="2"/>
  <c r="AE132" i="2"/>
  <c r="AF132" i="2"/>
  <c r="AD132" i="2"/>
  <c r="AA131" i="2"/>
  <c r="AG131" i="2"/>
  <c r="AE131" i="2"/>
  <c r="AF131" i="2"/>
  <c r="AD131" i="2"/>
  <c r="AA130" i="2"/>
  <c r="AG130" i="2"/>
  <c r="AE130" i="2"/>
  <c r="AF130" i="2"/>
  <c r="AD130" i="2"/>
  <c r="AA129" i="2"/>
  <c r="AG129" i="2"/>
  <c r="AE129" i="2"/>
  <c r="AF129" i="2"/>
  <c r="AD129" i="2"/>
  <c r="AA128" i="2"/>
  <c r="AG128" i="2"/>
  <c r="AE128" i="2"/>
  <c r="AF128" i="2"/>
  <c r="AD128" i="2"/>
  <c r="AA127" i="2"/>
  <c r="AG127" i="2"/>
  <c r="AE127" i="2"/>
  <c r="AF127" i="2"/>
  <c r="AD127" i="2"/>
  <c r="AA126" i="2"/>
  <c r="AG126" i="2"/>
  <c r="AE126" i="2"/>
  <c r="AF126" i="2"/>
  <c r="AD126" i="2"/>
  <c r="AA125" i="2"/>
  <c r="AG125" i="2"/>
  <c r="AE125" i="2"/>
  <c r="AF125" i="2"/>
  <c r="AD125" i="2"/>
  <c r="AA124" i="2"/>
  <c r="AG124" i="2"/>
  <c r="AE124" i="2"/>
  <c r="AF124" i="2"/>
  <c r="AD124" i="2"/>
  <c r="AA123" i="2"/>
  <c r="AG123" i="2"/>
  <c r="AE123" i="2"/>
  <c r="AF123" i="2"/>
  <c r="AD123" i="2"/>
  <c r="AA122" i="2"/>
  <c r="AG122" i="2"/>
  <c r="AE122" i="2"/>
  <c r="AF122" i="2"/>
  <c r="AD122" i="2"/>
  <c r="AA121" i="2"/>
  <c r="AG121" i="2"/>
  <c r="AE121" i="2"/>
  <c r="AF121" i="2"/>
  <c r="AD121" i="2"/>
  <c r="AA120" i="2"/>
  <c r="AG120" i="2"/>
  <c r="AE120" i="2"/>
  <c r="AF120" i="2"/>
  <c r="AD120" i="2"/>
  <c r="AA119" i="2"/>
  <c r="AG119" i="2"/>
  <c r="AE119" i="2"/>
  <c r="AF119" i="2"/>
  <c r="AD119" i="2"/>
  <c r="AA118" i="2"/>
  <c r="AG118" i="2"/>
  <c r="AE118" i="2"/>
  <c r="AF118" i="2"/>
  <c r="AD118" i="2"/>
  <c r="AA117" i="2"/>
  <c r="AG117" i="2"/>
  <c r="AE117" i="2"/>
  <c r="AF117" i="2"/>
  <c r="AD117" i="2"/>
  <c r="AA116" i="2"/>
  <c r="AG116" i="2"/>
  <c r="AE116" i="2"/>
  <c r="AF116" i="2"/>
  <c r="AD116" i="2"/>
  <c r="AA115" i="2"/>
  <c r="AG115" i="2"/>
  <c r="AE115" i="2"/>
  <c r="AF115" i="2"/>
  <c r="AD115" i="2"/>
  <c r="AA114" i="2"/>
  <c r="AG114" i="2"/>
  <c r="AE114" i="2"/>
  <c r="AF114" i="2"/>
  <c r="AD114" i="2"/>
  <c r="AA113" i="2"/>
  <c r="AG113" i="2"/>
  <c r="AE113" i="2"/>
  <c r="AF113" i="2"/>
  <c r="AD113" i="2"/>
  <c r="AA112" i="2"/>
  <c r="AG112" i="2"/>
  <c r="AE112" i="2"/>
  <c r="AF112" i="2"/>
  <c r="AD112" i="2"/>
  <c r="AA111" i="2"/>
  <c r="AG111" i="2"/>
  <c r="AE111" i="2"/>
  <c r="AF111" i="2"/>
  <c r="AD111" i="2"/>
  <c r="AA110" i="2"/>
  <c r="AG110" i="2"/>
  <c r="AE110" i="2"/>
  <c r="AF110" i="2"/>
  <c r="AD110" i="2"/>
  <c r="AA109" i="2"/>
  <c r="AG109" i="2"/>
  <c r="AE109" i="2"/>
  <c r="AF109" i="2"/>
  <c r="AD109" i="2"/>
  <c r="AA108" i="2"/>
  <c r="AG108" i="2"/>
  <c r="AE108" i="2"/>
  <c r="AF108" i="2"/>
  <c r="AD108" i="2"/>
  <c r="AA107" i="2"/>
  <c r="AG107" i="2"/>
  <c r="AE107" i="2"/>
  <c r="AF107" i="2"/>
  <c r="AD107" i="2"/>
  <c r="AA106" i="2"/>
  <c r="AG106" i="2"/>
  <c r="AE106" i="2"/>
  <c r="AF106" i="2"/>
  <c r="AD106" i="2"/>
  <c r="AA105" i="2"/>
  <c r="AG105" i="2"/>
  <c r="AE105" i="2"/>
  <c r="AF105" i="2"/>
  <c r="AD105" i="2"/>
  <c r="AA104" i="2"/>
  <c r="AG104" i="2"/>
  <c r="AE104" i="2"/>
  <c r="AF104" i="2"/>
  <c r="AD104" i="2"/>
  <c r="AA103" i="2"/>
  <c r="AG103" i="2"/>
  <c r="AE103" i="2"/>
  <c r="AF103" i="2"/>
  <c r="AD103" i="2"/>
  <c r="AA102" i="2"/>
  <c r="AG102" i="2"/>
  <c r="AE102" i="2"/>
  <c r="AF102" i="2"/>
  <c r="AD102" i="2"/>
  <c r="AA101" i="2"/>
  <c r="AG101" i="2"/>
  <c r="AE101" i="2"/>
  <c r="AF101" i="2"/>
  <c r="AD101" i="2"/>
  <c r="AA100" i="2"/>
  <c r="AG100" i="2"/>
  <c r="AE100" i="2"/>
  <c r="AF100" i="2"/>
  <c r="AD100" i="2"/>
  <c r="AA99" i="2"/>
  <c r="AG99" i="2"/>
  <c r="AE99" i="2"/>
  <c r="AF99" i="2"/>
  <c r="AD99" i="2"/>
  <c r="AA98" i="2"/>
  <c r="AG98" i="2"/>
  <c r="AE98" i="2"/>
  <c r="AF98" i="2"/>
  <c r="AD98" i="2"/>
  <c r="AA97" i="2"/>
  <c r="AG97" i="2"/>
  <c r="AE97" i="2"/>
  <c r="AF97" i="2"/>
  <c r="AD97" i="2"/>
  <c r="AA96" i="2"/>
  <c r="AG96" i="2"/>
  <c r="AE96" i="2"/>
  <c r="AF96" i="2"/>
  <c r="AD96" i="2"/>
  <c r="AA95" i="2"/>
  <c r="AG95" i="2"/>
  <c r="AE95" i="2"/>
  <c r="AF95" i="2"/>
  <c r="AD95" i="2"/>
  <c r="AA94" i="2"/>
  <c r="AG94" i="2"/>
  <c r="AE94" i="2"/>
  <c r="AF94" i="2"/>
  <c r="AD94" i="2"/>
  <c r="AA93" i="2"/>
  <c r="AG93" i="2"/>
  <c r="AE93" i="2"/>
  <c r="AF93" i="2"/>
  <c r="AD93" i="2"/>
  <c r="AA92" i="2"/>
  <c r="AG92" i="2"/>
  <c r="AE92" i="2"/>
  <c r="AF92" i="2"/>
  <c r="AD92" i="2"/>
  <c r="AA91" i="2"/>
  <c r="AG91" i="2"/>
  <c r="AE91" i="2"/>
  <c r="AF91" i="2"/>
  <c r="AD91" i="2"/>
  <c r="AA90" i="2"/>
  <c r="AG90" i="2"/>
  <c r="AE90" i="2"/>
  <c r="AF90" i="2"/>
  <c r="AD90" i="2"/>
  <c r="AA89" i="2"/>
  <c r="AG89" i="2"/>
  <c r="AE89" i="2"/>
  <c r="AF89" i="2"/>
  <c r="AD89" i="2"/>
  <c r="AA88" i="2"/>
  <c r="AG88" i="2"/>
  <c r="AE88" i="2"/>
  <c r="AF88" i="2"/>
  <c r="AD88" i="2"/>
  <c r="AA87" i="2"/>
  <c r="AG87" i="2"/>
  <c r="AE87" i="2"/>
  <c r="AF87" i="2"/>
  <c r="AD87" i="2"/>
  <c r="AA86" i="2"/>
  <c r="AG86" i="2"/>
  <c r="AE86" i="2"/>
  <c r="AF86" i="2"/>
  <c r="AD86" i="2"/>
  <c r="AA85" i="2"/>
  <c r="AG85" i="2"/>
  <c r="AE85" i="2"/>
  <c r="AF85" i="2"/>
  <c r="AD85" i="2"/>
  <c r="AA84" i="2"/>
  <c r="AG84" i="2"/>
  <c r="AE84" i="2"/>
  <c r="AF84" i="2"/>
  <c r="AD84" i="2"/>
  <c r="AA83" i="2"/>
  <c r="AG83" i="2"/>
  <c r="AE83" i="2"/>
  <c r="AF83" i="2"/>
  <c r="AD83" i="2"/>
  <c r="AA82" i="2"/>
  <c r="AG82" i="2"/>
  <c r="AE82" i="2"/>
  <c r="AF82" i="2"/>
  <c r="AD82" i="2"/>
  <c r="AA81" i="2"/>
  <c r="AG81" i="2"/>
  <c r="AE81" i="2"/>
  <c r="AF81" i="2"/>
  <c r="AD81" i="2"/>
  <c r="AA80" i="2"/>
  <c r="AG80" i="2"/>
  <c r="AE80" i="2"/>
  <c r="AF80" i="2"/>
  <c r="AD80" i="2"/>
  <c r="AA79" i="2"/>
  <c r="AG79" i="2"/>
  <c r="AE79" i="2"/>
  <c r="AF79" i="2"/>
  <c r="AD79" i="2"/>
  <c r="AA78" i="2"/>
  <c r="AG78" i="2"/>
  <c r="AE78" i="2"/>
  <c r="AF78" i="2"/>
  <c r="AD78" i="2"/>
  <c r="AA77" i="2"/>
  <c r="AG77" i="2"/>
  <c r="AE77" i="2"/>
  <c r="AF77" i="2"/>
  <c r="AD77" i="2"/>
  <c r="AA76" i="2"/>
  <c r="AG76" i="2"/>
  <c r="AE76" i="2"/>
  <c r="AF76" i="2"/>
  <c r="AD76" i="2"/>
  <c r="AA75" i="2"/>
  <c r="AG75" i="2"/>
  <c r="AE75" i="2"/>
  <c r="AF75" i="2"/>
  <c r="AD75" i="2"/>
  <c r="AA74" i="2"/>
  <c r="AG74" i="2"/>
  <c r="AE74" i="2"/>
  <c r="AF74" i="2"/>
  <c r="AD74" i="2"/>
  <c r="AA73" i="2"/>
  <c r="AG73" i="2"/>
  <c r="AE73" i="2"/>
  <c r="AF73" i="2"/>
  <c r="AD73" i="2"/>
  <c r="AA72" i="2"/>
  <c r="AG72" i="2"/>
  <c r="AE72" i="2"/>
  <c r="AF72" i="2"/>
  <c r="AD72" i="2"/>
  <c r="AA71" i="2"/>
  <c r="AG71" i="2"/>
  <c r="AE71" i="2"/>
  <c r="AF71" i="2"/>
  <c r="AD71" i="2"/>
  <c r="AA70" i="2"/>
  <c r="AG70" i="2"/>
  <c r="AE70" i="2"/>
  <c r="AF70" i="2"/>
  <c r="AD70" i="2"/>
  <c r="AA69" i="2"/>
  <c r="AG69" i="2"/>
  <c r="AE69" i="2"/>
  <c r="AF69" i="2"/>
  <c r="AD69" i="2"/>
  <c r="AA68" i="2"/>
  <c r="AG68" i="2"/>
  <c r="AE68" i="2"/>
  <c r="AF68" i="2"/>
  <c r="AD68" i="2"/>
  <c r="AA67" i="2"/>
  <c r="AG67" i="2"/>
  <c r="AE67" i="2"/>
  <c r="AF67" i="2"/>
  <c r="AD67" i="2"/>
  <c r="AA66" i="2"/>
  <c r="AG66" i="2"/>
  <c r="AE66" i="2"/>
  <c r="AF66" i="2"/>
  <c r="AD66" i="2"/>
  <c r="AA65" i="2"/>
  <c r="AG65" i="2"/>
  <c r="AE65" i="2"/>
  <c r="AF65" i="2"/>
  <c r="AD65" i="2"/>
  <c r="AA64" i="2"/>
  <c r="AG64" i="2"/>
  <c r="AE64" i="2"/>
  <c r="AF64" i="2"/>
  <c r="AD64" i="2"/>
  <c r="AA63" i="2"/>
  <c r="AG63" i="2"/>
  <c r="AE63" i="2"/>
  <c r="AF63" i="2"/>
  <c r="AD63" i="2"/>
  <c r="AA62" i="2"/>
  <c r="AG62" i="2"/>
  <c r="AE62" i="2"/>
  <c r="AF62" i="2"/>
  <c r="AD62" i="2"/>
  <c r="AA61" i="2"/>
  <c r="AG61" i="2"/>
  <c r="AE61" i="2"/>
  <c r="AF61" i="2"/>
  <c r="AD61" i="2"/>
  <c r="AA60" i="2"/>
  <c r="AG60" i="2"/>
  <c r="AE60" i="2"/>
  <c r="AF60" i="2"/>
  <c r="AD60" i="2"/>
  <c r="AA59" i="2"/>
  <c r="AG59" i="2"/>
  <c r="AE59" i="2"/>
  <c r="AF59" i="2"/>
  <c r="AD59" i="2"/>
  <c r="AA58" i="2"/>
  <c r="AG58" i="2"/>
  <c r="AE58" i="2"/>
  <c r="AF58" i="2"/>
  <c r="AD58" i="2"/>
  <c r="AA57" i="2"/>
  <c r="AG57" i="2"/>
  <c r="AE57" i="2"/>
  <c r="AF57" i="2"/>
  <c r="AD57" i="2"/>
  <c r="AA56" i="2"/>
  <c r="AG56" i="2"/>
  <c r="AE56" i="2"/>
  <c r="AF56" i="2"/>
  <c r="AD56" i="2"/>
  <c r="AA55" i="2"/>
  <c r="AG55" i="2"/>
  <c r="AE55" i="2"/>
  <c r="AF55" i="2"/>
  <c r="AD55" i="2"/>
  <c r="AA54" i="2"/>
  <c r="AG54" i="2"/>
  <c r="AE54" i="2"/>
  <c r="AF54" i="2"/>
  <c r="AD54" i="2"/>
  <c r="AA53" i="2"/>
  <c r="AG53" i="2"/>
  <c r="AE53" i="2"/>
  <c r="AF53" i="2"/>
  <c r="AD53" i="2"/>
  <c r="AA52" i="2"/>
  <c r="AG52" i="2"/>
  <c r="AE52" i="2"/>
  <c r="AF52" i="2"/>
  <c r="AD52" i="2"/>
  <c r="AA51" i="2"/>
  <c r="AG51" i="2"/>
  <c r="AE51" i="2"/>
  <c r="AF51" i="2"/>
  <c r="AD51" i="2"/>
  <c r="AA50" i="2"/>
  <c r="AG50" i="2"/>
  <c r="AE50" i="2"/>
  <c r="AF50" i="2"/>
  <c r="AD50" i="2"/>
  <c r="AA49" i="2"/>
  <c r="AG49" i="2"/>
  <c r="AE49" i="2"/>
  <c r="AF49" i="2"/>
  <c r="AD49" i="2"/>
  <c r="AA48" i="2"/>
  <c r="AG48" i="2"/>
  <c r="AE48" i="2"/>
  <c r="AF48" i="2"/>
  <c r="AD48" i="2"/>
  <c r="AA47" i="2"/>
  <c r="AG47" i="2"/>
  <c r="AE47" i="2"/>
  <c r="AF47" i="2"/>
  <c r="AD47" i="2"/>
  <c r="AA46" i="2"/>
  <c r="AG46" i="2"/>
  <c r="AE46" i="2"/>
  <c r="AF46" i="2"/>
  <c r="AD46" i="2"/>
  <c r="AA45" i="2"/>
  <c r="AG45" i="2"/>
  <c r="AE45" i="2"/>
  <c r="AF45" i="2"/>
  <c r="AD45" i="2"/>
  <c r="AA44" i="2"/>
  <c r="AG44" i="2"/>
  <c r="AE44" i="2"/>
  <c r="AF44" i="2"/>
  <c r="AD44" i="2"/>
  <c r="AA43" i="2"/>
  <c r="AG43" i="2"/>
  <c r="AE43" i="2"/>
  <c r="AF43" i="2"/>
  <c r="AD43" i="2"/>
  <c r="AA42" i="2"/>
  <c r="AG42" i="2"/>
  <c r="AE42" i="2"/>
  <c r="AF42" i="2"/>
  <c r="AD42" i="2"/>
  <c r="AA41" i="2"/>
  <c r="AG41" i="2"/>
  <c r="AE41" i="2"/>
  <c r="AF41" i="2"/>
  <c r="AD41" i="2"/>
  <c r="AA40" i="2"/>
  <c r="AG40" i="2"/>
  <c r="AE40" i="2"/>
  <c r="AF40" i="2"/>
  <c r="AD40" i="2"/>
  <c r="AA39" i="2"/>
  <c r="AG39" i="2"/>
  <c r="AE39" i="2"/>
  <c r="AF39" i="2"/>
  <c r="AD39" i="2"/>
  <c r="AA38" i="2"/>
  <c r="AG38" i="2"/>
  <c r="AE38" i="2"/>
  <c r="AF38" i="2"/>
  <c r="AD38" i="2"/>
  <c r="AA37" i="2"/>
  <c r="AG37" i="2"/>
  <c r="AE37" i="2"/>
  <c r="AF37" i="2"/>
  <c r="AD37" i="2"/>
  <c r="AA36" i="2"/>
  <c r="AG36" i="2"/>
  <c r="AE36" i="2"/>
  <c r="AF36" i="2"/>
  <c r="AD36" i="2"/>
  <c r="AA35" i="2"/>
  <c r="AG35" i="2"/>
  <c r="AE35" i="2"/>
  <c r="AF35" i="2"/>
  <c r="AD35" i="2"/>
  <c r="AA34" i="2"/>
  <c r="AG34" i="2"/>
  <c r="AE34" i="2"/>
  <c r="AF34" i="2"/>
  <c r="AD34" i="2"/>
  <c r="AA33" i="2"/>
  <c r="AG33" i="2"/>
  <c r="AE33" i="2"/>
  <c r="AF33" i="2"/>
  <c r="AD33" i="2"/>
  <c r="AA32" i="2"/>
  <c r="AG32" i="2"/>
  <c r="AE32" i="2"/>
  <c r="AF32" i="2"/>
  <c r="AD32" i="2"/>
  <c r="AA31" i="2"/>
  <c r="AG31" i="2"/>
  <c r="AE31" i="2"/>
  <c r="AF31" i="2"/>
  <c r="AD31" i="2"/>
  <c r="AA30" i="2"/>
  <c r="AG30" i="2"/>
  <c r="AE30" i="2"/>
  <c r="AF30" i="2"/>
  <c r="AD30" i="2"/>
  <c r="AA29" i="2"/>
  <c r="AG29" i="2"/>
  <c r="AE29" i="2"/>
  <c r="AF29" i="2"/>
  <c r="AD29" i="2"/>
  <c r="AA28" i="2"/>
  <c r="AG28" i="2"/>
  <c r="AE28" i="2"/>
  <c r="AF28" i="2"/>
  <c r="AD28" i="2"/>
  <c r="AA27" i="2"/>
  <c r="AG27" i="2"/>
  <c r="AE27" i="2"/>
  <c r="AF27" i="2"/>
  <c r="AD27" i="2"/>
  <c r="AA26" i="2"/>
  <c r="AG26" i="2"/>
  <c r="AE26" i="2"/>
  <c r="AF26" i="2"/>
  <c r="AD26" i="2"/>
  <c r="AA25" i="2"/>
  <c r="AG25" i="2"/>
  <c r="AE25" i="2"/>
  <c r="AF25" i="2"/>
  <c r="AD25" i="2"/>
  <c r="AA24" i="2"/>
  <c r="AG24" i="2"/>
  <c r="AE24" i="2"/>
  <c r="AF24" i="2"/>
  <c r="AD24" i="2"/>
  <c r="AA23" i="2"/>
  <c r="AG23" i="2"/>
  <c r="AE23" i="2"/>
  <c r="AF23" i="2"/>
  <c r="AD23" i="2"/>
  <c r="AA22" i="2"/>
  <c r="AG22" i="2"/>
  <c r="AE22" i="2"/>
  <c r="AF22" i="2"/>
  <c r="AD22" i="2"/>
  <c r="AA21" i="2"/>
  <c r="AG21" i="2"/>
  <c r="AE21" i="2"/>
  <c r="AF21" i="2"/>
  <c r="AD21" i="2"/>
  <c r="AA20" i="2"/>
  <c r="AG20" i="2"/>
  <c r="AE20" i="2"/>
  <c r="AF20" i="2"/>
  <c r="AD20" i="2"/>
  <c r="AA19" i="2"/>
  <c r="AG19" i="2"/>
  <c r="AE19" i="2"/>
  <c r="AF19" i="2"/>
  <c r="AD19" i="2"/>
  <c r="AA18" i="2"/>
  <c r="AG18" i="2"/>
  <c r="AE18" i="2"/>
  <c r="AF18" i="2"/>
  <c r="AD18" i="2"/>
  <c r="AA17" i="2"/>
  <c r="AG17" i="2"/>
  <c r="AE17" i="2"/>
  <c r="AF17" i="2"/>
  <c r="AD17" i="2"/>
  <c r="AA16" i="2"/>
  <c r="AG16" i="2"/>
  <c r="AE16" i="2"/>
  <c r="AF16" i="2"/>
  <c r="AD16" i="2"/>
  <c r="AA15" i="2"/>
  <c r="AG15" i="2"/>
  <c r="AE15" i="2"/>
  <c r="AF15" i="2"/>
  <c r="AD15" i="2"/>
  <c r="AA14" i="2"/>
  <c r="AG14" i="2"/>
  <c r="AE14" i="2"/>
  <c r="AF14" i="2"/>
  <c r="AD14" i="2"/>
  <c r="AA13" i="2"/>
  <c r="AG13" i="2"/>
  <c r="AE13" i="2"/>
  <c r="AF13" i="2"/>
  <c r="AD13" i="2"/>
  <c r="AA12" i="2"/>
  <c r="AG12" i="2"/>
  <c r="AE12" i="2"/>
  <c r="AF12" i="2"/>
  <c r="AD12" i="2"/>
  <c r="AA11" i="2"/>
  <c r="AG11" i="2"/>
  <c r="AE11" i="2"/>
  <c r="AF11" i="2"/>
  <c r="AD11" i="2"/>
  <c r="AA10" i="2"/>
  <c r="AG10" i="2"/>
  <c r="AE10" i="2"/>
  <c r="AF10" i="2"/>
  <c r="AD10" i="2"/>
  <c r="AA9" i="2"/>
  <c r="AG9" i="2"/>
  <c r="AE9" i="2"/>
  <c r="AF9" i="2"/>
  <c r="AD9" i="2"/>
  <c r="AA8" i="2"/>
  <c r="AG8" i="2"/>
  <c r="AE8" i="2"/>
  <c r="AF8" i="2"/>
  <c r="AD8" i="2"/>
  <c r="AA7" i="2"/>
  <c r="AG7" i="2"/>
  <c r="AE7" i="2"/>
  <c r="AF7" i="2"/>
  <c r="AD7" i="2"/>
  <c r="AC7" i="2"/>
  <c r="AB8" i="2"/>
  <c r="AC8" i="2"/>
  <c r="AB9" i="2"/>
  <c r="AC9" i="2"/>
  <c r="AB10" i="2"/>
  <c r="AC10" i="2"/>
  <c r="AB11" i="2"/>
  <c r="AC11" i="2"/>
  <c r="AB12" i="2"/>
  <c r="AC12" i="2"/>
  <c r="AB13" i="2"/>
  <c r="AC13" i="2"/>
  <c r="AB14" i="2"/>
  <c r="AC14" i="2"/>
  <c r="AB15" i="2"/>
  <c r="AC15" i="2"/>
  <c r="AB16" i="2"/>
  <c r="AC16" i="2"/>
  <c r="AB17" i="2"/>
  <c r="AC17" i="2"/>
  <c r="AB18" i="2"/>
  <c r="AC18" i="2"/>
  <c r="AB19" i="2"/>
  <c r="AC19" i="2"/>
  <c r="AB20" i="2"/>
  <c r="AC20" i="2"/>
  <c r="AB21" i="2"/>
  <c r="AC21" i="2"/>
  <c r="AB22" i="2"/>
  <c r="AC22" i="2"/>
  <c r="AB23" i="2"/>
  <c r="AC23" i="2"/>
  <c r="AB24" i="2"/>
  <c r="AC24" i="2"/>
  <c r="AB25" i="2"/>
  <c r="AC25" i="2"/>
  <c r="AB26" i="2"/>
  <c r="AC26" i="2"/>
  <c r="AB27" i="2"/>
  <c r="AC27" i="2"/>
  <c r="AB28" i="2"/>
  <c r="AC28" i="2"/>
  <c r="AB29" i="2"/>
  <c r="AC29" i="2"/>
  <c r="AB30" i="2"/>
  <c r="AC30" i="2"/>
  <c r="AB31" i="2"/>
  <c r="AC31" i="2"/>
  <c r="AB32" i="2"/>
  <c r="AC32" i="2"/>
  <c r="AB33" i="2"/>
  <c r="AC33" i="2"/>
  <c r="AB34" i="2"/>
  <c r="AC34" i="2"/>
  <c r="AB35" i="2"/>
  <c r="AC35" i="2"/>
  <c r="AB36" i="2"/>
  <c r="AC36" i="2"/>
  <c r="AB37" i="2"/>
  <c r="AC37" i="2"/>
  <c r="AB38" i="2"/>
  <c r="AC38" i="2"/>
  <c r="AB39" i="2"/>
  <c r="AC39" i="2"/>
  <c r="AB40" i="2"/>
  <c r="AC40" i="2"/>
  <c r="AB41" i="2"/>
  <c r="AC41" i="2"/>
  <c r="AB42" i="2"/>
  <c r="AC42" i="2"/>
  <c r="AB43" i="2"/>
  <c r="AC43" i="2"/>
  <c r="AB44" i="2"/>
  <c r="AC44" i="2"/>
  <c r="AB45" i="2"/>
  <c r="AC45" i="2"/>
  <c r="AB46" i="2"/>
  <c r="AC46" i="2"/>
  <c r="AB47" i="2"/>
  <c r="AC47" i="2"/>
  <c r="AB48" i="2"/>
  <c r="AC48" i="2"/>
  <c r="AB49" i="2"/>
  <c r="AC49" i="2"/>
  <c r="AB50" i="2"/>
  <c r="AC50" i="2"/>
  <c r="AB51" i="2"/>
  <c r="AC51" i="2"/>
  <c r="AB52" i="2"/>
  <c r="AC52" i="2"/>
  <c r="AB53" i="2"/>
  <c r="AC53" i="2"/>
  <c r="AB54" i="2"/>
  <c r="AC54" i="2"/>
  <c r="AB55" i="2"/>
  <c r="AC55" i="2"/>
  <c r="AB56" i="2"/>
  <c r="AC56" i="2"/>
  <c r="AB57" i="2"/>
  <c r="AC57" i="2"/>
  <c r="AB58" i="2"/>
  <c r="AC58" i="2"/>
  <c r="AB59" i="2"/>
  <c r="AC59" i="2"/>
  <c r="AB60" i="2"/>
  <c r="AC60" i="2"/>
  <c r="AB61" i="2"/>
  <c r="AC61" i="2"/>
  <c r="AB62" i="2"/>
  <c r="AC62" i="2"/>
  <c r="AB63" i="2"/>
  <c r="AC63" i="2"/>
  <c r="AB64" i="2"/>
  <c r="AC64" i="2"/>
  <c r="AB65" i="2"/>
  <c r="AC65" i="2"/>
  <c r="AB66" i="2"/>
  <c r="AC66" i="2"/>
  <c r="AB67" i="2"/>
  <c r="AC67" i="2"/>
  <c r="AB68" i="2"/>
  <c r="AC68" i="2"/>
  <c r="AB69" i="2"/>
  <c r="AC69" i="2"/>
  <c r="AB70" i="2"/>
  <c r="AC70" i="2"/>
  <c r="AB71" i="2"/>
  <c r="AC71" i="2"/>
  <c r="AB72" i="2"/>
  <c r="AC72" i="2"/>
  <c r="AB73" i="2"/>
  <c r="AC73" i="2"/>
  <c r="AB74" i="2"/>
  <c r="AC74" i="2"/>
  <c r="AB75" i="2"/>
  <c r="AC75" i="2"/>
  <c r="AB76" i="2"/>
  <c r="AC76" i="2"/>
  <c r="AB77" i="2"/>
  <c r="AC77" i="2"/>
  <c r="AB78" i="2"/>
  <c r="AC78" i="2"/>
  <c r="AB79" i="2"/>
  <c r="AC79" i="2"/>
  <c r="AB80" i="2"/>
  <c r="AC80" i="2"/>
  <c r="AB81" i="2"/>
  <c r="AC81" i="2"/>
  <c r="AB82" i="2"/>
  <c r="AC82" i="2"/>
  <c r="AB83" i="2"/>
  <c r="AC83" i="2"/>
  <c r="AB84" i="2"/>
  <c r="AC84" i="2"/>
  <c r="AB85" i="2"/>
  <c r="AC85" i="2"/>
  <c r="AB86" i="2"/>
  <c r="AC86" i="2"/>
  <c r="AB87" i="2"/>
  <c r="AC87" i="2"/>
  <c r="AB88" i="2"/>
  <c r="AC88" i="2"/>
  <c r="AB89" i="2"/>
  <c r="AC89" i="2"/>
  <c r="AB90" i="2"/>
  <c r="AC90" i="2"/>
  <c r="AB91" i="2"/>
  <c r="AC91" i="2"/>
  <c r="AB92" i="2"/>
  <c r="AC92" i="2"/>
  <c r="AB93" i="2"/>
  <c r="AC93" i="2"/>
  <c r="AB94" i="2"/>
  <c r="AC94" i="2"/>
  <c r="AB95" i="2"/>
  <c r="AC95" i="2"/>
  <c r="AB96" i="2"/>
  <c r="AC96" i="2"/>
  <c r="AB97" i="2"/>
  <c r="AC97" i="2"/>
  <c r="AB98" i="2"/>
  <c r="AC98" i="2"/>
  <c r="AB99" i="2"/>
  <c r="AC99" i="2"/>
  <c r="AB100" i="2"/>
  <c r="AC100" i="2"/>
  <c r="AB101" i="2"/>
  <c r="AC101" i="2"/>
  <c r="AB102" i="2"/>
  <c r="AC102" i="2"/>
  <c r="AB103" i="2"/>
  <c r="AC103" i="2"/>
  <c r="AB104" i="2"/>
  <c r="AC104" i="2"/>
  <c r="AB105" i="2"/>
  <c r="AC105" i="2"/>
  <c r="AB106" i="2"/>
  <c r="AC106" i="2"/>
  <c r="AB107" i="2"/>
  <c r="AC107" i="2"/>
  <c r="AB108" i="2"/>
  <c r="AC108" i="2"/>
  <c r="AB109" i="2"/>
  <c r="AC109" i="2"/>
  <c r="AB110" i="2"/>
  <c r="AC110" i="2"/>
  <c r="AB111" i="2"/>
  <c r="AC111" i="2"/>
  <c r="AB112" i="2"/>
  <c r="AC112" i="2"/>
  <c r="AB113" i="2"/>
  <c r="AC113" i="2"/>
  <c r="AB114" i="2"/>
  <c r="AC114" i="2"/>
  <c r="AB115" i="2"/>
  <c r="AC115" i="2"/>
  <c r="AB116" i="2"/>
  <c r="AC116" i="2"/>
  <c r="AB117" i="2"/>
  <c r="AC117" i="2"/>
  <c r="AB118" i="2"/>
  <c r="AC118" i="2"/>
  <c r="AB119" i="2"/>
  <c r="AC119" i="2"/>
  <c r="AB120" i="2"/>
  <c r="AC120" i="2"/>
  <c r="AB121" i="2"/>
  <c r="AC121" i="2"/>
  <c r="AB122" i="2"/>
  <c r="AC122" i="2"/>
  <c r="AB123" i="2"/>
  <c r="AC123" i="2"/>
  <c r="AB124" i="2"/>
  <c r="AC124" i="2"/>
  <c r="AB125" i="2"/>
  <c r="AC125" i="2"/>
  <c r="AB126" i="2"/>
  <c r="AC126" i="2"/>
  <c r="AB127" i="2"/>
  <c r="AC127" i="2"/>
  <c r="AB128" i="2"/>
  <c r="AC128" i="2"/>
  <c r="AB129" i="2"/>
  <c r="AC129" i="2"/>
  <c r="AB130" i="2"/>
  <c r="AC130" i="2"/>
  <c r="AB131" i="2"/>
  <c r="AC131" i="2"/>
  <c r="AB132" i="2"/>
  <c r="AC132" i="2"/>
  <c r="AB133" i="2"/>
  <c r="AC133" i="2"/>
  <c r="AB134" i="2"/>
  <c r="AC134" i="2"/>
  <c r="AB135" i="2"/>
  <c r="AC135" i="2"/>
  <c r="AB136" i="2"/>
  <c r="AC136" i="2"/>
  <c r="AB137" i="2"/>
  <c r="AC137" i="2"/>
  <c r="AB138" i="2"/>
  <c r="AC138" i="2"/>
  <c r="AB139" i="2"/>
  <c r="AC139" i="2"/>
  <c r="AB140" i="2"/>
  <c r="AC140" i="2"/>
  <c r="AB141" i="2"/>
  <c r="AC141" i="2"/>
  <c r="AB142" i="2"/>
  <c r="AC142" i="2"/>
  <c r="AB143" i="2"/>
  <c r="AC143" i="2"/>
  <c r="AB144" i="2"/>
  <c r="AC144" i="2"/>
  <c r="AB145" i="2"/>
  <c r="AC145" i="2"/>
  <c r="AB146" i="2"/>
  <c r="AC146" i="2"/>
  <c r="AB147" i="2"/>
  <c r="AC147" i="2"/>
  <c r="AB148" i="2"/>
  <c r="AC148" i="2"/>
  <c r="AB149" i="2"/>
  <c r="AC149" i="2"/>
  <c r="AB150" i="2"/>
  <c r="AC150" i="2"/>
  <c r="AB151" i="2"/>
  <c r="AC151" i="2"/>
  <c r="AB152" i="2"/>
  <c r="AC152" i="2"/>
  <c r="AB153" i="2"/>
  <c r="AC153" i="2"/>
  <c r="AB154" i="2"/>
  <c r="AC154" i="2"/>
  <c r="AB155" i="2"/>
  <c r="AC155" i="2"/>
  <c r="AB156" i="2"/>
  <c r="AC156" i="2"/>
  <c r="AB157" i="2"/>
  <c r="AC157" i="2"/>
  <c r="AB158" i="2"/>
  <c r="AC158" i="2"/>
  <c r="AB159" i="2"/>
  <c r="AC159" i="2"/>
  <c r="AB160" i="2"/>
  <c r="AC160" i="2"/>
  <c r="AB161" i="2"/>
  <c r="AC161" i="2"/>
  <c r="AB162" i="2"/>
  <c r="AC162" i="2"/>
  <c r="AB163" i="2"/>
  <c r="AC163" i="2"/>
  <c r="AB164" i="2"/>
  <c r="AC164" i="2"/>
  <c r="AB165" i="2"/>
  <c r="AC165" i="2"/>
  <c r="AB166" i="2"/>
  <c r="AC166" i="2"/>
  <c r="AB167" i="2"/>
  <c r="AC167" i="2"/>
  <c r="AB168" i="2"/>
  <c r="AC168" i="2"/>
  <c r="AB169" i="2"/>
  <c r="AC169" i="2"/>
  <c r="AB170" i="2"/>
  <c r="AC170" i="2"/>
  <c r="AB171" i="2"/>
  <c r="AC171" i="2"/>
  <c r="AB172" i="2"/>
  <c r="AC172" i="2"/>
  <c r="AB173" i="2"/>
  <c r="AC173" i="2"/>
  <c r="AB174" i="2"/>
  <c r="AC174" i="2"/>
  <c r="AB175" i="2"/>
  <c r="AC175" i="2"/>
  <c r="AB176" i="2"/>
  <c r="AC176" i="2"/>
  <c r="AB177" i="2"/>
  <c r="AC177" i="2"/>
  <c r="AB178" i="2"/>
  <c r="AC178" i="2"/>
  <c r="AB179" i="2"/>
  <c r="AC179" i="2"/>
  <c r="AB180" i="2"/>
  <c r="AC180" i="2"/>
  <c r="AB181" i="2"/>
  <c r="AC181" i="2"/>
  <c r="AB182" i="2"/>
  <c r="AC182" i="2"/>
  <c r="AB183" i="2"/>
  <c r="AC183" i="2"/>
  <c r="AB184" i="2"/>
  <c r="AC184" i="2"/>
  <c r="AB185" i="2"/>
  <c r="AC185" i="2"/>
  <c r="AB186" i="2"/>
  <c r="AC186" i="2"/>
  <c r="AB187" i="2"/>
  <c r="AC187" i="2"/>
  <c r="AB188" i="2"/>
  <c r="AC188" i="2"/>
  <c r="AB189" i="2"/>
  <c r="AC189" i="2"/>
  <c r="AB190" i="2"/>
  <c r="AC190" i="2"/>
  <c r="AB191" i="2"/>
  <c r="AC191" i="2"/>
  <c r="AB192" i="2"/>
  <c r="AC192" i="2"/>
  <c r="AB193" i="2"/>
  <c r="AC193" i="2"/>
  <c r="AB194" i="2"/>
  <c r="AC194" i="2"/>
  <c r="AB195" i="2"/>
  <c r="AC195" i="2"/>
  <c r="AB196" i="2"/>
  <c r="AC196" i="2"/>
  <c r="AB197" i="2"/>
  <c r="AC197" i="2"/>
  <c r="AB198" i="2"/>
  <c r="AC198" i="2"/>
  <c r="AB199" i="2"/>
  <c r="AC199" i="2"/>
  <c r="AB200" i="2"/>
  <c r="AC200" i="2"/>
  <c r="AB201" i="2"/>
  <c r="AC201" i="2"/>
  <c r="AB202" i="2"/>
  <c r="AC202" i="2"/>
  <c r="AB203" i="2"/>
  <c r="AC203" i="2"/>
  <c r="AB204" i="2"/>
  <c r="AC204" i="2"/>
  <c r="AB205" i="2"/>
  <c r="AC205" i="2"/>
  <c r="AB206" i="2"/>
  <c r="AC206" i="2"/>
  <c r="AB207" i="2"/>
  <c r="AC207" i="2"/>
  <c r="AB208" i="2"/>
  <c r="AC208" i="2"/>
  <c r="AB209" i="2"/>
  <c r="AC209" i="2"/>
  <c r="AB210" i="2"/>
  <c r="AC210" i="2"/>
  <c r="AB211" i="2"/>
  <c r="AC211" i="2"/>
  <c r="AB212" i="2"/>
  <c r="AC212" i="2"/>
  <c r="AB213" i="2"/>
  <c r="AC213" i="2"/>
  <c r="AB214" i="2"/>
  <c r="AC214" i="2"/>
  <c r="AB215" i="2"/>
  <c r="AC215" i="2"/>
  <c r="AB216" i="2"/>
  <c r="AC216" i="2"/>
  <c r="AB217" i="2"/>
  <c r="AC217" i="2"/>
  <c r="AB218" i="2"/>
  <c r="AC218" i="2"/>
  <c r="AB219" i="2"/>
  <c r="AC219" i="2"/>
  <c r="AB220" i="2"/>
  <c r="AC220" i="2"/>
  <c r="AB221" i="2"/>
  <c r="AC221" i="2"/>
  <c r="AB222" i="2"/>
  <c r="AC222" i="2"/>
  <c r="AB223" i="2"/>
  <c r="AC223" i="2"/>
  <c r="AB224" i="2"/>
  <c r="AC224" i="2"/>
  <c r="AB225" i="2"/>
  <c r="AC225" i="2"/>
  <c r="AB226" i="2"/>
  <c r="AC226" i="2"/>
  <c r="AB227" i="2"/>
  <c r="AC227" i="2"/>
  <c r="AB228" i="2"/>
  <c r="AC228" i="2"/>
  <c r="AB229" i="2"/>
  <c r="AC229" i="2"/>
  <c r="AB230" i="2"/>
  <c r="AC230" i="2"/>
  <c r="AB231" i="2"/>
  <c r="AC231" i="2"/>
  <c r="AB232" i="2"/>
  <c r="AC232" i="2"/>
  <c r="AB233" i="2"/>
  <c r="AC233" i="2"/>
  <c r="AB234" i="2"/>
  <c r="AC234" i="2"/>
  <c r="AB235" i="2"/>
  <c r="AC235" i="2"/>
  <c r="AB236" i="2"/>
  <c r="AC236" i="2"/>
  <c r="AB237" i="2"/>
  <c r="AC237" i="2"/>
  <c r="AB238" i="2"/>
  <c r="AC238" i="2"/>
  <c r="AB239" i="2"/>
  <c r="AC239" i="2"/>
  <c r="AB240" i="2"/>
  <c r="AC240" i="2"/>
  <c r="AB241" i="2"/>
  <c r="AC241" i="2"/>
  <c r="AB242" i="2"/>
  <c r="AC242" i="2"/>
  <c r="AB243" i="2"/>
  <c r="AC243" i="2"/>
  <c r="AB244" i="2"/>
  <c r="AC244" i="2"/>
  <c r="AB245" i="2"/>
  <c r="AC245" i="2"/>
  <c r="AB246" i="2"/>
  <c r="AC246" i="2"/>
  <c r="AB247" i="2"/>
  <c r="AC247" i="2"/>
  <c r="AB248" i="2"/>
  <c r="AC248" i="2"/>
  <c r="AB249" i="2"/>
  <c r="AC249" i="2"/>
  <c r="AB250" i="2"/>
  <c r="AC250" i="2"/>
  <c r="AB251" i="2"/>
  <c r="AC251" i="2"/>
  <c r="AB252" i="2"/>
  <c r="AC252" i="2"/>
  <c r="AB253" i="2"/>
  <c r="AC253" i="2"/>
  <c r="AB254" i="2"/>
  <c r="AC254" i="2"/>
  <c r="AB255" i="2"/>
  <c r="AC255" i="2"/>
  <c r="AB256" i="2"/>
  <c r="AC256" i="2"/>
  <c r="AB257" i="2"/>
  <c r="AC257" i="2"/>
  <c r="AB258" i="2"/>
  <c r="AC258" i="2"/>
  <c r="AB259" i="2"/>
  <c r="AC259" i="2"/>
  <c r="AB260" i="2"/>
  <c r="AC260" i="2"/>
  <c r="AB261" i="2"/>
  <c r="AC261" i="2"/>
  <c r="AB262" i="2"/>
  <c r="AC262" i="2"/>
  <c r="AB263" i="2"/>
  <c r="AC263" i="2"/>
  <c r="AB264" i="2"/>
  <c r="AC264" i="2"/>
  <c r="AB265" i="2"/>
  <c r="AC265" i="2"/>
  <c r="AB266" i="2"/>
  <c r="AC266" i="2"/>
  <c r="AB267" i="2"/>
  <c r="AC267" i="2"/>
  <c r="AB268" i="2"/>
  <c r="AC268" i="2"/>
  <c r="AB269" i="2"/>
  <c r="AC269" i="2"/>
  <c r="AB270" i="2"/>
  <c r="AC270" i="2"/>
  <c r="AB271" i="2"/>
  <c r="AC271" i="2"/>
  <c r="AB272" i="2"/>
  <c r="AC272" i="2"/>
  <c r="AB273" i="2"/>
  <c r="AC273" i="2"/>
  <c r="AB274" i="2"/>
  <c r="AC274" i="2"/>
  <c r="AB275" i="2"/>
  <c r="AC275" i="2"/>
  <c r="AB276" i="2"/>
  <c r="AC276" i="2"/>
  <c r="AB277" i="2"/>
  <c r="AC277" i="2"/>
  <c r="AB278" i="2"/>
  <c r="AC278" i="2"/>
  <c r="AB279" i="2"/>
  <c r="AC279" i="2"/>
  <c r="AB280" i="2"/>
  <c r="AC280" i="2"/>
  <c r="AB281" i="2"/>
  <c r="AC281" i="2"/>
  <c r="AB282" i="2"/>
  <c r="AC282" i="2"/>
  <c r="AB283" i="2"/>
  <c r="AC283" i="2"/>
  <c r="AB284" i="2"/>
  <c r="AC284" i="2"/>
  <c r="AB285" i="2"/>
  <c r="AC285" i="2"/>
  <c r="AB286" i="2"/>
  <c r="AC286" i="2"/>
  <c r="AB287" i="2"/>
  <c r="AC287" i="2"/>
  <c r="AB288" i="2"/>
  <c r="AC288" i="2"/>
  <c r="AB289" i="2"/>
  <c r="AC289" i="2"/>
  <c r="AB290" i="2"/>
  <c r="AC290" i="2"/>
  <c r="AB291" i="2"/>
  <c r="AC291" i="2"/>
  <c r="AB292" i="2"/>
  <c r="AC292" i="2"/>
  <c r="AB293" i="2"/>
  <c r="AC293" i="2"/>
  <c r="AB294" i="2"/>
  <c r="AC294" i="2"/>
  <c r="AB295" i="2"/>
  <c r="AC295" i="2"/>
  <c r="AB296" i="2"/>
  <c r="AC296" i="2"/>
  <c r="AB297" i="2"/>
  <c r="AC297" i="2"/>
  <c r="AB298" i="2"/>
  <c r="AC298" i="2"/>
  <c r="AB299" i="2"/>
  <c r="AC299" i="2"/>
  <c r="AB300" i="2"/>
  <c r="AC300" i="2"/>
  <c r="AB301" i="2"/>
  <c r="AC301" i="2"/>
  <c r="AB302" i="2"/>
  <c r="AC302" i="2"/>
  <c r="AB303" i="2"/>
  <c r="AC303" i="2"/>
  <c r="AB304" i="2"/>
  <c r="AC304" i="2"/>
  <c r="AB305" i="2"/>
  <c r="AC305" i="2"/>
  <c r="AB306" i="2"/>
  <c r="AC306" i="2"/>
  <c r="AB307" i="2"/>
  <c r="AC307" i="2"/>
  <c r="AB308" i="2"/>
  <c r="AC308" i="2"/>
  <c r="AB309" i="2"/>
  <c r="AC309" i="2"/>
  <c r="AB310" i="2"/>
  <c r="AC310" i="2"/>
  <c r="AB311" i="2"/>
  <c r="AC311" i="2"/>
  <c r="AB312" i="2"/>
  <c r="AC312" i="2"/>
  <c r="AB313" i="2"/>
  <c r="AC313" i="2"/>
  <c r="AB314" i="2"/>
  <c r="AC314" i="2"/>
  <c r="AB315" i="2"/>
  <c r="AC315" i="2"/>
  <c r="AB316" i="2"/>
  <c r="AC316" i="2"/>
  <c r="AB317" i="2"/>
  <c r="AC317" i="2"/>
  <c r="AB318" i="2"/>
  <c r="AC318" i="2"/>
  <c r="AB319" i="2"/>
  <c r="AC319" i="2"/>
  <c r="AB320" i="2"/>
  <c r="AC320" i="2"/>
  <c r="AB321" i="2"/>
  <c r="AC321" i="2"/>
  <c r="AB322" i="2"/>
  <c r="AC322" i="2"/>
  <c r="AB323" i="2"/>
  <c r="AC323" i="2"/>
  <c r="AB324" i="2"/>
  <c r="AC324" i="2"/>
  <c r="AB325" i="2"/>
  <c r="AC325" i="2"/>
  <c r="AB326" i="2"/>
  <c r="AC326" i="2"/>
  <c r="AB327" i="2"/>
  <c r="AC327" i="2"/>
  <c r="AB328" i="2"/>
  <c r="AC328" i="2"/>
  <c r="AB329" i="2"/>
  <c r="AC329" i="2"/>
  <c r="AB330" i="2"/>
  <c r="AC330" i="2"/>
  <c r="AB331" i="2"/>
  <c r="AC331" i="2"/>
  <c r="AB332" i="2"/>
  <c r="AC332" i="2"/>
  <c r="AB333" i="2"/>
  <c r="AC333" i="2"/>
  <c r="AB334" i="2"/>
  <c r="AC334" i="2"/>
  <c r="AB335" i="2"/>
  <c r="AC335" i="2"/>
  <c r="AB336" i="2"/>
  <c r="AC336" i="2"/>
  <c r="AB337" i="2"/>
  <c r="AC337" i="2"/>
  <c r="AB338" i="2"/>
  <c r="AC338" i="2"/>
  <c r="AB339" i="2"/>
  <c r="AC339" i="2"/>
  <c r="AB340" i="2"/>
  <c r="AC340" i="2"/>
  <c r="AB341" i="2"/>
  <c r="AC341" i="2"/>
  <c r="AB342" i="2"/>
  <c r="AC342" i="2"/>
  <c r="AB343" i="2"/>
  <c r="AC343" i="2"/>
  <c r="AB344" i="2"/>
  <c r="AC344" i="2"/>
  <c r="AB345" i="2"/>
  <c r="AC345" i="2"/>
  <c r="AB346" i="2"/>
  <c r="AC346" i="2"/>
  <c r="AB347" i="2"/>
  <c r="AC347" i="2"/>
  <c r="AB348" i="2"/>
  <c r="AC348" i="2"/>
  <c r="AB349" i="2"/>
  <c r="AC349" i="2"/>
  <c r="AB350" i="2"/>
  <c r="AC350" i="2"/>
  <c r="AB351" i="2"/>
  <c r="AC351" i="2"/>
  <c r="AB352" i="2"/>
  <c r="AC352" i="2"/>
  <c r="AB353" i="2"/>
  <c r="AC353" i="2"/>
  <c r="AB354" i="2"/>
  <c r="AC354" i="2"/>
  <c r="AB355" i="2"/>
  <c r="AC355" i="2"/>
  <c r="AB356" i="2"/>
  <c r="AC356" i="2"/>
  <c r="AB357" i="2"/>
  <c r="AC357" i="2"/>
  <c r="AB358" i="2"/>
  <c r="AC358" i="2"/>
  <c r="AB359" i="2"/>
  <c r="AC359" i="2"/>
  <c r="AB360" i="2"/>
  <c r="AC360" i="2"/>
  <c r="AB361" i="2"/>
  <c r="AC361" i="2"/>
  <c r="AB362" i="2"/>
  <c r="AC362" i="2"/>
  <c r="AB363" i="2"/>
  <c r="AC363" i="2"/>
  <c r="AB364" i="2"/>
  <c r="AC364" i="2"/>
  <c r="AB365" i="2"/>
  <c r="AC365" i="2"/>
  <c r="AB366" i="2"/>
  <c r="AC366" i="2"/>
  <c r="AB367" i="2"/>
  <c r="AC367" i="2"/>
  <c r="AB368" i="2"/>
  <c r="AC368" i="2"/>
  <c r="AB369" i="2"/>
  <c r="AC369" i="2"/>
  <c r="AB370" i="2"/>
  <c r="AC370" i="2"/>
  <c r="AB371" i="2"/>
  <c r="AC371" i="2"/>
  <c r="AB372" i="2"/>
  <c r="AC372" i="2"/>
  <c r="AB373" i="2"/>
  <c r="AC373" i="2"/>
  <c r="AB374" i="2"/>
  <c r="AC374" i="2"/>
  <c r="AB375" i="2"/>
  <c r="AC375" i="2"/>
  <c r="AB376" i="2"/>
  <c r="AC376" i="2"/>
  <c r="AB377" i="2"/>
  <c r="AC377" i="2"/>
  <c r="AB378" i="2"/>
  <c r="AC378" i="2"/>
  <c r="AB379" i="2"/>
  <c r="AC379" i="2"/>
  <c r="AB380" i="2"/>
  <c r="AC380" i="2"/>
  <c r="AB381" i="2"/>
  <c r="AC381" i="2"/>
  <c r="AB382" i="2"/>
  <c r="AC382" i="2"/>
  <c r="AB383" i="2"/>
  <c r="AC383" i="2"/>
  <c r="AB384" i="2"/>
  <c r="AC384" i="2"/>
  <c r="AB385" i="2"/>
  <c r="AC385" i="2"/>
  <c r="AB386" i="2"/>
  <c r="AC386" i="2"/>
  <c r="AB387" i="2"/>
  <c r="AC387" i="2"/>
  <c r="AB388" i="2"/>
  <c r="AC388" i="2"/>
  <c r="AB389" i="2"/>
  <c r="AC389" i="2"/>
  <c r="AB390" i="2"/>
  <c r="AC390" i="2"/>
  <c r="AB391" i="2"/>
  <c r="AC391" i="2"/>
  <c r="AB392" i="2"/>
  <c r="AC392" i="2"/>
  <c r="AB393" i="2"/>
  <c r="AC393" i="2"/>
  <c r="AB394" i="2"/>
  <c r="AC394" i="2"/>
  <c r="AB395" i="2"/>
  <c r="AC395" i="2"/>
  <c r="AB396" i="2"/>
  <c r="AC396" i="2"/>
  <c r="AB397" i="2"/>
  <c r="AC397" i="2"/>
  <c r="AB398" i="2"/>
  <c r="AC398" i="2"/>
  <c r="AB399" i="2"/>
  <c r="AC399" i="2"/>
  <c r="AB400" i="2"/>
  <c r="AC400" i="2"/>
  <c r="AB401" i="2"/>
  <c r="AC401" i="2"/>
  <c r="AB402" i="2"/>
  <c r="AC402" i="2"/>
  <c r="AB403" i="2"/>
  <c r="AC403" i="2"/>
  <c r="AB404" i="2"/>
  <c r="AC404" i="2"/>
  <c r="AB405" i="2"/>
  <c r="AC405" i="2"/>
  <c r="AB406" i="2"/>
  <c r="AC406" i="2"/>
  <c r="AB407" i="2"/>
  <c r="AC407" i="2"/>
  <c r="AB408" i="2"/>
  <c r="AC408" i="2"/>
  <c r="AB409" i="2"/>
  <c r="AC409" i="2"/>
  <c r="AB410" i="2"/>
  <c r="AC410" i="2"/>
  <c r="AB411" i="2"/>
  <c r="AC411" i="2"/>
  <c r="AB412" i="2"/>
  <c r="AC412" i="2"/>
  <c r="AB413" i="2"/>
  <c r="AC413" i="2"/>
  <c r="AB414" i="2"/>
  <c r="AC414" i="2"/>
  <c r="AB415" i="2"/>
  <c r="AC415" i="2"/>
  <c r="AB416" i="2"/>
  <c r="AC416" i="2"/>
  <c r="AB417" i="2"/>
  <c r="AC417" i="2"/>
  <c r="AB418" i="2"/>
  <c r="AC418" i="2"/>
  <c r="AB419" i="2"/>
  <c r="AC419" i="2"/>
  <c r="AB420" i="2"/>
  <c r="AC420" i="2"/>
  <c r="AB421" i="2"/>
  <c r="AC421" i="2"/>
  <c r="AB422" i="2"/>
  <c r="AC422" i="2"/>
  <c r="AB423" i="2"/>
  <c r="AC423" i="2"/>
  <c r="AB424" i="2"/>
  <c r="AC424" i="2"/>
  <c r="AB425" i="2"/>
  <c r="AC425" i="2"/>
  <c r="AB426" i="2"/>
  <c r="AC426" i="2"/>
  <c r="AB427" i="2"/>
  <c r="AC427" i="2"/>
  <c r="AB428" i="2"/>
  <c r="AC428" i="2"/>
  <c r="AB429" i="2"/>
  <c r="AC429" i="2"/>
  <c r="AB430" i="2"/>
  <c r="AC430" i="2"/>
  <c r="AB431" i="2"/>
  <c r="AC431" i="2"/>
  <c r="AB432" i="2"/>
  <c r="AC432" i="2"/>
  <c r="AB433" i="2"/>
  <c r="AC433" i="2"/>
  <c r="AB434" i="2"/>
  <c r="AC434" i="2"/>
  <c r="AB435" i="2"/>
  <c r="AC435" i="2"/>
  <c r="AB436" i="2"/>
  <c r="AC436" i="2"/>
  <c r="AB437" i="2"/>
  <c r="AC437" i="2"/>
  <c r="AB438" i="2"/>
  <c r="AC438" i="2"/>
  <c r="AB439" i="2"/>
  <c r="AC439" i="2"/>
  <c r="AB440" i="2"/>
  <c r="AC440" i="2"/>
  <c r="AB441" i="2"/>
  <c r="AC441" i="2"/>
  <c r="AB442" i="2"/>
  <c r="AC442" i="2"/>
  <c r="AB443" i="2"/>
  <c r="AC443" i="2"/>
  <c r="AB444" i="2"/>
  <c r="AC444" i="2"/>
  <c r="AB445" i="2"/>
  <c r="AC445" i="2"/>
  <c r="AB446" i="2"/>
  <c r="AC446" i="2"/>
  <c r="AB447" i="2"/>
  <c r="AC447" i="2"/>
  <c r="AB448" i="2"/>
  <c r="AC448" i="2"/>
  <c r="AB449" i="2"/>
  <c r="AC449" i="2"/>
  <c r="AB450" i="2"/>
  <c r="AC450" i="2"/>
  <c r="AB451" i="2"/>
  <c r="AC451" i="2"/>
  <c r="AB452" i="2"/>
  <c r="AC452" i="2"/>
  <c r="AB453" i="2"/>
  <c r="AC453" i="2"/>
  <c r="AB454" i="2"/>
  <c r="AC454" i="2"/>
  <c r="AB455" i="2"/>
  <c r="AC455" i="2"/>
  <c r="AB456" i="2"/>
  <c r="AC456" i="2"/>
  <c r="AB457" i="2"/>
  <c r="AC457" i="2"/>
  <c r="AB458" i="2"/>
  <c r="AC458" i="2"/>
  <c r="AB459" i="2"/>
  <c r="AC459" i="2"/>
  <c r="AB460" i="2"/>
  <c r="AC460" i="2"/>
  <c r="AB461" i="2"/>
  <c r="AC461" i="2"/>
  <c r="AB462" i="2"/>
  <c r="AC462" i="2"/>
  <c r="AB463" i="2"/>
  <c r="AC463" i="2"/>
  <c r="AB464" i="2"/>
  <c r="AC464" i="2"/>
  <c r="AB465" i="2"/>
  <c r="AC465" i="2"/>
  <c r="AB466" i="2"/>
  <c r="AC466" i="2"/>
  <c r="AB467" i="2"/>
  <c r="AC467" i="2"/>
  <c r="AB468" i="2"/>
  <c r="AC468" i="2"/>
  <c r="AB469" i="2"/>
  <c r="AC469" i="2"/>
  <c r="AB470" i="2"/>
  <c r="AC470" i="2"/>
  <c r="AB471" i="2"/>
  <c r="AC471" i="2"/>
  <c r="AB472" i="2"/>
  <c r="AC472" i="2"/>
  <c r="AB473" i="2"/>
  <c r="AC473" i="2"/>
  <c r="AB474" i="2"/>
  <c r="AC474" i="2"/>
  <c r="AB475" i="2"/>
  <c r="AC475" i="2"/>
  <c r="AB476" i="2"/>
  <c r="AC476" i="2"/>
  <c r="AB477" i="2"/>
  <c r="AC477" i="2"/>
  <c r="AB478" i="2"/>
  <c r="AC478" i="2"/>
  <c r="AB479" i="2"/>
  <c r="AC479" i="2"/>
  <c r="AB480" i="2"/>
  <c r="AC480" i="2"/>
  <c r="AB481" i="2"/>
  <c r="AC481" i="2"/>
  <c r="AB482" i="2"/>
  <c r="AC482" i="2"/>
  <c r="AB483" i="2"/>
  <c r="AC483" i="2"/>
  <c r="AB484" i="2"/>
  <c r="AC484" i="2"/>
  <c r="AB485" i="2"/>
  <c r="AC485" i="2"/>
  <c r="AB486" i="2"/>
  <c r="AC486" i="2"/>
  <c r="AB487" i="2"/>
  <c r="AC487" i="2"/>
  <c r="AB488" i="2"/>
  <c r="AC488" i="2"/>
  <c r="AB489" i="2"/>
  <c r="AC489" i="2"/>
  <c r="AB490" i="2"/>
  <c r="AC490" i="2"/>
  <c r="AB491" i="2"/>
  <c r="AC491" i="2"/>
  <c r="AB492" i="2"/>
  <c r="AC492" i="2"/>
  <c r="AB493" i="2"/>
  <c r="AC493" i="2"/>
  <c r="AB494" i="2"/>
  <c r="AC494" i="2"/>
  <c r="AB495" i="2"/>
  <c r="AC495" i="2"/>
  <c r="AB496" i="2"/>
  <c r="AC496" i="2"/>
  <c r="AB497" i="2"/>
  <c r="AC497" i="2"/>
  <c r="AB498" i="2"/>
  <c r="AC498" i="2"/>
  <c r="AB499" i="2"/>
  <c r="AC499" i="2"/>
  <c r="AB500" i="2"/>
  <c r="AC500" i="2"/>
  <c r="AB501" i="2"/>
  <c r="AC501" i="2"/>
  <c r="AB502" i="2"/>
  <c r="AC502" i="2"/>
  <c r="AB503" i="2"/>
  <c r="AC503" i="2"/>
  <c r="AB504" i="2"/>
  <c r="AC504" i="2"/>
  <c r="AB505" i="2"/>
  <c r="AC505" i="2"/>
  <c r="AB506" i="2"/>
  <c r="AC506" i="2"/>
  <c r="AB507" i="2"/>
  <c r="AC507" i="2"/>
  <c r="AB508" i="2"/>
  <c r="AC508" i="2"/>
  <c r="AB509" i="2"/>
  <c r="AC509" i="2"/>
  <c r="AB510" i="2"/>
  <c r="AC510" i="2"/>
  <c r="AB511" i="2"/>
  <c r="AC511" i="2"/>
  <c r="AB512" i="2"/>
  <c r="AC512" i="2"/>
  <c r="AB513" i="2"/>
  <c r="AC513" i="2"/>
  <c r="AB514" i="2"/>
  <c r="AC514" i="2"/>
  <c r="AB515" i="2"/>
  <c r="AC515" i="2"/>
  <c r="AB516" i="2"/>
  <c r="AC516" i="2"/>
  <c r="AB517" i="2"/>
  <c r="AC517" i="2"/>
  <c r="AB518" i="2"/>
  <c r="AC518" i="2"/>
  <c r="AB519" i="2"/>
  <c r="AC519" i="2"/>
  <c r="AB520" i="2"/>
  <c r="AC520" i="2"/>
  <c r="AB521" i="2"/>
  <c r="AC521" i="2"/>
  <c r="AB522" i="2"/>
  <c r="AC522" i="2"/>
  <c r="AB523" i="2"/>
  <c r="AC523" i="2"/>
  <c r="AB524" i="2"/>
  <c r="AC524" i="2"/>
  <c r="AB525" i="2"/>
  <c r="AC525" i="2"/>
  <c r="AB526" i="2"/>
  <c r="AC526" i="2"/>
  <c r="AB527" i="2"/>
  <c r="AC527" i="2"/>
  <c r="AB528" i="2"/>
  <c r="AC528" i="2"/>
  <c r="AB529" i="2"/>
  <c r="AC529" i="2"/>
  <c r="AB530" i="2"/>
  <c r="AC530" i="2"/>
  <c r="AB531" i="2"/>
  <c r="AC531" i="2"/>
  <c r="AB532" i="2"/>
  <c r="AC532" i="2"/>
  <c r="AB533" i="2"/>
  <c r="AC533" i="2"/>
  <c r="AB534" i="2"/>
  <c r="AC534" i="2"/>
  <c r="AB535" i="2"/>
  <c r="AC535" i="2"/>
  <c r="AB536" i="2"/>
  <c r="AC536" i="2"/>
  <c r="AB537" i="2"/>
  <c r="AC537" i="2"/>
  <c r="AB538" i="2"/>
  <c r="AC538" i="2"/>
  <c r="AB539" i="2"/>
  <c r="AC539" i="2"/>
  <c r="AB540" i="2"/>
  <c r="AC540" i="2"/>
  <c r="AB541" i="2"/>
  <c r="AC541" i="2"/>
  <c r="AB542" i="2"/>
  <c r="AC542" i="2"/>
  <c r="AB543" i="2"/>
  <c r="AC543" i="2"/>
  <c r="AB544" i="2"/>
  <c r="AC544" i="2"/>
  <c r="AB545" i="2"/>
  <c r="AC545" i="2"/>
  <c r="AB546" i="2"/>
  <c r="AC546" i="2"/>
  <c r="AB547" i="2"/>
  <c r="AC547" i="2"/>
  <c r="AB548" i="2"/>
  <c r="AC548" i="2"/>
  <c r="AB549" i="2"/>
  <c r="AC549" i="2"/>
  <c r="AB550" i="2"/>
  <c r="AC550" i="2"/>
  <c r="AB551" i="2"/>
  <c r="AC551" i="2"/>
  <c r="AB552" i="2"/>
  <c r="AC552" i="2"/>
  <c r="AB553" i="2"/>
  <c r="AC553" i="2"/>
  <c r="AB554" i="2"/>
  <c r="AC554" i="2"/>
  <c r="AB555" i="2"/>
  <c r="AC555" i="2"/>
  <c r="AB556" i="2"/>
  <c r="AC556" i="2"/>
  <c r="AB557" i="2"/>
  <c r="AC557" i="2"/>
  <c r="AB558" i="2"/>
  <c r="AC558" i="2"/>
  <c r="AB559" i="2"/>
  <c r="AC559" i="2"/>
  <c r="AB560" i="2"/>
  <c r="AC560" i="2"/>
  <c r="AB561" i="2"/>
  <c r="AC561" i="2"/>
  <c r="AB562" i="2"/>
  <c r="AC562" i="2"/>
  <c r="AB563" i="2"/>
  <c r="AC563" i="2"/>
  <c r="AB564" i="2"/>
  <c r="AC564" i="2"/>
  <c r="AB565" i="2"/>
  <c r="AC565" i="2"/>
  <c r="AB566" i="2"/>
  <c r="AC566" i="2"/>
  <c r="AB567" i="2"/>
  <c r="AC567" i="2"/>
  <c r="AB568" i="2"/>
  <c r="AC568" i="2"/>
  <c r="AB569" i="2"/>
  <c r="AC569" i="2"/>
  <c r="AB570" i="2"/>
  <c r="AC570" i="2"/>
  <c r="AB571" i="2"/>
  <c r="AC571" i="2"/>
  <c r="AB572" i="2"/>
  <c r="AC572" i="2"/>
  <c r="AB573" i="2"/>
  <c r="AC573" i="2"/>
  <c r="AB574" i="2"/>
  <c r="AC574" i="2"/>
  <c r="AB575" i="2"/>
  <c r="AC575" i="2"/>
  <c r="AB576" i="2"/>
  <c r="AC576" i="2"/>
  <c r="AB577" i="2"/>
  <c r="AC577" i="2"/>
  <c r="AB578" i="2"/>
  <c r="AC578" i="2"/>
  <c r="AB579" i="2"/>
  <c r="AC579" i="2"/>
  <c r="AB580" i="2"/>
  <c r="AC580" i="2"/>
  <c r="AB581" i="2"/>
  <c r="AC581" i="2"/>
  <c r="AB582" i="2"/>
  <c r="AC582" i="2"/>
  <c r="AB583" i="2"/>
  <c r="AC583" i="2"/>
  <c r="AB584" i="2"/>
  <c r="AC584" i="2"/>
  <c r="AB585" i="2"/>
  <c r="AC585" i="2"/>
  <c r="AB586" i="2"/>
  <c r="AC586" i="2"/>
  <c r="AB587" i="2"/>
  <c r="AC587" i="2"/>
  <c r="AB588" i="2"/>
  <c r="AC588" i="2"/>
  <c r="AB589" i="2"/>
  <c r="AC589" i="2"/>
  <c r="AB590" i="2"/>
  <c r="AC590" i="2"/>
  <c r="AB591" i="2"/>
  <c r="AC591" i="2"/>
  <c r="AB592" i="2"/>
  <c r="AC592" i="2"/>
  <c r="AB593" i="2"/>
  <c r="AC593" i="2"/>
  <c r="AB594" i="2"/>
  <c r="AC594" i="2"/>
  <c r="AB595" i="2"/>
  <c r="AC595" i="2"/>
  <c r="AB596" i="2"/>
  <c r="AC596" i="2"/>
  <c r="AB597" i="2"/>
  <c r="AC597" i="2"/>
  <c r="AB598" i="2"/>
  <c r="AC598" i="2"/>
  <c r="AB599" i="2"/>
  <c r="AC599" i="2"/>
  <c r="AB600" i="2"/>
  <c r="AC600" i="2"/>
  <c r="AB601" i="2"/>
  <c r="AC601" i="2"/>
  <c r="AB602" i="2"/>
  <c r="AC602" i="2"/>
  <c r="AB603" i="2"/>
  <c r="AC603" i="2"/>
  <c r="AB604" i="2"/>
  <c r="AC604" i="2"/>
  <c r="AB605" i="2"/>
  <c r="AC605" i="2"/>
  <c r="AB606" i="2"/>
  <c r="AC606" i="2"/>
  <c r="AB607" i="2"/>
  <c r="AC607" i="2"/>
  <c r="AB608" i="2"/>
  <c r="AC608" i="2"/>
  <c r="AB609" i="2"/>
  <c r="AC609" i="2"/>
  <c r="AB610" i="2"/>
  <c r="AC610" i="2"/>
  <c r="AB611" i="2"/>
  <c r="AC611" i="2"/>
  <c r="AB612" i="2"/>
  <c r="AC612" i="2"/>
  <c r="AB613" i="2"/>
  <c r="AC613" i="2"/>
  <c r="AB614" i="2"/>
  <c r="AC614" i="2"/>
  <c r="AB615" i="2"/>
  <c r="AC615" i="2"/>
  <c r="AB616" i="2"/>
  <c r="AC616" i="2"/>
  <c r="AB617" i="2"/>
  <c r="AC617" i="2"/>
  <c r="AB618" i="2"/>
  <c r="AC618" i="2"/>
  <c r="AB619" i="2"/>
  <c r="AC619" i="2"/>
  <c r="AB620" i="2"/>
  <c r="AC620" i="2"/>
  <c r="AB621" i="2"/>
  <c r="AC621" i="2"/>
  <c r="AB622" i="2"/>
  <c r="AC622" i="2"/>
  <c r="AB623" i="2"/>
  <c r="AC623" i="2"/>
  <c r="AB624" i="2"/>
  <c r="AC624" i="2"/>
  <c r="AB625" i="2"/>
  <c r="AC625" i="2"/>
  <c r="AB626" i="2"/>
  <c r="AC626" i="2"/>
  <c r="AB627" i="2"/>
  <c r="AC627" i="2"/>
  <c r="AB628" i="2"/>
  <c r="AC628" i="2"/>
  <c r="AB629" i="2"/>
  <c r="AC629" i="2"/>
  <c r="AB630" i="2"/>
  <c r="AC630" i="2"/>
  <c r="AB631" i="2"/>
  <c r="AC631" i="2"/>
  <c r="AB632" i="2"/>
  <c r="AC632" i="2"/>
  <c r="AB633" i="2"/>
  <c r="AC633" i="2"/>
  <c r="AB634" i="2"/>
  <c r="AC634" i="2"/>
  <c r="AB635" i="2"/>
  <c r="AC635" i="2"/>
  <c r="AB636" i="2"/>
  <c r="AC636" i="2"/>
  <c r="AB637" i="2"/>
  <c r="AC637" i="2"/>
  <c r="AB638" i="2"/>
  <c r="AC638" i="2"/>
  <c r="AB639" i="2"/>
  <c r="AC639" i="2"/>
  <c r="AB640" i="2"/>
  <c r="AC640" i="2"/>
  <c r="AB641" i="2"/>
  <c r="AC641" i="2"/>
  <c r="AB642" i="2"/>
  <c r="AC642" i="2"/>
  <c r="AB643" i="2"/>
  <c r="AC643" i="2"/>
  <c r="AB644" i="2"/>
  <c r="AC644" i="2"/>
  <c r="AB645" i="2"/>
  <c r="AC645" i="2"/>
  <c r="AB646" i="2"/>
  <c r="AC646" i="2"/>
</calcChain>
</file>

<file path=xl/comments1.xml><?xml version="1.0" encoding="utf-8"?>
<comments xmlns="http://schemas.openxmlformats.org/spreadsheetml/2006/main">
  <authors>
    <author>Ulrich Hanke</author>
  </authors>
  <commentList>
    <comment ref="B24" authorId="0">
      <text>
        <r>
          <rPr>
            <b/>
            <sz val="10"/>
            <color indexed="81"/>
            <rFont val="Calibri"/>
          </rPr>
          <t>Ulrich Hanke:</t>
        </r>
        <r>
          <rPr>
            <sz val="10"/>
            <color indexed="81"/>
            <rFont val="Calibri"/>
          </rPr>
          <t xml:space="preserve">
Please insert the modern bulk F14C value in here</t>
        </r>
      </text>
    </comment>
    <comment ref="B25" authorId="0">
      <text>
        <r>
          <rPr>
            <b/>
            <sz val="10"/>
            <color indexed="81"/>
            <rFont val="Calibri"/>
          </rPr>
          <t>Ulrich Hanke:</t>
        </r>
        <r>
          <rPr>
            <sz val="10"/>
            <color indexed="81"/>
            <rFont val="Calibri"/>
          </rPr>
          <t xml:space="preserve">
Please insert the fossil bulk F14C value in here</t>
        </r>
      </text>
    </comment>
  </commentList>
</comments>
</file>

<file path=xl/sharedStrings.xml><?xml version="1.0" encoding="utf-8"?>
<sst xmlns="http://schemas.openxmlformats.org/spreadsheetml/2006/main" count="98" uniqueCount="83">
  <si>
    <t>68454.1.1</t>
  </si>
  <si>
    <t>68455.1.1</t>
  </si>
  <si>
    <t>68456.1.1</t>
  </si>
  <si>
    <t>68457.1.1</t>
  </si>
  <si>
    <t>68458.1.1</t>
  </si>
  <si>
    <t>68479.1.1</t>
  </si>
  <si>
    <t>68480.1.1</t>
  </si>
  <si>
    <t>68481.1.1</t>
  </si>
  <si>
    <t>68482.1.1</t>
  </si>
  <si>
    <t>68483.1.1</t>
  </si>
  <si>
    <t>Measured (µg)</t>
  </si>
  <si>
    <t>DEAD</t>
  </si>
  <si>
    <t>MODERN</t>
  </si>
  <si>
    <t>Rm</t>
  </si>
  <si>
    <t>Mass sample</t>
  </si>
  <si>
    <t>Term 1</t>
  </si>
  <si>
    <t>Term 2</t>
  </si>
  <si>
    <t>Term 3</t>
  </si>
  <si>
    <t>Term 4</t>
  </si>
  <si>
    <t>uncertainty mc</t>
  </si>
  <si>
    <t>uncertainty mm</t>
  </si>
  <si>
    <t>uncertainty Rm</t>
  </si>
  <si>
    <t>uncertainty Rc</t>
  </si>
  <si>
    <t>CharMA_1</t>
  </si>
  <si>
    <t>CharMA_5</t>
  </si>
  <si>
    <t>CharMA_4</t>
  </si>
  <si>
    <t>CharMA_3</t>
  </si>
  <si>
    <t>CharMA_2</t>
  </si>
  <si>
    <t>CharW450_5</t>
  </si>
  <si>
    <t>CharW450_4</t>
  </si>
  <si>
    <t>CharW450_3</t>
  </si>
  <si>
    <t>CharW450_2</t>
  </si>
  <si>
    <t>CharW450_1</t>
  </si>
  <si>
    <r>
      <t>F</t>
    </r>
    <r>
      <rPr>
        <vertAlign val="superscript"/>
        <sz val="14"/>
        <color theme="1"/>
        <rFont val="Arial"/>
      </rPr>
      <t>14</t>
    </r>
    <r>
      <rPr>
        <sz val="14"/>
        <color theme="1"/>
        <rFont val="Arial"/>
      </rPr>
      <t>C</t>
    </r>
    <r>
      <rPr>
        <vertAlign val="subscript"/>
        <sz val="14"/>
        <color theme="1"/>
        <rFont val="Arial"/>
      </rPr>
      <t>depleted</t>
    </r>
    <r>
      <rPr>
        <sz val="14"/>
        <color theme="1"/>
        <rFont val="Arial"/>
      </rPr>
      <t xml:space="preserve"> standard</t>
    </r>
  </si>
  <si>
    <r>
      <t>F</t>
    </r>
    <r>
      <rPr>
        <vertAlign val="superscript"/>
        <sz val="14"/>
        <color theme="1"/>
        <rFont val="Arial"/>
      </rPr>
      <t>14</t>
    </r>
    <r>
      <rPr>
        <sz val="14"/>
        <color theme="1"/>
        <rFont val="Arial"/>
      </rPr>
      <t>C</t>
    </r>
    <r>
      <rPr>
        <vertAlign val="subscript"/>
        <sz val="14"/>
        <color theme="1"/>
        <rFont val="Arial"/>
      </rPr>
      <t xml:space="preserve">modern </t>
    </r>
    <r>
      <rPr>
        <sz val="14"/>
        <color theme="1"/>
        <rFont val="Arial"/>
      </rPr>
      <t>standard</t>
    </r>
  </si>
  <si>
    <r>
      <t xml:space="preserve">Calculations of the theoretical frequencies for </t>
    </r>
    <r>
      <rPr>
        <b/>
        <vertAlign val="superscript"/>
        <sz val="10"/>
        <color theme="1"/>
        <rFont val="Arial"/>
      </rPr>
      <t>14</t>
    </r>
    <r>
      <rPr>
        <b/>
        <sz val="10"/>
        <color theme="1"/>
        <rFont val="Arial"/>
      </rPr>
      <t xml:space="preserve">C modern and </t>
    </r>
    <r>
      <rPr>
        <b/>
        <vertAlign val="superscript"/>
        <sz val="10"/>
        <color theme="1"/>
        <rFont val="Arial"/>
      </rPr>
      <t>14</t>
    </r>
    <r>
      <rPr>
        <b/>
        <sz val="10"/>
        <color theme="1"/>
        <rFont val="Arial"/>
      </rPr>
      <t>C depleted reference material and their uncertainties (no changes/inputs of values required here)</t>
    </r>
  </si>
  <si>
    <r>
      <t>F</t>
    </r>
    <r>
      <rPr>
        <b/>
        <vertAlign val="superscript"/>
        <sz val="10"/>
        <rFont val="Arial"/>
      </rPr>
      <t>14</t>
    </r>
    <r>
      <rPr>
        <b/>
        <sz val="10"/>
        <rFont val="Arial"/>
      </rPr>
      <t xml:space="preserve">C </t>
    </r>
  </si>
  <si>
    <t>ETH #</t>
  </si>
  <si>
    <t>± absolute</t>
  </si>
  <si>
    <t>Input section</t>
  </si>
  <si>
    <t>Output section</t>
  </si>
  <si>
    <r>
      <t>F</t>
    </r>
    <r>
      <rPr>
        <vertAlign val="superscript"/>
        <sz val="10"/>
        <color theme="1"/>
        <rFont val="Arial"/>
      </rPr>
      <t>14</t>
    </r>
    <r>
      <rPr>
        <sz val="10"/>
        <color theme="1"/>
        <rFont val="Arial"/>
      </rPr>
      <t>C</t>
    </r>
    <r>
      <rPr>
        <vertAlign val="subscript"/>
        <sz val="10"/>
        <color theme="1"/>
        <rFont val="Arial"/>
      </rPr>
      <t>depleted</t>
    </r>
  </si>
  <si>
    <r>
      <t>F</t>
    </r>
    <r>
      <rPr>
        <vertAlign val="superscript"/>
        <sz val="10"/>
        <color theme="1"/>
        <rFont val="Arial"/>
      </rPr>
      <t>14</t>
    </r>
    <r>
      <rPr>
        <sz val="10"/>
        <color theme="1"/>
        <rFont val="Arial"/>
      </rPr>
      <t>C</t>
    </r>
    <r>
      <rPr>
        <vertAlign val="subscript"/>
        <sz val="10"/>
        <color theme="1"/>
        <rFont val="Arial"/>
      </rPr>
      <t>modern</t>
    </r>
  </si>
  <si>
    <t>(CharW450)</t>
  </si>
  <si>
    <t>(CharMA)</t>
  </si>
  <si>
    <t>fossil C [µg]</t>
  </si>
  <si>
    <t>modern C [µg]</t>
  </si>
  <si>
    <t>Adjust contamination here</t>
  </si>
  <si>
    <t>Approx.</t>
  </si>
  <si>
    <r>
      <t xml:space="preserve">    F</t>
    </r>
    <r>
      <rPr>
        <b/>
        <vertAlign val="superscript"/>
        <sz val="10"/>
        <rFont val="Arial"/>
      </rPr>
      <t>14</t>
    </r>
    <r>
      <rPr>
        <b/>
        <sz val="10"/>
        <rFont val="Arial"/>
      </rPr>
      <t>C</t>
    </r>
    <r>
      <rPr>
        <b/>
        <vertAlign val="subscript"/>
        <sz val="10"/>
        <rFont val="Arial"/>
      </rPr>
      <t>C</t>
    </r>
  </si>
  <si>
    <r>
      <t xml:space="preserve">    m</t>
    </r>
    <r>
      <rPr>
        <b/>
        <vertAlign val="subscript"/>
        <sz val="10"/>
        <rFont val="Arial"/>
      </rPr>
      <t>C</t>
    </r>
    <r>
      <rPr>
        <b/>
        <sz val="10"/>
        <rFont val="Arial"/>
      </rPr>
      <t xml:space="preserve"> (µg)</t>
    </r>
  </si>
  <si>
    <r>
      <t>F</t>
    </r>
    <r>
      <rPr>
        <b/>
        <vertAlign val="superscript"/>
        <sz val="10"/>
        <color theme="1"/>
        <rFont val="Arial"/>
      </rPr>
      <t>14</t>
    </r>
    <r>
      <rPr>
        <b/>
        <sz val="10"/>
        <color theme="1"/>
        <rFont val="Arial"/>
      </rPr>
      <t>C</t>
    </r>
  </si>
  <si>
    <r>
      <t>Ri (=F</t>
    </r>
    <r>
      <rPr>
        <vertAlign val="superscript"/>
        <sz val="10"/>
        <color rgb="FF000000"/>
        <rFont val="Arial"/>
      </rPr>
      <t>14</t>
    </r>
    <r>
      <rPr>
        <sz val="10"/>
        <color rgb="FF000000"/>
        <rFont val="Arial"/>
      </rPr>
      <t>C)</t>
    </r>
  </si>
  <si>
    <r>
      <t>(Ri-Rm)</t>
    </r>
    <r>
      <rPr>
        <vertAlign val="superscript"/>
        <sz val="10"/>
        <color rgb="FF000000"/>
        <rFont val="Arial"/>
      </rPr>
      <t>2</t>
    </r>
  </si>
  <si>
    <r>
      <t>Total Ó</t>
    </r>
    <r>
      <rPr>
        <vertAlign val="subscript"/>
        <sz val="10"/>
        <color theme="1"/>
        <rFont val="Arial"/>
      </rPr>
      <t>F14C_M</t>
    </r>
    <r>
      <rPr>
        <sz val="10"/>
        <color theme="1"/>
        <rFont val="Arial"/>
      </rPr>
      <t>=Term1 to Term4</t>
    </r>
  </si>
  <si>
    <t>Reduced chi squared for all terms</t>
  </si>
  <si>
    <r>
      <t xml:space="preserve"> F</t>
    </r>
    <r>
      <rPr>
        <b/>
        <vertAlign val="superscript"/>
        <sz val="10"/>
        <rFont val="Arial"/>
      </rPr>
      <t>14</t>
    </r>
    <r>
      <rPr>
        <b/>
        <sz val="10"/>
        <rFont val="Arial"/>
      </rPr>
      <t>C</t>
    </r>
    <r>
      <rPr>
        <b/>
        <vertAlign val="subscript"/>
        <sz val="10"/>
        <rFont val="Arial"/>
      </rPr>
      <t>CharW450</t>
    </r>
  </si>
  <si>
    <r>
      <t xml:space="preserve"> F</t>
    </r>
    <r>
      <rPr>
        <b/>
        <vertAlign val="superscript"/>
        <sz val="10"/>
        <rFont val="Arial"/>
      </rPr>
      <t>14</t>
    </r>
    <r>
      <rPr>
        <b/>
        <sz val="10"/>
        <rFont val="Arial"/>
      </rPr>
      <t>C</t>
    </r>
    <r>
      <rPr>
        <b/>
        <vertAlign val="subscript"/>
        <sz val="10"/>
        <rFont val="Arial"/>
      </rPr>
      <t>CharMA</t>
    </r>
  </si>
  <si>
    <r>
      <t>Add Bulk F</t>
    </r>
    <r>
      <rPr>
        <b/>
        <vertAlign val="superscript"/>
        <sz val="10"/>
        <color theme="1"/>
        <rFont val="Helvetica"/>
      </rPr>
      <t>14</t>
    </r>
    <r>
      <rPr>
        <b/>
        <sz val="10"/>
        <color theme="1"/>
        <rFont val="Helvetica"/>
      </rPr>
      <t>C here</t>
    </r>
  </si>
  <si>
    <t>Results on contamination</t>
  </si>
  <si>
    <t>Sample label</t>
  </si>
  <si>
    <t>Sample description</t>
  </si>
  <si>
    <t>Sample mass (µg)</t>
  </si>
  <si>
    <t>Measured</t>
  </si>
  <si>
    <t>Sample</t>
  </si>
  <si>
    <t>Chem.pre-treatm.</t>
  </si>
  <si>
    <t>Insert AMS measured data here</t>
  </si>
  <si>
    <r>
      <t xml:space="preserve">Automated calculations of four uncertainties. Some details and further references are included in the accompanying article (Hanke et al., Comprehensive BPCAs </t>
    </r>
    <r>
      <rPr>
        <vertAlign val="superscript"/>
        <sz val="10"/>
        <color theme="1"/>
        <rFont val="Arial"/>
      </rPr>
      <t>14</t>
    </r>
    <r>
      <rPr>
        <sz val="10"/>
        <color theme="1"/>
        <rFont val="Arial"/>
      </rPr>
      <t>C analysis, Radiocarbon)</t>
    </r>
  </si>
  <si>
    <r>
      <t>σ</t>
    </r>
    <r>
      <rPr>
        <vertAlign val="subscript"/>
        <sz val="10"/>
        <color rgb="FF000000"/>
        <rFont val="Arial"/>
      </rPr>
      <t>m_C</t>
    </r>
  </si>
  <si>
    <r>
      <rPr>
        <sz val="10"/>
        <color rgb="FF000000"/>
        <rFont val="Arial"/>
      </rPr>
      <t>σ</t>
    </r>
    <r>
      <rPr>
        <vertAlign val="subscript"/>
        <sz val="10"/>
        <color rgb="FF000000"/>
        <rFont val="Arial"/>
      </rPr>
      <t>m_M</t>
    </r>
  </si>
  <si>
    <r>
      <t>σ</t>
    </r>
    <r>
      <rPr>
        <vertAlign val="subscript"/>
        <sz val="10"/>
        <color rgb="FF000000"/>
        <rFont val="Arial"/>
      </rPr>
      <t>F14C_M</t>
    </r>
  </si>
  <si>
    <r>
      <t>σ</t>
    </r>
    <r>
      <rPr>
        <vertAlign val="subscript"/>
        <sz val="10"/>
        <color rgb="FF000000"/>
        <rFont val="Arial"/>
      </rPr>
      <t>F14C_C</t>
    </r>
  </si>
  <si>
    <r>
      <t>σ</t>
    </r>
    <r>
      <rPr>
        <vertAlign val="subscript"/>
        <sz val="10"/>
        <color theme="1"/>
        <rFont val="Arial"/>
      </rPr>
      <t>F14C_M</t>
    </r>
  </si>
  <si>
    <r>
      <t>σ</t>
    </r>
    <r>
      <rPr>
        <vertAlign val="subscript"/>
        <sz val="10"/>
        <color theme="1"/>
        <rFont val="Arial"/>
      </rPr>
      <t>F14C_M</t>
    </r>
    <r>
      <rPr>
        <vertAlign val="superscript"/>
        <sz val="10"/>
        <color theme="1"/>
        <rFont val="Arial"/>
      </rPr>
      <t>2</t>
    </r>
  </si>
  <si>
    <r>
      <t xml:space="preserve">    σ</t>
    </r>
    <r>
      <rPr>
        <b/>
        <vertAlign val="subscript"/>
        <sz val="10"/>
        <color theme="1"/>
        <rFont val="Arial"/>
      </rPr>
      <t>F14Cc</t>
    </r>
  </si>
  <si>
    <r>
      <t xml:space="preserve">    σ</t>
    </r>
    <r>
      <rPr>
        <b/>
        <vertAlign val="subscript"/>
        <sz val="10"/>
        <color rgb="FF000000"/>
        <rFont val="Arial"/>
      </rPr>
      <t>mC</t>
    </r>
  </si>
  <si>
    <r>
      <t xml:space="preserve"> + σ</t>
    </r>
    <r>
      <rPr>
        <b/>
        <vertAlign val="subscript"/>
        <sz val="10"/>
        <color theme="1"/>
        <rFont val="Arial"/>
      </rPr>
      <t>mC</t>
    </r>
    <r>
      <rPr>
        <b/>
        <sz val="10"/>
        <color theme="1"/>
        <rFont val="Arial"/>
      </rPr>
      <t>+ σ</t>
    </r>
    <r>
      <rPr>
        <b/>
        <vertAlign val="subscript"/>
        <sz val="10"/>
        <color theme="1"/>
        <rFont val="Arial"/>
      </rPr>
      <t>F14Cc</t>
    </r>
  </si>
  <si>
    <r>
      <t xml:space="preserve"> - σ</t>
    </r>
    <r>
      <rPr>
        <b/>
        <vertAlign val="subscript"/>
        <sz val="10"/>
        <color theme="1"/>
        <rFont val="Arial"/>
      </rPr>
      <t>mC</t>
    </r>
    <r>
      <rPr>
        <b/>
        <sz val="10"/>
        <color theme="1"/>
        <rFont val="Arial"/>
      </rPr>
      <t>- σ</t>
    </r>
    <r>
      <rPr>
        <b/>
        <vertAlign val="subscript"/>
        <sz val="10"/>
        <color theme="1"/>
        <rFont val="Arial"/>
      </rPr>
      <t>F14Cc</t>
    </r>
  </si>
  <si>
    <r>
      <t>error σ</t>
    </r>
    <r>
      <rPr>
        <vertAlign val="subscript"/>
        <sz val="10"/>
        <color theme="1"/>
        <rFont val="Arial"/>
      </rPr>
      <t>mC</t>
    </r>
  </si>
  <si>
    <r>
      <t>error σ</t>
    </r>
    <r>
      <rPr>
        <vertAlign val="subscript"/>
        <sz val="10"/>
        <color theme="1"/>
        <rFont val="Arial"/>
      </rPr>
      <t>F14Cc</t>
    </r>
  </si>
  <si>
    <r>
      <t>F</t>
    </r>
    <r>
      <rPr>
        <vertAlign val="superscript"/>
        <sz val="10"/>
        <color theme="1"/>
        <rFont val="Arial"/>
      </rPr>
      <t>14</t>
    </r>
    <r>
      <rPr>
        <sz val="10"/>
        <color theme="1"/>
        <rFont val="Arial"/>
      </rPr>
      <t>C+σ</t>
    </r>
    <r>
      <rPr>
        <vertAlign val="subscript"/>
        <sz val="10"/>
        <color theme="1"/>
        <rFont val="Arial"/>
      </rPr>
      <t>mc</t>
    </r>
  </si>
  <si>
    <r>
      <t>F</t>
    </r>
    <r>
      <rPr>
        <vertAlign val="superscript"/>
        <sz val="10"/>
        <color theme="1"/>
        <rFont val="Arial"/>
      </rPr>
      <t>14</t>
    </r>
    <r>
      <rPr>
        <sz val="10"/>
        <color theme="1"/>
        <rFont val="Arial"/>
      </rPr>
      <t>C+σ</t>
    </r>
    <r>
      <rPr>
        <vertAlign val="subscript"/>
        <sz val="10"/>
        <color theme="1"/>
        <rFont val="Arial"/>
      </rPr>
      <t>F14Cc</t>
    </r>
  </si>
  <si>
    <r>
      <t xml:space="preserve"> - σ</t>
    </r>
    <r>
      <rPr>
        <b/>
        <vertAlign val="subscript"/>
        <sz val="10"/>
        <color theme="1"/>
        <rFont val="Arial"/>
      </rPr>
      <t>mC</t>
    </r>
    <r>
      <rPr>
        <b/>
        <sz val="10"/>
        <color theme="1"/>
        <rFont val="Arial"/>
      </rPr>
      <t>-σ</t>
    </r>
    <r>
      <rPr>
        <b/>
        <vertAlign val="subscript"/>
        <sz val="10"/>
        <color theme="1"/>
        <rFont val="Arial"/>
      </rPr>
      <t>F14Cc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</si>
</sst>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0"/>
    <numFmt numFmtId="165" formatCode="0.0"/>
    <numFmt numFmtId="166" formatCode="0.00000"/>
    <numFmt numFmtId="167" formatCode="0.000000"/>
    <numFmt numFmtId="168" formatCode="0.000"/>
    <numFmt numFmtId="169" formatCode="0.0000000"/>
    <numFmt numFmtId="170" formatCode="0.00000000"/>
  </numFmts>
  <fonts count="3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Helvetica"/>
    </font>
    <font>
      <sz val="10"/>
      <color rgb="FF000000"/>
      <name val="Helvetica"/>
    </font>
    <font>
      <sz val="10"/>
      <color indexed="81"/>
      <name val="Calibri"/>
    </font>
    <font>
      <b/>
      <sz val="10"/>
      <color indexed="81"/>
      <name val="Calibri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0"/>
      <color theme="1"/>
      <name val="Arial"/>
    </font>
    <font>
      <b/>
      <vertAlign val="superscript"/>
      <sz val="10"/>
      <color theme="1"/>
      <name val="Arial"/>
    </font>
    <font>
      <b/>
      <vertAlign val="subscript"/>
      <sz val="10"/>
      <color theme="1"/>
      <name val="Arial"/>
    </font>
    <font>
      <b/>
      <sz val="10"/>
      <name val="Arial"/>
    </font>
    <font>
      <b/>
      <sz val="10"/>
      <color rgb="FF808080"/>
      <name val="Arial"/>
    </font>
    <font>
      <b/>
      <vertAlign val="subscript"/>
      <sz val="10"/>
      <name val="Arial"/>
    </font>
    <font>
      <b/>
      <vertAlign val="subscript"/>
      <sz val="10"/>
      <color rgb="FF000000"/>
      <name val="Arial"/>
    </font>
    <font>
      <b/>
      <vertAlign val="superscript"/>
      <sz val="10"/>
      <name val="Arial"/>
    </font>
    <font>
      <sz val="14"/>
      <color rgb="FF000000"/>
      <name val="Arial"/>
    </font>
    <font>
      <sz val="14"/>
      <color theme="1"/>
      <name val="Arial"/>
    </font>
    <font>
      <vertAlign val="superscript"/>
      <sz val="14"/>
      <color theme="1"/>
      <name val="Arial"/>
    </font>
    <font>
      <vertAlign val="subscript"/>
      <sz val="14"/>
      <color theme="1"/>
      <name val="Arial"/>
    </font>
    <font>
      <sz val="10"/>
      <color rgb="FFFF0000"/>
      <name val="Arial"/>
    </font>
    <font>
      <b/>
      <sz val="10"/>
      <color theme="0"/>
      <name val="Arial"/>
    </font>
    <font>
      <vertAlign val="superscript"/>
      <sz val="10"/>
      <color theme="1"/>
      <name val="Arial"/>
    </font>
    <font>
      <vertAlign val="subscript"/>
      <sz val="10"/>
      <color theme="1"/>
      <name val="Arial"/>
    </font>
    <font>
      <vertAlign val="superscript"/>
      <sz val="10"/>
      <color rgb="FF000000"/>
      <name val="Arial"/>
    </font>
    <font>
      <vertAlign val="subscript"/>
      <sz val="10"/>
      <color rgb="FF000000"/>
      <name val="Arial"/>
    </font>
    <font>
      <b/>
      <sz val="10"/>
      <color theme="1"/>
      <name val="Helvetica"/>
    </font>
    <font>
      <b/>
      <vertAlign val="superscript"/>
      <sz val="10"/>
      <color theme="1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</borders>
  <cellStyleXfs count="1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40">
    <xf numFmtId="0" fontId="0" fillId="0" borderId="0" xfId="0"/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0" fontId="7" fillId="0" borderId="0" xfId="0" applyNumberFormat="1" applyFont="1" applyAlignment="1">
      <alignment horizontal="center" vertical="center"/>
    </xf>
    <xf numFmtId="165" fontId="7" fillId="0" borderId="0" xfId="0" applyNumberFormat="1" applyFont="1" applyFill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70" fontId="7" fillId="0" borderId="3" xfId="0" applyNumberFormat="1" applyFont="1" applyBorder="1" applyAlignment="1">
      <alignment horizontal="center" vertical="center"/>
    </xf>
    <xf numFmtId="170" fontId="7" fillId="0" borderId="0" xfId="0" applyNumberFormat="1" applyFont="1" applyBorder="1" applyAlignment="1">
      <alignment horizontal="center" vertical="center"/>
    </xf>
    <xf numFmtId="167" fontId="7" fillId="0" borderId="7" xfId="0" applyNumberFormat="1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170" fontId="7" fillId="0" borderId="5" xfId="0" applyNumberFormat="1" applyFont="1" applyFill="1" applyBorder="1" applyAlignment="1">
      <alignment horizontal="center" vertical="center"/>
    </xf>
    <xf numFmtId="2" fontId="7" fillId="0" borderId="15" xfId="0" applyNumberFormat="1" applyFont="1" applyFill="1" applyBorder="1" applyAlignment="1">
      <alignment horizontal="center" vertical="center"/>
    </xf>
    <xf numFmtId="2" fontId="7" fillId="0" borderId="6" xfId="0" applyNumberFormat="1" applyFont="1" applyFill="1" applyBorder="1" applyAlignment="1">
      <alignment horizontal="center" vertical="center"/>
    </xf>
    <xf numFmtId="2" fontId="7" fillId="0" borderId="4" xfId="0" applyNumberFormat="1" applyFont="1" applyFill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66" fontId="7" fillId="0" borderId="0" xfId="0" applyNumberFormat="1" applyFont="1" applyBorder="1" applyAlignment="1">
      <alignment horizontal="center" vertical="center"/>
    </xf>
    <xf numFmtId="167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9" fontId="7" fillId="0" borderId="0" xfId="0" applyNumberFormat="1" applyFont="1" applyFill="1" applyBorder="1" applyAlignment="1">
      <alignment horizontal="center" vertical="center"/>
    </xf>
    <xf numFmtId="170" fontId="7" fillId="0" borderId="7" xfId="0" applyNumberFormat="1" applyFont="1" applyBorder="1" applyAlignment="1">
      <alignment horizontal="center" vertical="center"/>
    </xf>
    <xf numFmtId="169" fontId="7" fillId="0" borderId="7" xfId="0" applyNumberFormat="1" applyFont="1" applyFill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8" fontId="7" fillId="0" borderId="0" xfId="0" applyNumberFormat="1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0" fontId="8" fillId="0" borderId="16" xfId="0" applyNumberFormat="1" applyFont="1" applyFill="1" applyBorder="1" applyAlignment="1">
      <alignment horizontal="center" vertical="center"/>
    </xf>
    <xf numFmtId="170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center" vertical="center"/>
    </xf>
    <xf numFmtId="170" fontId="7" fillId="0" borderId="16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70" fontId="14" fillId="0" borderId="0" xfId="0" applyNumberFormat="1" applyFont="1" applyFill="1" applyBorder="1" applyAlignment="1">
      <alignment horizontal="center" vertical="center"/>
    </xf>
    <xf numFmtId="170" fontId="8" fillId="0" borderId="11" xfId="0" applyNumberFormat="1" applyFont="1" applyFill="1" applyBorder="1" applyAlignment="1">
      <alignment horizontal="center" vertical="center"/>
    </xf>
    <xf numFmtId="170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165" fontId="9" fillId="0" borderId="7" xfId="0" applyNumberFormat="1" applyFont="1" applyFill="1" applyBorder="1" applyAlignment="1">
      <alignment horizontal="center" vertical="center"/>
    </xf>
    <xf numFmtId="168" fontId="24" fillId="3" borderId="4" xfId="0" applyNumberFormat="1" applyFont="1" applyFill="1" applyBorder="1" applyAlignment="1">
      <alignment horizontal="center" vertical="center"/>
    </xf>
    <xf numFmtId="2" fontId="24" fillId="3" borderId="4" xfId="0" applyNumberFormat="1" applyFont="1" applyFill="1" applyBorder="1" applyAlignment="1">
      <alignment horizontal="center" vertical="center"/>
    </xf>
    <xf numFmtId="170" fontId="7" fillId="0" borderId="0" xfId="0" applyNumberFormat="1" applyFont="1" applyBorder="1" applyAlignment="1">
      <alignment horizontal="left" vertical="center"/>
    </xf>
    <xf numFmtId="170" fontId="7" fillId="0" borderId="5" xfId="0" applyNumberFormat="1" applyFont="1" applyBorder="1" applyAlignment="1">
      <alignment horizontal="center" vertical="center"/>
    </xf>
    <xf numFmtId="2" fontId="9" fillId="0" borderId="15" xfId="0" applyNumberFormat="1" applyFont="1" applyFill="1" applyBorder="1" applyAlignment="1">
      <alignment horizontal="left" vertical="center"/>
    </xf>
    <xf numFmtId="166" fontId="7" fillId="3" borderId="13" xfId="0" applyNumberFormat="1" applyFont="1" applyFill="1" applyBorder="1" applyAlignment="1">
      <alignment horizontal="center" vertical="center"/>
    </xf>
    <xf numFmtId="166" fontId="7" fillId="3" borderId="12" xfId="0" applyNumberFormat="1" applyFont="1" applyFill="1" applyBorder="1" applyAlignment="1">
      <alignment horizontal="center" vertical="center"/>
    </xf>
    <xf numFmtId="165" fontId="11" fillId="0" borderId="13" xfId="0" applyNumberFormat="1" applyFont="1" applyFill="1" applyBorder="1" applyAlignment="1">
      <alignment horizontal="center" vertical="center"/>
    </xf>
    <xf numFmtId="165" fontId="7" fillId="0" borderId="13" xfId="0" applyNumberFormat="1" applyFont="1" applyFill="1" applyBorder="1" applyAlignment="1">
      <alignment horizontal="center" vertical="center"/>
    </xf>
    <xf numFmtId="170" fontId="8" fillId="0" borderId="3" xfId="0" applyNumberFormat="1" applyFont="1" applyBorder="1" applyAlignment="1">
      <alignment vertical="center"/>
    </xf>
    <xf numFmtId="170" fontId="14" fillId="0" borderId="3" xfId="0" applyNumberFormat="1" applyFont="1" applyFill="1" applyBorder="1" applyAlignment="1">
      <alignment horizontal="left" vertical="center"/>
    </xf>
    <xf numFmtId="170" fontId="14" fillId="0" borderId="5" xfId="0" applyNumberFormat="1" applyFont="1" applyFill="1" applyBorder="1" applyAlignment="1">
      <alignment horizontal="left" vertical="center"/>
    </xf>
    <xf numFmtId="0" fontId="11" fillId="0" borderId="15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7" fillId="0" borderId="23" xfId="0" applyNumberFormat="1" applyFont="1" applyBorder="1" applyAlignment="1">
      <alignment horizontal="center" vertical="center"/>
    </xf>
    <xf numFmtId="0" fontId="7" fillId="0" borderId="2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26" xfId="0" applyNumberFormat="1" applyFont="1" applyBorder="1" applyAlignment="1">
      <alignment horizontal="center" vertical="center"/>
    </xf>
    <xf numFmtId="0" fontId="7" fillId="0" borderId="2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0" fontId="11" fillId="0" borderId="3" xfId="0" applyNumberFormat="1" applyFont="1" applyFill="1" applyBorder="1" applyAlignment="1">
      <alignment horizontal="left" vertical="center"/>
    </xf>
    <xf numFmtId="0" fontId="28" fillId="0" borderId="0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3" fillId="0" borderId="16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170" fontId="10" fillId="0" borderId="5" xfId="0" applyNumberFormat="1" applyFont="1" applyFill="1" applyBorder="1" applyAlignment="1">
      <alignment horizontal="left" vertical="center"/>
    </xf>
    <xf numFmtId="2" fontId="24" fillId="3" borderId="6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65" fontId="8" fillId="0" borderId="16" xfId="0" applyNumberFormat="1" applyFont="1" applyFill="1" applyBorder="1" applyAlignment="1">
      <alignment horizontal="center" vertical="center"/>
    </xf>
    <xf numFmtId="165" fontId="7" fillId="0" borderId="16" xfId="0" applyNumberFormat="1" applyFont="1" applyBorder="1" applyAlignment="1">
      <alignment horizontal="center" vertical="center"/>
    </xf>
    <xf numFmtId="170" fontId="7" fillId="0" borderId="16" xfId="0" applyNumberFormat="1" applyFont="1" applyBorder="1" applyAlignment="1">
      <alignment horizontal="center" vertical="center"/>
    </xf>
    <xf numFmtId="165" fontId="8" fillId="0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0" fontId="14" fillId="0" borderId="1" xfId="0" applyNumberFormat="1" applyFont="1" applyBorder="1" applyAlignment="1">
      <alignment horizontal="center" vertical="center" wrapText="1"/>
    </xf>
    <xf numFmtId="170" fontId="14" fillId="0" borderId="2" xfId="0" applyNumberFormat="1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14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/>
    </xf>
    <xf numFmtId="164" fontId="11" fillId="0" borderId="14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64" fontId="11" fillId="0" borderId="15" xfId="0" applyNumberFormat="1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</cellXfs>
  <cellStyles count="1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n-US" sz="1800" b="0" i="0">
                <a:latin typeface="Arial" charset="0"/>
                <a:ea typeface="Arial" charset="0"/>
                <a:cs typeface="Arial" charset="0"/>
              </a:rPr>
              <a:t>F</a:t>
            </a:r>
            <a:r>
              <a:rPr lang="en-US" sz="1800" b="0" i="0" baseline="30000">
                <a:latin typeface="Arial" charset="0"/>
                <a:ea typeface="Arial" charset="0"/>
                <a:cs typeface="Arial" charset="0"/>
              </a:rPr>
              <a:t>14</a:t>
            </a:r>
            <a:r>
              <a:rPr lang="en-US" sz="1800" b="0" i="0">
                <a:latin typeface="Arial" charset="0"/>
                <a:ea typeface="Arial" charset="0"/>
                <a:cs typeface="Arial" charset="0"/>
              </a:rPr>
              <a:t>C</a:t>
            </a:r>
            <a:r>
              <a:rPr lang="en-US" sz="1800" b="0" i="0" baseline="-25000">
                <a:latin typeface="Arial" charset="0"/>
                <a:ea typeface="Arial" charset="0"/>
                <a:cs typeface="Arial" charset="0"/>
              </a:rPr>
              <a:t>depleted</a:t>
            </a:r>
            <a:r>
              <a:rPr lang="en-US" sz="1800" b="0" i="0" baseline="0">
                <a:latin typeface="Arial" charset="0"/>
                <a:ea typeface="Arial" charset="0"/>
                <a:cs typeface="Arial" charset="0"/>
              </a:rPr>
              <a:t> standard </a:t>
            </a:r>
          </a:p>
          <a:p>
            <a:pPr>
              <a:defRPr sz="2400"/>
            </a:pPr>
            <a:r>
              <a:rPr lang="en-US" sz="1800" b="0" i="0" baseline="0">
                <a:latin typeface="Arial" charset="0"/>
                <a:ea typeface="Arial" charset="0"/>
                <a:cs typeface="Arial" charset="0"/>
              </a:rPr>
              <a:t>	tracing modern contamination</a:t>
            </a:r>
            <a:endParaRPr lang="en-US" sz="1800" b="0" i="0">
              <a:latin typeface="Arial" charset="0"/>
              <a:ea typeface="Arial" charset="0"/>
              <a:cs typeface="Arial" charset="0"/>
            </a:endParaRPr>
          </a:p>
        </c:rich>
      </c:tx>
      <c:layout>
        <c:manualLayout>
          <c:xMode val="edge"/>
          <c:yMode val="edge"/>
          <c:x val="0.303892907556368"/>
          <c:y val="0.077044468196008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735839901503"/>
          <c:y val="0.0491630234446029"/>
          <c:w val="0.862013487448998"/>
          <c:h val="0.86056356128715"/>
        </c:manualLayout>
      </c:layout>
      <c:scatterChart>
        <c:scatterStyle val="lineMarker"/>
        <c:varyColors val="0"/>
        <c:ser>
          <c:idx val="0"/>
          <c:order val="0"/>
          <c:tx>
            <c:v>measured_dead_char</c:v>
          </c:tx>
          <c:spPr>
            <a:ln w="47625">
              <a:noFill/>
            </a:ln>
          </c:spPr>
          <c:marker>
            <c:symbol val="diamond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'C160520'!$E$6:$E$10</c:f>
                <c:numCache>
                  <c:formatCode>General</c:formatCode>
                  <c:ptCount val="5"/>
                  <c:pt idx="0">
                    <c:v>0.0034</c:v>
                  </c:pt>
                  <c:pt idx="1">
                    <c:v>0.0042</c:v>
                  </c:pt>
                  <c:pt idx="2">
                    <c:v>0.0029</c:v>
                  </c:pt>
                  <c:pt idx="3">
                    <c:v>0.0022</c:v>
                  </c:pt>
                  <c:pt idx="4">
                    <c:v>0.0016</c:v>
                  </c:pt>
                </c:numCache>
              </c:numRef>
            </c:plus>
            <c:minus>
              <c:numRef>
                <c:f>'C160520'!$E$6:$E$10</c:f>
                <c:numCache>
                  <c:formatCode>General</c:formatCode>
                  <c:ptCount val="5"/>
                  <c:pt idx="0">
                    <c:v>0.0034</c:v>
                  </c:pt>
                  <c:pt idx="1">
                    <c:v>0.0042</c:v>
                  </c:pt>
                  <c:pt idx="2">
                    <c:v>0.0029</c:v>
                  </c:pt>
                  <c:pt idx="3">
                    <c:v>0.0022</c:v>
                  </c:pt>
                  <c:pt idx="4">
                    <c:v>0.0016</c:v>
                  </c:pt>
                </c:numCache>
              </c:numRef>
            </c:minus>
          </c:errBars>
          <c:xVal>
            <c:numRef>
              <c:f>'C160520'!$G$6:$G$10</c:f>
              <c:numCache>
                <c:formatCode>0.0</c:formatCode>
                <c:ptCount val="5"/>
                <c:pt idx="0">
                  <c:v>10.5</c:v>
                </c:pt>
                <c:pt idx="1">
                  <c:v>8.5</c:v>
                </c:pt>
                <c:pt idx="2">
                  <c:v>13.5</c:v>
                </c:pt>
                <c:pt idx="3">
                  <c:v>19.5</c:v>
                </c:pt>
                <c:pt idx="4">
                  <c:v>43.5</c:v>
                </c:pt>
              </c:numCache>
            </c:numRef>
          </c:xVal>
          <c:yVal>
            <c:numRef>
              <c:f>'C160520'!$H$6:$H$10</c:f>
              <c:numCache>
                <c:formatCode>0.0000</c:formatCode>
                <c:ptCount val="5"/>
                <c:pt idx="0">
                  <c:v>0.1013</c:v>
                </c:pt>
                <c:pt idx="1">
                  <c:v>0.1446</c:v>
                </c:pt>
                <c:pt idx="2">
                  <c:v>0.0961</c:v>
                </c:pt>
                <c:pt idx="3">
                  <c:v>0.0611</c:v>
                </c:pt>
                <c:pt idx="4">
                  <c:v>0.0334</c:v>
                </c:pt>
              </c:numCache>
            </c:numRef>
          </c:yVal>
          <c:smooth val="0"/>
        </c:ser>
        <c:ser>
          <c:idx val="1"/>
          <c:order val="1"/>
          <c:tx>
            <c:v>F14_calculated</c:v>
          </c:tx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'C160520'!$S$6:$S$646</c:f>
              <c:numCache>
                <c:formatCode>0.0</c:formatCode>
                <c:ptCount val="641"/>
                <c:pt idx="0">
                  <c:v>1.0</c:v>
                </c:pt>
                <c:pt idx="1">
                  <c:v>1.1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2.0</c:v>
                </c:pt>
                <c:pt idx="11" formatCode="General">
                  <c:v>2.1</c:v>
                </c:pt>
                <c:pt idx="12" formatCode="General">
                  <c:v>2.2</c:v>
                </c:pt>
                <c:pt idx="13" formatCode="General">
                  <c:v>2.3</c:v>
                </c:pt>
                <c:pt idx="14" formatCode="General">
                  <c:v>2.4</c:v>
                </c:pt>
                <c:pt idx="15" formatCode="General">
                  <c:v>2.5</c:v>
                </c:pt>
                <c:pt idx="16" formatCode="General">
                  <c:v>2.6</c:v>
                </c:pt>
                <c:pt idx="17" formatCode="General">
                  <c:v>2.7</c:v>
                </c:pt>
                <c:pt idx="18" formatCode="General">
                  <c:v>2.8</c:v>
                </c:pt>
                <c:pt idx="19" formatCode="General">
                  <c:v>2.9</c:v>
                </c:pt>
                <c:pt idx="20" formatCode="General">
                  <c:v>3.0</c:v>
                </c:pt>
                <c:pt idx="21" formatCode="General">
                  <c:v>3.1</c:v>
                </c:pt>
                <c:pt idx="22" formatCode="General">
                  <c:v>3.2</c:v>
                </c:pt>
                <c:pt idx="23" formatCode="General">
                  <c:v>3.3</c:v>
                </c:pt>
                <c:pt idx="24" formatCode="General">
                  <c:v>3.4</c:v>
                </c:pt>
                <c:pt idx="25" formatCode="General">
                  <c:v>3.5</c:v>
                </c:pt>
                <c:pt idx="26" formatCode="General">
                  <c:v>3.6</c:v>
                </c:pt>
                <c:pt idx="27" formatCode="General">
                  <c:v>3.7</c:v>
                </c:pt>
                <c:pt idx="28" formatCode="General">
                  <c:v>3.8</c:v>
                </c:pt>
                <c:pt idx="29" formatCode="General">
                  <c:v>3.9</c:v>
                </c:pt>
                <c:pt idx="30" formatCode="General">
                  <c:v>4.0</c:v>
                </c:pt>
                <c:pt idx="31" formatCode="General">
                  <c:v>4.1</c:v>
                </c:pt>
                <c:pt idx="32" formatCode="General">
                  <c:v>4.2</c:v>
                </c:pt>
                <c:pt idx="33" formatCode="General">
                  <c:v>4.3</c:v>
                </c:pt>
                <c:pt idx="34" formatCode="General">
                  <c:v>4.4</c:v>
                </c:pt>
                <c:pt idx="35" formatCode="General">
                  <c:v>4.5</c:v>
                </c:pt>
                <c:pt idx="36" formatCode="General">
                  <c:v>4.6</c:v>
                </c:pt>
                <c:pt idx="37" formatCode="General">
                  <c:v>4.7</c:v>
                </c:pt>
                <c:pt idx="38" formatCode="General">
                  <c:v>4.8</c:v>
                </c:pt>
                <c:pt idx="39" formatCode="General">
                  <c:v>4.9</c:v>
                </c:pt>
                <c:pt idx="40" formatCode="General">
                  <c:v>5.0</c:v>
                </c:pt>
                <c:pt idx="41" formatCode="General">
                  <c:v>5.1</c:v>
                </c:pt>
                <c:pt idx="42" formatCode="General">
                  <c:v>5.2</c:v>
                </c:pt>
                <c:pt idx="43" formatCode="General">
                  <c:v>5.3</c:v>
                </c:pt>
                <c:pt idx="44" formatCode="General">
                  <c:v>5.4</c:v>
                </c:pt>
                <c:pt idx="45" formatCode="General">
                  <c:v>5.5</c:v>
                </c:pt>
                <c:pt idx="46" formatCode="General">
                  <c:v>5.6</c:v>
                </c:pt>
                <c:pt idx="47" formatCode="General">
                  <c:v>5.7</c:v>
                </c:pt>
                <c:pt idx="48" formatCode="General">
                  <c:v>5.8</c:v>
                </c:pt>
                <c:pt idx="49" formatCode="General">
                  <c:v>5.9</c:v>
                </c:pt>
                <c:pt idx="50" formatCode="General">
                  <c:v>6.0</c:v>
                </c:pt>
                <c:pt idx="51" formatCode="General">
                  <c:v>6.1</c:v>
                </c:pt>
                <c:pt idx="52" formatCode="General">
                  <c:v>6.2</c:v>
                </c:pt>
                <c:pt idx="53" formatCode="General">
                  <c:v>6.3</c:v>
                </c:pt>
                <c:pt idx="54" formatCode="General">
                  <c:v>6.4</c:v>
                </c:pt>
                <c:pt idx="55" formatCode="General">
                  <c:v>6.5</c:v>
                </c:pt>
                <c:pt idx="56" formatCode="General">
                  <c:v>6.6</c:v>
                </c:pt>
                <c:pt idx="57" formatCode="General">
                  <c:v>6.7</c:v>
                </c:pt>
                <c:pt idx="58" formatCode="General">
                  <c:v>6.8</c:v>
                </c:pt>
                <c:pt idx="59" formatCode="General">
                  <c:v>6.9</c:v>
                </c:pt>
                <c:pt idx="60" formatCode="General">
                  <c:v>7.0</c:v>
                </c:pt>
                <c:pt idx="61" formatCode="General">
                  <c:v>7.1</c:v>
                </c:pt>
                <c:pt idx="62" formatCode="General">
                  <c:v>7.2</c:v>
                </c:pt>
                <c:pt idx="63" formatCode="General">
                  <c:v>7.3</c:v>
                </c:pt>
                <c:pt idx="64" formatCode="General">
                  <c:v>7.4</c:v>
                </c:pt>
                <c:pt idx="65" formatCode="General">
                  <c:v>7.5</c:v>
                </c:pt>
                <c:pt idx="66" formatCode="General">
                  <c:v>7.6</c:v>
                </c:pt>
                <c:pt idx="67" formatCode="General">
                  <c:v>7.7</c:v>
                </c:pt>
                <c:pt idx="68" formatCode="General">
                  <c:v>7.8</c:v>
                </c:pt>
                <c:pt idx="69" formatCode="General">
                  <c:v>7.9</c:v>
                </c:pt>
                <c:pt idx="70" formatCode="General">
                  <c:v>8.0</c:v>
                </c:pt>
                <c:pt idx="71" formatCode="General">
                  <c:v>8.1</c:v>
                </c:pt>
                <c:pt idx="72" formatCode="General">
                  <c:v>8.2</c:v>
                </c:pt>
                <c:pt idx="73" formatCode="General">
                  <c:v>8.3</c:v>
                </c:pt>
                <c:pt idx="74" formatCode="General">
                  <c:v>8.4</c:v>
                </c:pt>
                <c:pt idx="75" formatCode="General">
                  <c:v>8.5</c:v>
                </c:pt>
                <c:pt idx="76" formatCode="General">
                  <c:v>8.6</c:v>
                </c:pt>
                <c:pt idx="77" formatCode="General">
                  <c:v>8.7</c:v>
                </c:pt>
                <c:pt idx="78" formatCode="General">
                  <c:v>8.8</c:v>
                </c:pt>
                <c:pt idx="79" formatCode="General">
                  <c:v>8.9</c:v>
                </c:pt>
                <c:pt idx="80" formatCode="General">
                  <c:v>9.0</c:v>
                </c:pt>
                <c:pt idx="81" formatCode="General">
                  <c:v>9.1</c:v>
                </c:pt>
                <c:pt idx="82" formatCode="General">
                  <c:v>9.2</c:v>
                </c:pt>
                <c:pt idx="83" formatCode="General">
                  <c:v>9.3</c:v>
                </c:pt>
                <c:pt idx="84" formatCode="General">
                  <c:v>9.4</c:v>
                </c:pt>
                <c:pt idx="85" formatCode="General">
                  <c:v>9.5</c:v>
                </c:pt>
                <c:pt idx="86" formatCode="General">
                  <c:v>9.6</c:v>
                </c:pt>
                <c:pt idx="87" formatCode="General">
                  <c:v>9.7</c:v>
                </c:pt>
                <c:pt idx="88" formatCode="General">
                  <c:v>9.8</c:v>
                </c:pt>
                <c:pt idx="89" formatCode="General">
                  <c:v>9.9</c:v>
                </c:pt>
                <c:pt idx="90" formatCode="General">
                  <c:v>10.0</c:v>
                </c:pt>
                <c:pt idx="91" formatCode="General">
                  <c:v>10.1</c:v>
                </c:pt>
                <c:pt idx="92" formatCode="General">
                  <c:v>10.2</c:v>
                </c:pt>
                <c:pt idx="93" formatCode="General">
                  <c:v>10.3</c:v>
                </c:pt>
                <c:pt idx="94" formatCode="General">
                  <c:v>10.4</c:v>
                </c:pt>
                <c:pt idx="95" formatCode="General">
                  <c:v>10.5</c:v>
                </c:pt>
                <c:pt idx="96" formatCode="General">
                  <c:v>10.6</c:v>
                </c:pt>
                <c:pt idx="97" formatCode="General">
                  <c:v>10.7</c:v>
                </c:pt>
                <c:pt idx="98" formatCode="General">
                  <c:v>10.8</c:v>
                </c:pt>
                <c:pt idx="99" formatCode="General">
                  <c:v>10.9</c:v>
                </c:pt>
                <c:pt idx="100" formatCode="General">
                  <c:v>11.0</c:v>
                </c:pt>
                <c:pt idx="101" formatCode="General">
                  <c:v>11.1</c:v>
                </c:pt>
                <c:pt idx="102" formatCode="General">
                  <c:v>11.2</c:v>
                </c:pt>
                <c:pt idx="103" formatCode="General">
                  <c:v>11.3</c:v>
                </c:pt>
                <c:pt idx="104" formatCode="General">
                  <c:v>11.4</c:v>
                </c:pt>
                <c:pt idx="105" formatCode="General">
                  <c:v>11.5</c:v>
                </c:pt>
                <c:pt idx="106" formatCode="General">
                  <c:v>11.6</c:v>
                </c:pt>
                <c:pt idx="107" formatCode="General">
                  <c:v>11.7</c:v>
                </c:pt>
                <c:pt idx="108" formatCode="General">
                  <c:v>11.8</c:v>
                </c:pt>
                <c:pt idx="109" formatCode="General">
                  <c:v>11.9</c:v>
                </c:pt>
                <c:pt idx="110" formatCode="General">
                  <c:v>12.0</c:v>
                </c:pt>
                <c:pt idx="111" formatCode="General">
                  <c:v>12.1</c:v>
                </c:pt>
                <c:pt idx="112" formatCode="General">
                  <c:v>12.2</c:v>
                </c:pt>
                <c:pt idx="113" formatCode="General">
                  <c:v>12.3</c:v>
                </c:pt>
                <c:pt idx="114" formatCode="General">
                  <c:v>12.4</c:v>
                </c:pt>
                <c:pt idx="115" formatCode="General">
                  <c:v>12.5</c:v>
                </c:pt>
                <c:pt idx="116" formatCode="General">
                  <c:v>12.6</c:v>
                </c:pt>
                <c:pt idx="117" formatCode="General">
                  <c:v>12.7</c:v>
                </c:pt>
                <c:pt idx="118" formatCode="General">
                  <c:v>12.8</c:v>
                </c:pt>
                <c:pt idx="119" formatCode="General">
                  <c:v>12.9</c:v>
                </c:pt>
                <c:pt idx="120" formatCode="General">
                  <c:v>13.0</c:v>
                </c:pt>
                <c:pt idx="121" formatCode="General">
                  <c:v>13.1</c:v>
                </c:pt>
                <c:pt idx="122" formatCode="General">
                  <c:v>13.2</c:v>
                </c:pt>
                <c:pt idx="123" formatCode="General">
                  <c:v>13.3</c:v>
                </c:pt>
                <c:pt idx="124" formatCode="General">
                  <c:v>13.4</c:v>
                </c:pt>
                <c:pt idx="125" formatCode="General">
                  <c:v>13.5</c:v>
                </c:pt>
                <c:pt idx="126" formatCode="General">
                  <c:v>13.6</c:v>
                </c:pt>
                <c:pt idx="127" formatCode="General">
                  <c:v>13.7</c:v>
                </c:pt>
                <c:pt idx="128" formatCode="General">
                  <c:v>13.8</c:v>
                </c:pt>
                <c:pt idx="129" formatCode="General">
                  <c:v>13.9</c:v>
                </c:pt>
                <c:pt idx="130" formatCode="General">
                  <c:v>14.0</c:v>
                </c:pt>
                <c:pt idx="131" formatCode="General">
                  <c:v>14.1</c:v>
                </c:pt>
                <c:pt idx="132" formatCode="General">
                  <c:v>14.2</c:v>
                </c:pt>
                <c:pt idx="133" formatCode="General">
                  <c:v>14.3</c:v>
                </c:pt>
                <c:pt idx="134" formatCode="General">
                  <c:v>14.4</c:v>
                </c:pt>
                <c:pt idx="135" formatCode="General">
                  <c:v>14.5</c:v>
                </c:pt>
                <c:pt idx="136" formatCode="General">
                  <c:v>14.6</c:v>
                </c:pt>
                <c:pt idx="137" formatCode="General">
                  <c:v>14.7</c:v>
                </c:pt>
                <c:pt idx="138" formatCode="General">
                  <c:v>14.8</c:v>
                </c:pt>
                <c:pt idx="139" formatCode="General">
                  <c:v>14.9</c:v>
                </c:pt>
                <c:pt idx="140" formatCode="General">
                  <c:v>15.0</c:v>
                </c:pt>
                <c:pt idx="141" formatCode="General">
                  <c:v>15.1</c:v>
                </c:pt>
                <c:pt idx="142" formatCode="General">
                  <c:v>15.2</c:v>
                </c:pt>
                <c:pt idx="143" formatCode="General">
                  <c:v>15.3</c:v>
                </c:pt>
                <c:pt idx="144" formatCode="General">
                  <c:v>15.4</c:v>
                </c:pt>
                <c:pt idx="145" formatCode="General">
                  <c:v>15.5</c:v>
                </c:pt>
                <c:pt idx="146" formatCode="General">
                  <c:v>15.6</c:v>
                </c:pt>
                <c:pt idx="147" formatCode="General">
                  <c:v>15.7</c:v>
                </c:pt>
                <c:pt idx="148" formatCode="General">
                  <c:v>15.8</c:v>
                </c:pt>
                <c:pt idx="149" formatCode="General">
                  <c:v>15.9</c:v>
                </c:pt>
                <c:pt idx="150" formatCode="General">
                  <c:v>16.0</c:v>
                </c:pt>
                <c:pt idx="151" formatCode="General">
                  <c:v>16.1</c:v>
                </c:pt>
                <c:pt idx="152" formatCode="General">
                  <c:v>16.2</c:v>
                </c:pt>
                <c:pt idx="153" formatCode="General">
                  <c:v>16.3</c:v>
                </c:pt>
                <c:pt idx="154" formatCode="General">
                  <c:v>16.4</c:v>
                </c:pt>
                <c:pt idx="155" formatCode="General">
                  <c:v>16.5</c:v>
                </c:pt>
                <c:pt idx="156" formatCode="General">
                  <c:v>16.6</c:v>
                </c:pt>
                <c:pt idx="157" formatCode="General">
                  <c:v>16.7</c:v>
                </c:pt>
                <c:pt idx="158" formatCode="General">
                  <c:v>16.8</c:v>
                </c:pt>
                <c:pt idx="159" formatCode="General">
                  <c:v>16.9</c:v>
                </c:pt>
                <c:pt idx="160" formatCode="General">
                  <c:v>17.0</c:v>
                </c:pt>
                <c:pt idx="161" formatCode="General">
                  <c:v>17.1</c:v>
                </c:pt>
                <c:pt idx="162" formatCode="General">
                  <c:v>17.2</c:v>
                </c:pt>
                <c:pt idx="163" formatCode="General">
                  <c:v>17.3</c:v>
                </c:pt>
                <c:pt idx="164" formatCode="General">
                  <c:v>17.4</c:v>
                </c:pt>
                <c:pt idx="165" formatCode="General">
                  <c:v>17.5</c:v>
                </c:pt>
                <c:pt idx="166" formatCode="General">
                  <c:v>17.6</c:v>
                </c:pt>
                <c:pt idx="167" formatCode="General">
                  <c:v>17.7</c:v>
                </c:pt>
                <c:pt idx="168" formatCode="General">
                  <c:v>17.8</c:v>
                </c:pt>
                <c:pt idx="169" formatCode="General">
                  <c:v>17.9</c:v>
                </c:pt>
                <c:pt idx="170" formatCode="General">
                  <c:v>18.0</c:v>
                </c:pt>
                <c:pt idx="171" formatCode="General">
                  <c:v>18.1</c:v>
                </c:pt>
                <c:pt idx="172" formatCode="General">
                  <c:v>18.2</c:v>
                </c:pt>
                <c:pt idx="173" formatCode="General">
                  <c:v>18.3</c:v>
                </c:pt>
                <c:pt idx="174" formatCode="General">
                  <c:v>18.4</c:v>
                </c:pt>
                <c:pt idx="175" formatCode="General">
                  <c:v>18.5</c:v>
                </c:pt>
                <c:pt idx="176" formatCode="General">
                  <c:v>18.6</c:v>
                </c:pt>
                <c:pt idx="177" formatCode="General">
                  <c:v>18.7</c:v>
                </c:pt>
                <c:pt idx="178" formatCode="General">
                  <c:v>18.8</c:v>
                </c:pt>
                <c:pt idx="179" formatCode="General">
                  <c:v>18.9</c:v>
                </c:pt>
                <c:pt idx="180" formatCode="General">
                  <c:v>19.0</c:v>
                </c:pt>
                <c:pt idx="181" formatCode="General">
                  <c:v>19.1</c:v>
                </c:pt>
                <c:pt idx="182" formatCode="General">
                  <c:v>19.2</c:v>
                </c:pt>
                <c:pt idx="183" formatCode="General">
                  <c:v>19.3</c:v>
                </c:pt>
                <c:pt idx="184" formatCode="General">
                  <c:v>19.4</c:v>
                </c:pt>
                <c:pt idx="185" formatCode="General">
                  <c:v>19.5</c:v>
                </c:pt>
                <c:pt idx="186" formatCode="General">
                  <c:v>19.6</c:v>
                </c:pt>
                <c:pt idx="187" formatCode="General">
                  <c:v>19.7</c:v>
                </c:pt>
                <c:pt idx="188" formatCode="General">
                  <c:v>19.8</c:v>
                </c:pt>
                <c:pt idx="189" formatCode="General">
                  <c:v>19.9</c:v>
                </c:pt>
                <c:pt idx="190" formatCode="General">
                  <c:v>20.0</c:v>
                </c:pt>
                <c:pt idx="191" formatCode="General">
                  <c:v>20.1</c:v>
                </c:pt>
                <c:pt idx="192" formatCode="General">
                  <c:v>20.2</c:v>
                </c:pt>
                <c:pt idx="193" formatCode="General">
                  <c:v>20.3</c:v>
                </c:pt>
                <c:pt idx="194" formatCode="General">
                  <c:v>20.4</c:v>
                </c:pt>
                <c:pt idx="195" formatCode="General">
                  <c:v>20.5</c:v>
                </c:pt>
                <c:pt idx="196" formatCode="General">
                  <c:v>20.6</c:v>
                </c:pt>
                <c:pt idx="197" formatCode="General">
                  <c:v>20.7</c:v>
                </c:pt>
                <c:pt idx="198" formatCode="General">
                  <c:v>20.8</c:v>
                </c:pt>
                <c:pt idx="199" formatCode="General">
                  <c:v>20.9</c:v>
                </c:pt>
                <c:pt idx="200" formatCode="General">
                  <c:v>21.0</c:v>
                </c:pt>
                <c:pt idx="201" formatCode="General">
                  <c:v>21.1</c:v>
                </c:pt>
                <c:pt idx="202" formatCode="General">
                  <c:v>21.2</c:v>
                </c:pt>
                <c:pt idx="203" formatCode="General">
                  <c:v>21.3</c:v>
                </c:pt>
                <c:pt idx="204" formatCode="General">
                  <c:v>21.4</c:v>
                </c:pt>
                <c:pt idx="205" formatCode="General">
                  <c:v>21.5</c:v>
                </c:pt>
                <c:pt idx="206" formatCode="General">
                  <c:v>21.6</c:v>
                </c:pt>
                <c:pt idx="207" formatCode="General">
                  <c:v>21.7</c:v>
                </c:pt>
                <c:pt idx="208" formatCode="General">
                  <c:v>21.8</c:v>
                </c:pt>
                <c:pt idx="209" formatCode="General">
                  <c:v>21.9</c:v>
                </c:pt>
                <c:pt idx="210" formatCode="General">
                  <c:v>22.0</c:v>
                </c:pt>
                <c:pt idx="211" formatCode="General">
                  <c:v>22.1</c:v>
                </c:pt>
                <c:pt idx="212" formatCode="General">
                  <c:v>22.2</c:v>
                </c:pt>
                <c:pt idx="213" formatCode="General">
                  <c:v>22.3</c:v>
                </c:pt>
                <c:pt idx="214" formatCode="General">
                  <c:v>22.4</c:v>
                </c:pt>
                <c:pt idx="215" formatCode="General">
                  <c:v>22.5</c:v>
                </c:pt>
                <c:pt idx="216" formatCode="General">
                  <c:v>22.6</c:v>
                </c:pt>
                <c:pt idx="217" formatCode="General">
                  <c:v>22.7</c:v>
                </c:pt>
                <c:pt idx="218" formatCode="General">
                  <c:v>22.8</c:v>
                </c:pt>
                <c:pt idx="219" formatCode="General">
                  <c:v>22.9</c:v>
                </c:pt>
                <c:pt idx="220" formatCode="General">
                  <c:v>23.0</c:v>
                </c:pt>
                <c:pt idx="221" formatCode="General">
                  <c:v>23.1</c:v>
                </c:pt>
                <c:pt idx="222" formatCode="General">
                  <c:v>23.2</c:v>
                </c:pt>
                <c:pt idx="223" formatCode="General">
                  <c:v>23.3</c:v>
                </c:pt>
                <c:pt idx="224" formatCode="General">
                  <c:v>23.4</c:v>
                </c:pt>
                <c:pt idx="225" formatCode="General">
                  <c:v>23.5</c:v>
                </c:pt>
                <c:pt idx="226" formatCode="General">
                  <c:v>23.6</c:v>
                </c:pt>
                <c:pt idx="227" formatCode="General">
                  <c:v>23.7</c:v>
                </c:pt>
                <c:pt idx="228" formatCode="General">
                  <c:v>23.8</c:v>
                </c:pt>
                <c:pt idx="229" formatCode="General">
                  <c:v>23.9</c:v>
                </c:pt>
                <c:pt idx="230" formatCode="General">
                  <c:v>24.0</c:v>
                </c:pt>
                <c:pt idx="231" formatCode="General">
                  <c:v>24.1</c:v>
                </c:pt>
                <c:pt idx="232" formatCode="General">
                  <c:v>24.2</c:v>
                </c:pt>
                <c:pt idx="233" formatCode="General">
                  <c:v>24.3</c:v>
                </c:pt>
                <c:pt idx="234" formatCode="General">
                  <c:v>24.4</c:v>
                </c:pt>
                <c:pt idx="235" formatCode="General">
                  <c:v>24.5</c:v>
                </c:pt>
                <c:pt idx="236" formatCode="General">
                  <c:v>24.6</c:v>
                </c:pt>
                <c:pt idx="237" formatCode="General">
                  <c:v>24.7</c:v>
                </c:pt>
                <c:pt idx="238" formatCode="General">
                  <c:v>24.8</c:v>
                </c:pt>
                <c:pt idx="239" formatCode="General">
                  <c:v>24.9</c:v>
                </c:pt>
                <c:pt idx="240" formatCode="General">
                  <c:v>25.0</c:v>
                </c:pt>
                <c:pt idx="241" formatCode="General">
                  <c:v>25.1</c:v>
                </c:pt>
                <c:pt idx="242" formatCode="General">
                  <c:v>25.2</c:v>
                </c:pt>
                <c:pt idx="243" formatCode="General">
                  <c:v>25.3</c:v>
                </c:pt>
                <c:pt idx="244" formatCode="General">
                  <c:v>25.4</c:v>
                </c:pt>
                <c:pt idx="245" formatCode="General">
                  <c:v>25.5</c:v>
                </c:pt>
                <c:pt idx="246" formatCode="General">
                  <c:v>25.6</c:v>
                </c:pt>
                <c:pt idx="247" formatCode="General">
                  <c:v>25.7</c:v>
                </c:pt>
                <c:pt idx="248" formatCode="General">
                  <c:v>25.8</c:v>
                </c:pt>
                <c:pt idx="249" formatCode="General">
                  <c:v>25.9</c:v>
                </c:pt>
                <c:pt idx="250" formatCode="General">
                  <c:v>26.0</c:v>
                </c:pt>
                <c:pt idx="251" formatCode="General">
                  <c:v>26.1</c:v>
                </c:pt>
                <c:pt idx="252" formatCode="General">
                  <c:v>26.2</c:v>
                </c:pt>
                <c:pt idx="253" formatCode="General">
                  <c:v>26.3</c:v>
                </c:pt>
                <c:pt idx="254" formatCode="General">
                  <c:v>26.4</c:v>
                </c:pt>
                <c:pt idx="255" formatCode="General">
                  <c:v>26.5</c:v>
                </c:pt>
                <c:pt idx="256" formatCode="General">
                  <c:v>26.6</c:v>
                </c:pt>
                <c:pt idx="257" formatCode="General">
                  <c:v>26.7</c:v>
                </c:pt>
                <c:pt idx="258" formatCode="General">
                  <c:v>26.8</c:v>
                </c:pt>
                <c:pt idx="259" formatCode="General">
                  <c:v>26.9</c:v>
                </c:pt>
                <c:pt idx="260" formatCode="General">
                  <c:v>27.0</c:v>
                </c:pt>
                <c:pt idx="261" formatCode="General">
                  <c:v>27.1</c:v>
                </c:pt>
                <c:pt idx="262" formatCode="General">
                  <c:v>27.2</c:v>
                </c:pt>
                <c:pt idx="263" formatCode="General">
                  <c:v>27.3</c:v>
                </c:pt>
                <c:pt idx="264" formatCode="General">
                  <c:v>27.4</c:v>
                </c:pt>
                <c:pt idx="265" formatCode="General">
                  <c:v>27.5</c:v>
                </c:pt>
                <c:pt idx="266" formatCode="General">
                  <c:v>27.6</c:v>
                </c:pt>
                <c:pt idx="267" formatCode="General">
                  <c:v>27.7</c:v>
                </c:pt>
                <c:pt idx="268" formatCode="General">
                  <c:v>27.8</c:v>
                </c:pt>
                <c:pt idx="269" formatCode="General">
                  <c:v>27.9</c:v>
                </c:pt>
                <c:pt idx="270" formatCode="General">
                  <c:v>28.0</c:v>
                </c:pt>
                <c:pt idx="271" formatCode="General">
                  <c:v>28.1</c:v>
                </c:pt>
                <c:pt idx="272" formatCode="General">
                  <c:v>28.2</c:v>
                </c:pt>
                <c:pt idx="273" formatCode="General">
                  <c:v>28.3</c:v>
                </c:pt>
                <c:pt idx="274" formatCode="General">
                  <c:v>28.4</c:v>
                </c:pt>
                <c:pt idx="275" formatCode="General">
                  <c:v>28.5</c:v>
                </c:pt>
                <c:pt idx="276" formatCode="General">
                  <c:v>28.6</c:v>
                </c:pt>
                <c:pt idx="277" formatCode="General">
                  <c:v>28.7</c:v>
                </c:pt>
                <c:pt idx="278" formatCode="General">
                  <c:v>28.8</c:v>
                </c:pt>
                <c:pt idx="279" formatCode="General">
                  <c:v>28.9</c:v>
                </c:pt>
                <c:pt idx="280" formatCode="General">
                  <c:v>29.0</c:v>
                </c:pt>
                <c:pt idx="281" formatCode="General">
                  <c:v>29.1</c:v>
                </c:pt>
                <c:pt idx="282" formatCode="General">
                  <c:v>29.2</c:v>
                </c:pt>
                <c:pt idx="283" formatCode="General">
                  <c:v>29.3</c:v>
                </c:pt>
                <c:pt idx="284" formatCode="General">
                  <c:v>29.4</c:v>
                </c:pt>
                <c:pt idx="285" formatCode="General">
                  <c:v>29.5</c:v>
                </c:pt>
                <c:pt idx="286" formatCode="General">
                  <c:v>29.6</c:v>
                </c:pt>
                <c:pt idx="287" formatCode="General">
                  <c:v>29.7</c:v>
                </c:pt>
                <c:pt idx="288" formatCode="General">
                  <c:v>29.8</c:v>
                </c:pt>
                <c:pt idx="289" formatCode="General">
                  <c:v>29.9</c:v>
                </c:pt>
                <c:pt idx="290" formatCode="General">
                  <c:v>30.0</c:v>
                </c:pt>
                <c:pt idx="291" formatCode="General">
                  <c:v>30.1</c:v>
                </c:pt>
                <c:pt idx="292" formatCode="General">
                  <c:v>30.2</c:v>
                </c:pt>
                <c:pt idx="293" formatCode="General">
                  <c:v>30.3</c:v>
                </c:pt>
                <c:pt idx="294" formatCode="General">
                  <c:v>30.4</c:v>
                </c:pt>
                <c:pt idx="295" formatCode="General">
                  <c:v>30.5</c:v>
                </c:pt>
                <c:pt idx="296" formatCode="General">
                  <c:v>30.6</c:v>
                </c:pt>
                <c:pt idx="297" formatCode="General">
                  <c:v>30.7</c:v>
                </c:pt>
                <c:pt idx="298" formatCode="General">
                  <c:v>30.8</c:v>
                </c:pt>
                <c:pt idx="299" formatCode="General">
                  <c:v>30.9</c:v>
                </c:pt>
                <c:pt idx="300" formatCode="General">
                  <c:v>31.0</c:v>
                </c:pt>
                <c:pt idx="301" formatCode="General">
                  <c:v>31.1</c:v>
                </c:pt>
                <c:pt idx="302" formatCode="General">
                  <c:v>31.2</c:v>
                </c:pt>
                <c:pt idx="303" formatCode="General">
                  <c:v>31.3</c:v>
                </c:pt>
                <c:pt idx="304" formatCode="General">
                  <c:v>31.4</c:v>
                </c:pt>
                <c:pt idx="305" formatCode="General">
                  <c:v>31.5</c:v>
                </c:pt>
                <c:pt idx="306" formatCode="General">
                  <c:v>31.6</c:v>
                </c:pt>
                <c:pt idx="307" formatCode="General">
                  <c:v>31.7</c:v>
                </c:pt>
                <c:pt idx="308" formatCode="General">
                  <c:v>31.8</c:v>
                </c:pt>
                <c:pt idx="309" formatCode="General">
                  <c:v>31.9</c:v>
                </c:pt>
                <c:pt idx="310" formatCode="General">
                  <c:v>32.0</c:v>
                </c:pt>
                <c:pt idx="311" formatCode="General">
                  <c:v>32.1</c:v>
                </c:pt>
                <c:pt idx="312" formatCode="General">
                  <c:v>32.2</c:v>
                </c:pt>
                <c:pt idx="313" formatCode="General">
                  <c:v>32.3</c:v>
                </c:pt>
                <c:pt idx="314" formatCode="General">
                  <c:v>32.4</c:v>
                </c:pt>
                <c:pt idx="315" formatCode="General">
                  <c:v>32.5</c:v>
                </c:pt>
                <c:pt idx="316" formatCode="General">
                  <c:v>32.6</c:v>
                </c:pt>
                <c:pt idx="317" formatCode="General">
                  <c:v>32.7</c:v>
                </c:pt>
                <c:pt idx="318" formatCode="General">
                  <c:v>32.8</c:v>
                </c:pt>
                <c:pt idx="319" formatCode="General">
                  <c:v>32.9</c:v>
                </c:pt>
                <c:pt idx="320" formatCode="General">
                  <c:v>33.0</c:v>
                </c:pt>
                <c:pt idx="321" formatCode="General">
                  <c:v>33.1</c:v>
                </c:pt>
                <c:pt idx="322" formatCode="General">
                  <c:v>33.2</c:v>
                </c:pt>
                <c:pt idx="323" formatCode="General">
                  <c:v>33.3</c:v>
                </c:pt>
                <c:pt idx="324" formatCode="General">
                  <c:v>33.4</c:v>
                </c:pt>
                <c:pt idx="325" formatCode="General">
                  <c:v>33.5</c:v>
                </c:pt>
                <c:pt idx="326" formatCode="General">
                  <c:v>33.6</c:v>
                </c:pt>
                <c:pt idx="327" formatCode="General">
                  <c:v>33.7</c:v>
                </c:pt>
                <c:pt idx="328" formatCode="General">
                  <c:v>33.8</c:v>
                </c:pt>
                <c:pt idx="329" formatCode="General">
                  <c:v>33.9</c:v>
                </c:pt>
                <c:pt idx="330" formatCode="General">
                  <c:v>34.0</c:v>
                </c:pt>
                <c:pt idx="331" formatCode="General">
                  <c:v>34.1</c:v>
                </c:pt>
                <c:pt idx="332" formatCode="General">
                  <c:v>34.2</c:v>
                </c:pt>
                <c:pt idx="333" formatCode="General">
                  <c:v>34.3</c:v>
                </c:pt>
                <c:pt idx="334" formatCode="General">
                  <c:v>34.4</c:v>
                </c:pt>
                <c:pt idx="335" formatCode="General">
                  <c:v>34.5</c:v>
                </c:pt>
                <c:pt idx="336" formatCode="General">
                  <c:v>34.6</c:v>
                </c:pt>
                <c:pt idx="337" formatCode="General">
                  <c:v>34.7</c:v>
                </c:pt>
                <c:pt idx="338" formatCode="General">
                  <c:v>34.8</c:v>
                </c:pt>
                <c:pt idx="339" formatCode="General">
                  <c:v>34.9</c:v>
                </c:pt>
                <c:pt idx="340" formatCode="General">
                  <c:v>35.0</c:v>
                </c:pt>
                <c:pt idx="341" formatCode="General">
                  <c:v>35.1</c:v>
                </c:pt>
                <c:pt idx="342" formatCode="General">
                  <c:v>35.2</c:v>
                </c:pt>
                <c:pt idx="343" formatCode="General">
                  <c:v>35.3</c:v>
                </c:pt>
                <c:pt idx="344" formatCode="General">
                  <c:v>35.4</c:v>
                </c:pt>
                <c:pt idx="345" formatCode="General">
                  <c:v>35.5</c:v>
                </c:pt>
                <c:pt idx="346" formatCode="General">
                  <c:v>35.6</c:v>
                </c:pt>
                <c:pt idx="347" formatCode="General">
                  <c:v>35.7</c:v>
                </c:pt>
                <c:pt idx="348" formatCode="General">
                  <c:v>35.8</c:v>
                </c:pt>
                <c:pt idx="349" formatCode="General">
                  <c:v>35.9</c:v>
                </c:pt>
                <c:pt idx="350" formatCode="General">
                  <c:v>36.0</c:v>
                </c:pt>
                <c:pt idx="351" formatCode="General">
                  <c:v>36.1</c:v>
                </c:pt>
                <c:pt idx="352" formatCode="General">
                  <c:v>36.2</c:v>
                </c:pt>
                <c:pt idx="353" formatCode="General">
                  <c:v>36.3</c:v>
                </c:pt>
                <c:pt idx="354" formatCode="General">
                  <c:v>36.4</c:v>
                </c:pt>
                <c:pt idx="355" formatCode="General">
                  <c:v>36.5</c:v>
                </c:pt>
                <c:pt idx="356" formatCode="General">
                  <c:v>36.6</c:v>
                </c:pt>
                <c:pt idx="357" formatCode="General">
                  <c:v>36.7</c:v>
                </c:pt>
                <c:pt idx="358" formatCode="General">
                  <c:v>36.8</c:v>
                </c:pt>
                <c:pt idx="359" formatCode="General">
                  <c:v>36.9</c:v>
                </c:pt>
                <c:pt idx="360" formatCode="General">
                  <c:v>37.0</c:v>
                </c:pt>
                <c:pt idx="361" formatCode="General">
                  <c:v>37.1</c:v>
                </c:pt>
                <c:pt idx="362" formatCode="General">
                  <c:v>37.2</c:v>
                </c:pt>
                <c:pt idx="363" formatCode="General">
                  <c:v>37.3</c:v>
                </c:pt>
                <c:pt idx="364" formatCode="General">
                  <c:v>37.4</c:v>
                </c:pt>
                <c:pt idx="365" formatCode="General">
                  <c:v>37.5</c:v>
                </c:pt>
                <c:pt idx="366" formatCode="General">
                  <c:v>37.6</c:v>
                </c:pt>
                <c:pt idx="367" formatCode="General">
                  <c:v>37.7</c:v>
                </c:pt>
                <c:pt idx="368" formatCode="General">
                  <c:v>37.8</c:v>
                </c:pt>
                <c:pt idx="369" formatCode="General">
                  <c:v>37.9</c:v>
                </c:pt>
                <c:pt idx="370" formatCode="General">
                  <c:v>38.0</c:v>
                </c:pt>
                <c:pt idx="371" formatCode="General">
                  <c:v>38.1</c:v>
                </c:pt>
                <c:pt idx="372" formatCode="General">
                  <c:v>38.2</c:v>
                </c:pt>
                <c:pt idx="373" formatCode="General">
                  <c:v>38.3</c:v>
                </c:pt>
                <c:pt idx="374" formatCode="General">
                  <c:v>38.4</c:v>
                </c:pt>
                <c:pt idx="375" formatCode="General">
                  <c:v>38.5</c:v>
                </c:pt>
                <c:pt idx="376" formatCode="General">
                  <c:v>38.6</c:v>
                </c:pt>
                <c:pt idx="377" formatCode="General">
                  <c:v>38.7</c:v>
                </c:pt>
                <c:pt idx="378" formatCode="General">
                  <c:v>38.8</c:v>
                </c:pt>
                <c:pt idx="379" formatCode="General">
                  <c:v>38.9</c:v>
                </c:pt>
                <c:pt idx="380" formatCode="General">
                  <c:v>39.0</c:v>
                </c:pt>
                <c:pt idx="381" formatCode="General">
                  <c:v>39.1</c:v>
                </c:pt>
                <c:pt idx="382" formatCode="General">
                  <c:v>39.2</c:v>
                </c:pt>
                <c:pt idx="383" formatCode="General">
                  <c:v>39.3</c:v>
                </c:pt>
                <c:pt idx="384" formatCode="General">
                  <c:v>39.4</c:v>
                </c:pt>
                <c:pt idx="385" formatCode="General">
                  <c:v>39.5</c:v>
                </c:pt>
                <c:pt idx="386" formatCode="General">
                  <c:v>39.6</c:v>
                </c:pt>
                <c:pt idx="387" formatCode="General">
                  <c:v>39.7</c:v>
                </c:pt>
                <c:pt idx="388" formatCode="General">
                  <c:v>39.8</c:v>
                </c:pt>
                <c:pt idx="389" formatCode="General">
                  <c:v>39.9</c:v>
                </c:pt>
                <c:pt idx="390" formatCode="General">
                  <c:v>40.0</c:v>
                </c:pt>
                <c:pt idx="391" formatCode="General">
                  <c:v>40.1</c:v>
                </c:pt>
                <c:pt idx="392" formatCode="General">
                  <c:v>40.2</c:v>
                </c:pt>
                <c:pt idx="393" formatCode="General">
                  <c:v>40.3</c:v>
                </c:pt>
                <c:pt idx="394" formatCode="General">
                  <c:v>40.4</c:v>
                </c:pt>
                <c:pt idx="395" formatCode="General">
                  <c:v>40.5</c:v>
                </c:pt>
                <c:pt idx="396" formatCode="General">
                  <c:v>40.6</c:v>
                </c:pt>
                <c:pt idx="397" formatCode="General">
                  <c:v>40.7</c:v>
                </c:pt>
                <c:pt idx="398" formatCode="General">
                  <c:v>40.8</c:v>
                </c:pt>
                <c:pt idx="399" formatCode="General">
                  <c:v>40.9</c:v>
                </c:pt>
                <c:pt idx="400" formatCode="General">
                  <c:v>41.0</c:v>
                </c:pt>
                <c:pt idx="401" formatCode="General">
                  <c:v>41.1</c:v>
                </c:pt>
                <c:pt idx="402" formatCode="General">
                  <c:v>41.2</c:v>
                </c:pt>
                <c:pt idx="403" formatCode="General">
                  <c:v>41.3</c:v>
                </c:pt>
                <c:pt idx="404" formatCode="General">
                  <c:v>41.4</c:v>
                </c:pt>
                <c:pt idx="405" formatCode="General">
                  <c:v>41.5</c:v>
                </c:pt>
                <c:pt idx="406" formatCode="General">
                  <c:v>41.6</c:v>
                </c:pt>
                <c:pt idx="407" formatCode="General">
                  <c:v>41.7</c:v>
                </c:pt>
                <c:pt idx="408" formatCode="General">
                  <c:v>41.8</c:v>
                </c:pt>
                <c:pt idx="409" formatCode="General">
                  <c:v>41.9</c:v>
                </c:pt>
                <c:pt idx="410" formatCode="General">
                  <c:v>42.0</c:v>
                </c:pt>
                <c:pt idx="411" formatCode="General">
                  <c:v>42.1</c:v>
                </c:pt>
                <c:pt idx="412" formatCode="General">
                  <c:v>42.2</c:v>
                </c:pt>
                <c:pt idx="413" formatCode="General">
                  <c:v>42.3</c:v>
                </c:pt>
                <c:pt idx="414" formatCode="General">
                  <c:v>42.4</c:v>
                </c:pt>
                <c:pt idx="415" formatCode="General">
                  <c:v>42.5</c:v>
                </c:pt>
                <c:pt idx="416" formatCode="General">
                  <c:v>42.6</c:v>
                </c:pt>
                <c:pt idx="417" formatCode="General">
                  <c:v>42.7</c:v>
                </c:pt>
                <c:pt idx="418" formatCode="General">
                  <c:v>42.8</c:v>
                </c:pt>
                <c:pt idx="419" formatCode="General">
                  <c:v>42.9</c:v>
                </c:pt>
                <c:pt idx="420" formatCode="General">
                  <c:v>43.0</c:v>
                </c:pt>
                <c:pt idx="421" formatCode="General">
                  <c:v>43.1</c:v>
                </c:pt>
                <c:pt idx="422" formatCode="General">
                  <c:v>43.2</c:v>
                </c:pt>
                <c:pt idx="423" formatCode="General">
                  <c:v>43.3</c:v>
                </c:pt>
                <c:pt idx="424" formatCode="General">
                  <c:v>43.4</c:v>
                </c:pt>
                <c:pt idx="425" formatCode="General">
                  <c:v>43.5</c:v>
                </c:pt>
                <c:pt idx="426" formatCode="General">
                  <c:v>43.6</c:v>
                </c:pt>
                <c:pt idx="427" formatCode="General">
                  <c:v>43.7</c:v>
                </c:pt>
                <c:pt idx="428" formatCode="General">
                  <c:v>43.8</c:v>
                </c:pt>
                <c:pt idx="429" formatCode="General">
                  <c:v>43.9</c:v>
                </c:pt>
                <c:pt idx="430" formatCode="General">
                  <c:v>44.0</c:v>
                </c:pt>
                <c:pt idx="431" formatCode="General">
                  <c:v>44.1</c:v>
                </c:pt>
                <c:pt idx="432" formatCode="General">
                  <c:v>44.2</c:v>
                </c:pt>
                <c:pt idx="433" formatCode="General">
                  <c:v>44.3</c:v>
                </c:pt>
                <c:pt idx="434" formatCode="General">
                  <c:v>44.4</c:v>
                </c:pt>
                <c:pt idx="435" formatCode="General">
                  <c:v>44.5</c:v>
                </c:pt>
                <c:pt idx="436" formatCode="General">
                  <c:v>44.6</c:v>
                </c:pt>
                <c:pt idx="437" formatCode="General">
                  <c:v>44.7</c:v>
                </c:pt>
                <c:pt idx="438" formatCode="General">
                  <c:v>44.8</c:v>
                </c:pt>
                <c:pt idx="439" formatCode="General">
                  <c:v>44.9</c:v>
                </c:pt>
                <c:pt idx="440" formatCode="General">
                  <c:v>45.0</c:v>
                </c:pt>
                <c:pt idx="441" formatCode="General">
                  <c:v>45.1</c:v>
                </c:pt>
                <c:pt idx="442" formatCode="General">
                  <c:v>45.2</c:v>
                </c:pt>
                <c:pt idx="443" formatCode="General">
                  <c:v>45.3</c:v>
                </c:pt>
                <c:pt idx="444" formatCode="General">
                  <c:v>45.4</c:v>
                </c:pt>
                <c:pt idx="445" formatCode="General">
                  <c:v>45.5</c:v>
                </c:pt>
                <c:pt idx="446" formatCode="General">
                  <c:v>45.6</c:v>
                </c:pt>
                <c:pt idx="447" formatCode="General">
                  <c:v>45.7</c:v>
                </c:pt>
                <c:pt idx="448" formatCode="General">
                  <c:v>45.8</c:v>
                </c:pt>
                <c:pt idx="449" formatCode="General">
                  <c:v>45.9</c:v>
                </c:pt>
                <c:pt idx="450" formatCode="General">
                  <c:v>46.0</c:v>
                </c:pt>
                <c:pt idx="451" formatCode="General">
                  <c:v>46.1</c:v>
                </c:pt>
                <c:pt idx="452" formatCode="General">
                  <c:v>46.2</c:v>
                </c:pt>
                <c:pt idx="453" formatCode="General">
                  <c:v>46.3</c:v>
                </c:pt>
                <c:pt idx="454" formatCode="General">
                  <c:v>46.4</c:v>
                </c:pt>
                <c:pt idx="455" formatCode="General">
                  <c:v>46.5</c:v>
                </c:pt>
                <c:pt idx="456" formatCode="General">
                  <c:v>46.6</c:v>
                </c:pt>
                <c:pt idx="457" formatCode="General">
                  <c:v>46.7</c:v>
                </c:pt>
                <c:pt idx="458" formatCode="General">
                  <c:v>46.8</c:v>
                </c:pt>
                <c:pt idx="459" formatCode="General">
                  <c:v>46.9</c:v>
                </c:pt>
                <c:pt idx="460" formatCode="General">
                  <c:v>47.0</c:v>
                </c:pt>
                <c:pt idx="461" formatCode="General">
                  <c:v>47.1</c:v>
                </c:pt>
                <c:pt idx="462" formatCode="General">
                  <c:v>47.2</c:v>
                </c:pt>
                <c:pt idx="463" formatCode="General">
                  <c:v>47.3</c:v>
                </c:pt>
                <c:pt idx="464" formatCode="General">
                  <c:v>47.4</c:v>
                </c:pt>
                <c:pt idx="465" formatCode="General">
                  <c:v>47.5</c:v>
                </c:pt>
                <c:pt idx="466" formatCode="General">
                  <c:v>47.6</c:v>
                </c:pt>
                <c:pt idx="467" formatCode="General">
                  <c:v>47.7</c:v>
                </c:pt>
                <c:pt idx="468" formatCode="General">
                  <c:v>47.8</c:v>
                </c:pt>
                <c:pt idx="469" formatCode="General">
                  <c:v>47.9</c:v>
                </c:pt>
                <c:pt idx="470" formatCode="General">
                  <c:v>48.0</c:v>
                </c:pt>
                <c:pt idx="471" formatCode="General">
                  <c:v>48.1</c:v>
                </c:pt>
                <c:pt idx="472" formatCode="General">
                  <c:v>48.2</c:v>
                </c:pt>
                <c:pt idx="473" formatCode="General">
                  <c:v>48.3</c:v>
                </c:pt>
                <c:pt idx="474" formatCode="General">
                  <c:v>48.4</c:v>
                </c:pt>
                <c:pt idx="475" formatCode="General">
                  <c:v>48.5</c:v>
                </c:pt>
                <c:pt idx="476" formatCode="General">
                  <c:v>48.6</c:v>
                </c:pt>
                <c:pt idx="477" formatCode="General">
                  <c:v>48.7</c:v>
                </c:pt>
                <c:pt idx="478" formatCode="General">
                  <c:v>48.8</c:v>
                </c:pt>
                <c:pt idx="479" formatCode="General">
                  <c:v>48.9</c:v>
                </c:pt>
                <c:pt idx="480" formatCode="General">
                  <c:v>49.0</c:v>
                </c:pt>
                <c:pt idx="481" formatCode="General">
                  <c:v>49.1</c:v>
                </c:pt>
                <c:pt idx="482" formatCode="General">
                  <c:v>49.2</c:v>
                </c:pt>
                <c:pt idx="483" formatCode="General">
                  <c:v>49.3</c:v>
                </c:pt>
                <c:pt idx="484" formatCode="General">
                  <c:v>49.4</c:v>
                </c:pt>
                <c:pt idx="485" formatCode="General">
                  <c:v>49.5</c:v>
                </c:pt>
                <c:pt idx="486" formatCode="General">
                  <c:v>49.6</c:v>
                </c:pt>
                <c:pt idx="487" formatCode="General">
                  <c:v>49.7</c:v>
                </c:pt>
                <c:pt idx="488" formatCode="General">
                  <c:v>49.8</c:v>
                </c:pt>
                <c:pt idx="489" formatCode="General">
                  <c:v>49.9</c:v>
                </c:pt>
                <c:pt idx="490" formatCode="General">
                  <c:v>50.0</c:v>
                </c:pt>
                <c:pt idx="491" formatCode="General">
                  <c:v>50.1</c:v>
                </c:pt>
                <c:pt idx="492" formatCode="General">
                  <c:v>50.2</c:v>
                </c:pt>
                <c:pt idx="493" formatCode="General">
                  <c:v>50.3</c:v>
                </c:pt>
                <c:pt idx="494" formatCode="General">
                  <c:v>50.4</c:v>
                </c:pt>
                <c:pt idx="495" formatCode="General">
                  <c:v>50.5</c:v>
                </c:pt>
                <c:pt idx="496" formatCode="General">
                  <c:v>50.6</c:v>
                </c:pt>
                <c:pt idx="497" formatCode="General">
                  <c:v>50.7</c:v>
                </c:pt>
                <c:pt idx="498" formatCode="General">
                  <c:v>50.8</c:v>
                </c:pt>
                <c:pt idx="499" formatCode="General">
                  <c:v>50.9</c:v>
                </c:pt>
                <c:pt idx="500" formatCode="General">
                  <c:v>51.0</c:v>
                </c:pt>
                <c:pt idx="501" formatCode="General">
                  <c:v>51.1</c:v>
                </c:pt>
                <c:pt idx="502" formatCode="General">
                  <c:v>51.2</c:v>
                </c:pt>
                <c:pt idx="503" formatCode="General">
                  <c:v>51.3</c:v>
                </c:pt>
                <c:pt idx="504" formatCode="General">
                  <c:v>51.4</c:v>
                </c:pt>
                <c:pt idx="505" formatCode="General">
                  <c:v>51.5</c:v>
                </c:pt>
                <c:pt idx="506" formatCode="General">
                  <c:v>51.6</c:v>
                </c:pt>
                <c:pt idx="507" formatCode="General">
                  <c:v>51.7</c:v>
                </c:pt>
                <c:pt idx="508" formatCode="General">
                  <c:v>51.8</c:v>
                </c:pt>
                <c:pt idx="509" formatCode="General">
                  <c:v>51.9</c:v>
                </c:pt>
                <c:pt idx="510" formatCode="General">
                  <c:v>52.0</c:v>
                </c:pt>
                <c:pt idx="511" formatCode="General">
                  <c:v>52.1</c:v>
                </c:pt>
                <c:pt idx="512" formatCode="General">
                  <c:v>52.2</c:v>
                </c:pt>
                <c:pt idx="513" formatCode="General">
                  <c:v>52.3</c:v>
                </c:pt>
                <c:pt idx="514" formatCode="General">
                  <c:v>52.4</c:v>
                </c:pt>
                <c:pt idx="515" formatCode="General">
                  <c:v>52.5</c:v>
                </c:pt>
                <c:pt idx="516" formatCode="General">
                  <c:v>52.6</c:v>
                </c:pt>
                <c:pt idx="517" formatCode="General">
                  <c:v>52.7</c:v>
                </c:pt>
                <c:pt idx="518" formatCode="General">
                  <c:v>52.8</c:v>
                </c:pt>
                <c:pt idx="519" formatCode="General">
                  <c:v>52.9</c:v>
                </c:pt>
                <c:pt idx="520" formatCode="General">
                  <c:v>53.0</c:v>
                </c:pt>
                <c:pt idx="521" formatCode="General">
                  <c:v>53.1</c:v>
                </c:pt>
                <c:pt idx="522" formatCode="General">
                  <c:v>53.2</c:v>
                </c:pt>
                <c:pt idx="523" formatCode="General">
                  <c:v>53.3</c:v>
                </c:pt>
                <c:pt idx="524" formatCode="General">
                  <c:v>53.4</c:v>
                </c:pt>
                <c:pt idx="525" formatCode="General">
                  <c:v>53.5</c:v>
                </c:pt>
                <c:pt idx="526" formatCode="General">
                  <c:v>53.6</c:v>
                </c:pt>
                <c:pt idx="527" formatCode="General">
                  <c:v>53.7</c:v>
                </c:pt>
                <c:pt idx="528" formatCode="General">
                  <c:v>53.8</c:v>
                </c:pt>
                <c:pt idx="529" formatCode="General">
                  <c:v>53.9</c:v>
                </c:pt>
                <c:pt idx="530" formatCode="General">
                  <c:v>54.0</c:v>
                </c:pt>
                <c:pt idx="531" formatCode="General">
                  <c:v>54.1</c:v>
                </c:pt>
                <c:pt idx="532" formatCode="General">
                  <c:v>54.2</c:v>
                </c:pt>
                <c:pt idx="533" formatCode="General">
                  <c:v>54.3</c:v>
                </c:pt>
                <c:pt idx="534" formatCode="General">
                  <c:v>54.4</c:v>
                </c:pt>
                <c:pt idx="535" formatCode="General">
                  <c:v>54.5</c:v>
                </c:pt>
                <c:pt idx="536" formatCode="General">
                  <c:v>54.6</c:v>
                </c:pt>
                <c:pt idx="537" formatCode="General">
                  <c:v>54.7</c:v>
                </c:pt>
                <c:pt idx="538" formatCode="General">
                  <c:v>54.8</c:v>
                </c:pt>
                <c:pt idx="539" formatCode="General">
                  <c:v>54.9</c:v>
                </c:pt>
                <c:pt idx="540" formatCode="General">
                  <c:v>55.0</c:v>
                </c:pt>
                <c:pt idx="541" formatCode="General">
                  <c:v>55.1</c:v>
                </c:pt>
                <c:pt idx="542" formatCode="General">
                  <c:v>55.2</c:v>
                </c:pt>
                <c:pt idx="543" formatCode="General">
                  <c:v>55.3</c:v>
                </c:pt>
                <c:pt idx="544" formatCode="General">
                  <c:v>55.4</c:v>
                </c:pt>
                <c:pt idx="545" formatCode="General">
                  <c:v>55.5</c:v>
                </c:pt>
                <c:pt idx="546" formatCode="General">
                  <c:v>55.6</c:v>
                </c:pt>
                <c:pt idx="547" formatCode="General">
                  <c:v>55.7</c:v>
                </c:pt>
                <c:pt idx="548" formatCode="General">
                  <c:v>55.8</c:v>
                </c:pt>
                <c:pt idx="549" formatCode="General">
                  <c:v>55.9</c:v>
                </c:pt>
                <c:pt idx="550" formatCode="General">
                  <c:v>56.0</c:v>
                </c:pt>
                <c:pt idx="551" formatCode="General">
                  <c:v>56.1</c:v>
                </c:pt>
                <c:pt idx="552" formatCode="General">
                  <c:v>56.2</c:v>
                </c:pt>
                <c:pt idx="553" formatCode="General">
                  <c:v>56.3</c:v>
                </c:pt>
                <c:pt idx="554" formatCode="General">
                  <c:v>56.4</c:v>
                </c:pt>
                <c:pt idx="555" formatCode="General">
                  <c:v>56.5</c:v>
                </c:pt>
                <c:pt idx="556" formatCode="General">
                  <c:v>56.6</c:v>
                </c:pt>
                <c:pt idx="557" formatCode="General">
                  <c:v>56.7</c:v>
                </c:pt>
                <c:pt idx="558" formatCode="General">
                  <c:v>56.8</c:v>
                </c:pt>
                <c:pt idx="559" formatCode="General">
                  <c:v>56.9</c:v>
                </c:pt>
                <c:pt idx="560" formatCode="General">
                  <c:v>57.0</c:v>
                </c:pt>
                <c:pt idx="561" formatCode="General">
                  <c:v>57.1</c:v>
                </c:pt>
                <c:pt idx="562" formatCode="General">
                  <c:v>57.2</c:v>
                </c:pt>
                <c:pt idx="563" formatCode="General">
                  <c:v>57.3</c:v>
                </c:pt>
                <c:pt idx="564" formatCode="General">
                  <c:v>57.4</c:v>
                </c:pt>
                <c:pt idx="565" formatCode="General">
                  <c:v>57.5</c:v>
                </c:pt>
                <c:pt idx="566" formatCode="General">
                  <c:v>57.6</c:v>
                </c:pt>
                <c:pt idx="567" formatCode="General">
                  <c:v>57.7</c:v>
                </c:pt>
                <c:pt idx="568" formatCode="General">
                  <c:v>57.8</c:v>
                </c:pt>
                <c:pt idx="569" formatCode="General">
                  <c:v>57.9</c:v>
                </c:pt>
                <c:pt idx="570" formatCode="General">
                  <c:v>58.0</c:v>
                </c:pt>
                <c:pt idx="571" formatCode="General">
                  <c:v>58.1</c:v>
                </c:pt>
                <c:pt idx="572" formatCode="General">
                  <c:v>58.2000000000001</c:v>
                </c:pt>
                <c:pt idx="573" formatCode="General">
                  <c:v>58.3000000000001</c:v>
                </c:pt>
                <c:pt idx="574" formatCode="General">
                  <c:v>58.4000000000001</c:v>
                </c:pt>
                <c:pt idx="575" formatCode="General">
                  <c:v>58.5000000000001</c:v>
                </c:pt>
                <c:pt idx="576" formatCode="General">
                  <c:v>58.6000000000001</c:v>
                </c:pt>
                <c:pt idx="577" formatCode="General">
                  <c:v>58.7000000000001</c:v>
                </c:pt>
                <c:pt idx="578" formatCode="General">
                  <c:v>58.8000000000001</c:v>
                </c:pt>
                <c:pt idx="579" formatCode="General">
                  <c:v>58.9000000000001</c:v>
                </c:pt>
                <c:pt idx="580" formatCode="General">
                  <c:v>59.0000000000001</c:v>
                </c:pt>
                <c:pt idx="581" formatCode="General">
                  <c:v>59.1000000000001</c:v>
                </c:pt>
                <c:pt idx="582" formatCode="General">
                  <c:v>59.2000000000001</c:v>
                </c:pt>
                <c:pt idx="583" formatCode="General">
                  <c:v>59.3000000000001</c:v>
                </c:pt>
                <c:pt idx="584" formatCode="General">
                  <c:v>59.4000000000001</c:v>
                </c:pt>
                <c:pt idx="585" formatCode="General">
                  <c:v>59.5000000000001</c:v>
                </c:pt>
                <c:pt idx="586" formatCode="General">
                  <c:v>59.6000000000001</c:v>
                </c:pt>
                <c:pt idx="587" formatCode="General">
                  <c:v>59.7000000000001</c:v>
                </c:pt>
                <c:pt idx="588" formatCode="General">
                  <c:v>59.8000000000001</c:v>
                </c:pt>
                <c:pt idx="589" formatCode="General">
                  <c:v>59.9000000000001</c:v>
                </c:pt>
                <c:pt idx="590" formatCode="General">
                  <c:v>60.0000000000001</c:v>
                </c:pt>
                <c:pt idx="591" formatCode="General">
                  <c:v>60.1000000000001</c:v>
                </c:pt>
                <c:pt idx="592" formatCode="General">
                  <c:v>60.2000000000001</c:v>
                </c:pt>
                <c:pt idx="593" formatCode="General">
                  <c:v>60.3000000000001</c:v>
                </c:pt>
                <c:pt idx="594" formatCode="General">
                  <c:v>60.4000000000001</c:v>
                </c:pt>
                <c:pt idx="595" formatCode="General">
                  <c:v>60.5000000000001</c:v>
                </c:pt>
                <c:pt idx="596" formatCode="General">
                  <c:v>60.6000000000001</c:v>
                </c:pt>
                <c:pt idx="597" formatCode="General">
                  <c:v>60.7000000000001</c:v>
                </c:pt>
                <c:pt idx="598" formatCode="General">
                  <c:v>60.8000000000001</c:v>
                </c:pt>
                <c:pt idx="599" formatCode="General">
                  <c:v>60.9000000000001</c:v>
                </c:pt>
                <c:pt idx="600" formatCode="General">
                  <c:v>61.0000000000001</c:v>
                </c:pt>
                <c:pt idx="601" formatCode="General">
                  <c:v>61.1000000000001</c:v>
                </c:pt>
                <c:pt idx="602" formatCode="General">
                  <c:v>61.2000000000001</c:v>
                </c:pt>
                <c:pt idx="603" formatCode="General">
                  <c:v>61.3000000000001</c:v>
                </c:pt>
                <c:pt idx="604" formatCode="General">
                  <c:v>61.4000000000001</c:v>
                </c:pt>
                <c:pt idx="605" formatCode="General">
                  <c:v>61.5000000000001</c:v>
                </c:pt>
                <c:pt idx="606" formatCode="General">
                  <c:v>61.6000000000001</c:v>
                </c:pt>
                <c:pt idx="607" formatCode="General">
                  <c:v>61.7000000000001</c:v>
                </c:pt>
                <c:pt idx="608" formatCode="General">
                  <c:v>61.8000000000001</c:v>
                </c:pt>
                <c:pt idx="609" formatCode="General">
                  <c:v>61.9000000000001</c:v>
                </c:pt>
                <c:pt idx="610" formatCode="General">
                  <c:v>62.0000000000001</c:v>
                </c:pt>
                <c:pt idx="611" formatCode="General">
                  <c:v>62.1000000000001</c:v>
                </c:pt>
                <c:pt idx="612" formatCode="General">
                  <c:v>62.2000000000001</c:v>
                </c:pt>
                <c:pt idx="613" formatCode="General">
                  <c:v>62.3000000000001</c:v>
                </c:pt>
                <c:pt idx="614" formatCode="General">
                  <c:v>62.4000000000001</c:v>
                </c:pt>
                <c:pt idx="615" formatCode="General">
                  <c:v>62.5000000000001</c:v>
                </c:pt>
                <c:pt idx="616" formatCode="General">
                  <c:v>62.6000000000001</c:v>
                </c:pt>
                <c:pt idx="617" formatCode="General">
                  <c:v>62.7000000000001</c:v>
                </c:pt>
                <c:pt idx="618" formatCode="General">
                  <c:v>62.8000000000001</c:v>
                </c:pt>
                <c:pt idx="619" formatCode="General">
                  <c:v>62.9000000000001</c:v>
                </c:pt>
                <c:pt idx="620" formatCode="General">
                  <c:v>63.0000000000001</c:v>
                </c:pt>
                <c:pt idx="621" formatCode="General">
                  <c:v>63.1000000000001</c:v>
                </c:pt>
                <c:pt idx="622" formatCode="General">
                  <c:v>63.2000000000001</c:v>
                </c:pt>
                <c:pt idx="623" formatCode="General">
                  <c:v>63.3000000000001</c:v>
                </c:pt>
                <c:pt idx="624" formatCode="General">
                  <c:v>63.4000000000001</c:v>
                </c:pt>
                <c:pt idx="625" formatCode="General">
                  <c:v>63.5000000000001</c:v>
                </c:pt>
                <c:pt idx="626" formatCode="General">
                  <c:v>63.6000000000001</c:v>
                </c:pt>
                <c:pt idx="627" formatCode="General">
                  <c:v>63.7000000000001</c:v>
                </c:pt>
                <c:pt idx="628" formatCode="General">
                  <c:v>63.8000000000001</c:v>
                </c:pt>
                <c:pt idx="629" formatCode="General">
                  <c:v>63.9000000000001</c:v>
                </c:pt>
                <c:pt idx="630" formatCode="General">
                  <c:v>64.0000000000001</c:v>
                </c:pt>
                <c:pt idx="631" formatCode="General">
                  <c:v>64.10000000000009</c:v>
                </c:pt>
                <c:pt idx="632" formatCode="General">
                  <c:v>64.2000000000001</c:v>
                </c:pt>
                <c:pt idx="633" formatCode="General">
                  <c:v>64.3000000000001</c:v>
                </c:pt>
                <c:pt idx="634" formatCode="General">
                  <c:v>64.4000000000001</c:v>
                </c:pt>
                <c:pt idx="635" formatCode="General">
                  <c:v>64.5000000000001</c:v>
                </c:pt>
                <c:pt idx="636" formatCode="General">
                  <c:v>64.60000000000009</c:v>
                </c:pt>
                <c:pt idx="637" formatCode="General">
                  <c:v>64.7000000000001</c:v>
                </c:pt>
                <c:pt idx="638" formatCode="General">
                  <c:v>64.8000000000001</c:v>
                </c:pt>
                <c:pt idx="639" formatCode="General">
                  <c:v>64.9000000000002</c:v>
                </c:pt>
                <c:pt idx="640" formatCode="General">
                  <c:v>65.0000000000002</c:v>
                </c:pt>
              </c:numCache>
            </c:numRef>
          </c:xVal>
          <c:yVal>
            <c:numRef>
              <c:f>'C160520'!$T$6:$T$646</c:f>
              <c:numCache>
                <c:formatCode>0.0000</c:formatCode>
                <c:ptCount val="641"/>
                <c:pt idx="0">
                  <c:v>0.344444444444444</c:v>
                </c:pt>
                <c:pt idx="1">
                  <c:v>0.33695652173913</c:v>
                </c:pt>
                <c:pt idx="2">
                  <c:v>0.329787234042553</c:v>
                </c:pt>
                <c:pt idx="3">
                  <c:v>0.322916666666667</c:v>
                </c:pt>
                <c:pt idx="4">
                  <c:v>0.316326530612245</c:v>
                </c:pt>
                <c:pt idx="5">
                  <c:v>0.31</c:v>
                </c:pt>
                <c:pt idx="6">
                  <c:v>0.303921568627451</c:v>
                </c:pt>
                <c:pt idx="7">
                  <c:v>0.298076923076923</c:v>
                </c:pt>
                <c:pt idx="8">
                  <c:v>0.292452830188679</c:v>
                </c:pt>
                <c:pt idx="9">
                  <c:v>0.287037037037037</c:v>
                </c:pt>
                <c:pt idx="10">
                  <c:v>0.281818181818182</c:v>
                </c:pt>
                <c:pt idx="11">
                  <c:v>0.276785714285714</c:v>
                </c:pt>
                <c:pt idx="12">
                  <c:v>0.271929824561403</c:v>
                </c:pt>
                <c:pt idx="13">
                  <c:v>0.267241379310345</c:v>
                </c:pt>
                <c:pt idx="14">
                  <c:v>0.26271186440678</c:v>
                </c:pt>
                <c:pt idx="15">
                  <c:v>0.258333333333333</c:v>
                </c:pt>
                <c:pt idx="16">
                  <c:v>0.254098360655738</c:v>
                </c:pt>
                <c:pt idx="17">
                  <c:v>0.25</c:v>
                </c:pt>
                <c:pt idx="18">
                  <c:v>0.246031746031746</c:v>
                </c:pt>
                <c:pt idx="19">
                  <c:v>0.2421875</c:v>
                </c:pt>
                <c:pt idx="20">
                  <c:v>0.238461538461538</c:v>
                </c:pt>
                <c:pt idx="21">
                  <c:v>0.234848484848485</c:v>
                </c:pt>
                <c:pt idx="22">
                  <c:v>0.23134328358209</c:v>
                </c:pt>
                <c:pt idx="23">
                  <c:v>0.227941176470588</c:v>
                </c:pt>
                <c:pt idx="24">
                  <c:v>0.22463768115942</c:v>
                </c:pt>
                <c:pt idx="25">
                  <c:v>0.221428571428571</c:v>
                </c:pt>
                <c:pt idx="26">
                  <c:v>0.21830985915493</c:v>
                </c:pt>
                <c:pt idx="27">
                  <c:v>0.215277777777778</c:v>
                </c:pt>
                <c:pt idx="28">
                  <c:v>0.212328767123288</c:v>
                </c:pt>
                <c:pt idx="29">
                  <c:v>0.209459459459459</c:v>
                </c:pt>
                <c:pt idx="30">
                  <c:v>0.206666666666667</c:v>
                </c:pt>
                <c:pt idx="31">
                  <c:v>0.203947368421053</c:v>
                </c:pt>
                <c:pt idx="32">
                  <c:v>0.201298701298701</c:v>
                </c:pt>
                <c:pt idx="33">
                  <c:v>0.198717948717949</c:v>
                </c:pt>
                <c:pt idx="34">
                  <c:v>0.19620253164557</c:v>
                </c:pt>
                <c:pt idx="35">
                  <c:v>0.19375</c:v>
                </c:pt>
                <c:pt idx="36">
                  <c:v>0.191358024691358</c:v>
                </c:pt>
                <c:pt idx="37">
                  <c:v>0.189024390243902</c:v>
                </c:pt>
                <c:pt idx="38">
                  <c:v>0.186746987951807</c:v>
                </c:pt>
                <c:pt idx="39">
                  <c:v>0.184523809523809</c:v>
                </c:pt>
                <c:pt idx="40">
                  <c:v>0.182352941176471</c:v>
                </c:pt>
                <c:pt idx="41">
                  <c:v>0.180232558139535</c:v>
                </c:pt>
                <c:pt idx="42">
                  <c:v>0.17816091954023</c:v>
                </c:pt>
                <c:pt idx="43">
                  <c:v>0.176136363636364</c:v>
                </c:pt>
                <c:pt idx="44">
                  <c:v>0.174157303370786</c:v>
                </c:pt>
                <c:pt idx="45">
                  <c:v>0.172222222222222</c:v>
                </c:pt>
                <c:pt idx="46">
                  <c:v>0.17032967032967</c:v>
                </c:pt>
                <c:pt idx="47">
                  <c:v>0.168478260869565</c:v>
                </c:pt>
                <c:pt idx="48">
                  <c:v>0.166666666666667</c:v>
                </c:pt>
                <c:pt idx="49">
                  <c:v>0.164893617021277</c:v>
                </c:pt>
                <c:pt idx="50">
                  <c:v>0.163157894736842</c:v>
                </c:pt>
                <c:pt idx="51">
                  <c:v>0.161458333333333</c:v>
                </c:pt>
                <c:pt idx="52">
                  <c:v>0.15979381443299</c:v>
                </c:pt>
                <c:pt idx="53">
                  <c:v>0.158163265306122</c:v>
                </c:pt>
                <c:pt idx="54">
                  <c:v>0.156565656565657</c:v>
                </c:pt>
                <c:pt idx="55">
                  <c:v>0.155</c:v>
                </c:pt>
                <c:pt idx="56">
                  <c:v>0.153465346534653</c:v>
                </c:pt>
                <c:pt idx="57">
                  <c:v>0.151960784313725</c:v>
                </c:pt>
                <c:pt idx="58">
                  <c:v>0.150485436893204</c:v>
                </c:pt>
                <c:pt idx="59">
                  <c:v>0.149038461538461</c:v>
                </c:pt>
                <c:pt idx="60">
                  <c:v>0.147619047619048</c:v>
                </c:pt>
                <c:pt idx="61">
                  <c:v>0.14622641509434</c:v>
                </c:pt>
                <c:pt idx="62">
                  <c:v>0.144859813084112</c:v>
                </c:pt>
                <c:pt idx="63">
                  <c:v>0.143518518518518</c:v>
                </c:pt>
                <c:pt idx="64">
                  <c:v>0.142201834862385</c:v>
                </c:pt>
                <c:pt idx="65">
                  <c:v>0.140909090909091</c:v>
                </c:pt>
                <c:pt idx="66">
                  <c:v>0.13963963963964</c:v>
                </c:pt>
                <c:pt idx="67">
                  <c:v>0.138392857142857</c:v>
                </c:pt>
                <c:pt idx="68">
                  <c:v>0.13716814159292</c:v>
                </c:pt>
                <c:pt idx="69">
                  <c:v>0.135964912280702</c:v>
                </c:pt>
                <c:pt idx="70">
                  <c:v>0.134782608695652</c:v>
                </c:pt>
                <c:pt idx="71">
                  <c:v>0.133620689655172</c:v>
                </c:pt>
                <c:pt idx="72">
                  <c:v>0.132478632478632</c:v>
                </c:pt>
                <c:pt idx="73">
                  <c:v>0.13135593220339</c:v>
                </c:pt>
                <c:pt idx="74">
                  <c:v>0.130252100840336</c:v>
                </c:pt>
                <c:pt idx="75">
                  <c:v>0.129166666666667</c:v>
                </c:pt>
                <c:pt idx="76">
                  <c:v>0.128099173553719</c:v>
                </c:pt>
                <c:pt idx="77">
                  <c:v>0.127049180327869</c:v>
                </c:pt>
                <c:pt idx="78">
                  <c:v>0.126016260162602</c:v>
                </c:pt>
                <c:pt idx="79">
                  <c:v>0.125</c:v>
                </c:pt>
                <c:pt idx="80">
                  <c:v>0.124</c:v>
                </c:pt>
                <c:pt idx="81">
                  <c:v>0.123015873015873</c:v>
                </c:pt>
                <c:pt idx="82">
                  <c:v>0.122047244094488</c:v>
                </c:pt>
                <c:pt idx="83">
                  <c:v>0.12109375</c:v>
                </c:pt>
                <c:pt idx="84">
                  <c:v>0.12015503875969</c:v>
                </c:pt>
                <c:pt idx="85">
                  <c:v>0.119230769230769</c:v>
                </c:pt>
                <c:pt idx="86">
                  <c:v>0.118320610687023</c:v>
                </c:pt>
                <c:pt idx="87">
                  <c:v>0.117424242424242</c:v>
                </c:pt>
                <c:pt idx="88">
                  <c:v>0.116541353383459</c:v>
                </c:pt>
                <c:pt idx="89">
                  <c:v>0.115671641791045</c:v>
                </c:pt>
                <c:pt idx="90">
                  <c:v>0.114814814814815</c:v>
                </c:pt>
                <c:pt idx="91">
                  <c:v>0.113970588235294</c:v>
                </c:pt>
                <c:pt idx="92">
                  <c:v>0.113138686131387</c:v>
                </c:pt>
                <c:pt idx="93">
                  <c:v>0.11231884057971</c:v>
                </c:pt>
                <c:pt idx="94">
                  <c:v>0.111510791366906</c:v>
                </c:pt>
                <c:pt idx="95">
                  <c:v>0.110714285714286</c:v>
                </c:pt>
                <c:pt idx="96">
                  <c:v>0.109929078014184</c:v>
                </c:pt>
                <c:pt idx="97">
                  <c:v>0.109154929577465</c:v>
                </c:pt>
                <c:pt idx="98">
                  <c:v>0.108391608391608</c:v>
                </c:pt>
                <c:pt idx="99">
                  <c:v>0.107638888888889</c:v>
                </c:pt>
                <c:pt idx="100">
                  <c:v>0.106896551724138</c:v>
                </c:pt>
                <c:pt idx="101">
                  <c:v>0.106164383561644</c:v>
                </c:pt>
                <c:pt idx="102">
                  <c:v>0.105442176870748</c:v>
                </c:pt>
                <c:pt idx="103">
                  <c:v>0.10472972972973</c:v>
                </c:pt>
                <c:pt idx="104">
                  <c:v>0.104026845637584</c:v>
                </c:pt>
                <c:pt idx="105">
                  <c:v>0.103333333333333</c:v>
                </c:pt>
                <c:pt idx="106">
                  <c:v>0.102649006622517</c:v>
                </c:pt>
                <c:pt idx="107">
                  <c:v>0.101973684210526</c:v>
                </c:pt>
                <c:pt idx="108">
                  <c:v>0.101307189542484</c:v>
                </c:pt>
                <c:pt idx="109">
                  <c:v>0.100649350649351</c:v>
                </c:pt>
                <c:pt idx="110">
                  <c:v>0.1</c:v>
                </c:pt>
                <c:pt idx="111">
                  <c:v>0.0993589743589743</c:v>
                </c:pt>
                <c:pt idx="112">
                  <c:v>0.0987261146496815</c:v>
                </c:pt>
                <c:pt idx="113">
                  <c:v>0.0981012658227848</c:v>
                </c:pt>
                <c:pt idx="114">
                  <c:v>0.0974842767295597</c:v>
                </c:pt>
                <c:pt idx="115">
                  <c:v>0.096875</c:v>
                </c:pt>
                <c:pt idx="116">
                  <c:v>0.0962732919254658</c:v>
                </c:pt>
                <c:pt idx="117">
                  <c:v>0.095679012345679</c:v>
                </c:pt>
                <c:pt idx="118">
                  <c:v>0.0950920245398773</c:v>
                </c:pt>
                <c:pt idx="119">
                  <c:v>0.0945121951219512</c:v>
                </c:pt>
                <c:pt idx="120">
                  <c:v>0.0939393939393939</c:v>
                </c:pt>
                <c:pt idx="121">
                  <c:v>0.0933734939759036</c:v>
                </c:pt>
                <c:pt idx="122">
                  <c:v>0.092814371257485</c:v>
                </c:pt>
                <c:pt idx="123">
                  <c:v>0.0922619047619047</c:v>
                </c:pt>
                <c:pt idx="124">
                  <c:v>0.0917159763313609</c:v>
                </c:pt>
                <c:pt idx="125">
                  <c:v>0.0911764705882353</c:v>
                </c:pt>
                <c:pt idx="126">
                  <c:v>0.0906432748538011</c:v>
                </c:pt>
                <c:pt idx="127">
                  <c:v>0.0901162790697674</c:v>
                </c:pt>
                <c:pt idx="128">
                  <c:v>0.0895953757225433</c:v>
                </c:pt>
                <c:pt idx="129">
                  <c:v>0.0890804597701149</c:v>
                </c:pt>
                <c:pt idx="130">
                  <c:v>0.0885714285714285</c:v>
                </c:pt>
                <c:pt idx="131">
                  <c:v>0.0880681818181818</c:v>
                </c:pt>
                <c:pt idx="132">
                  <c:v>0.0875706214689265</c:v>
                </c:pt>
                <c:pt idx="133">
                  <c:v>0.0870786516853932</c:v>
                </c:pt>
                <c:pt idx="134">
                  <c:v>0.0865921787709497</c:v>
                </c:pt>
                <c:pt idx="135">
                  <c:v>0.0861111111111111</c:v>
                </c:pt>
                <c:pt idx="136">
                  <c:v>0.0856353591160221</c:v>
                </c:pt>
                <c:pt idx="137">
                  <c:v>0.0851648351648351</c:v>
                </c:pt>
                <c:pt idx="138">
                  <c:v>0.0846994535519125</c:v>
                </c:pt>
                <c:pt idx="139">
                  <c:v>0.0842391304347826</c:v>
                </c:pt>
                <c:pt idx="140">
                  <c:v>0.0837837837837838</c:v>
                </c:pt>
                <c:pt idx="141">
                  <c:v>0.0833333333333333</c:v>
                </c:pt>
                <c:pt idx="142">
                  <c:v>0.0828877005347593</c:v>
                </c:pt>
                <c:pt idx="143">
                  <c:v>0.0824468085106383</c:v>
                </c:pt>
                <c:pt idx="144">
                  <c:v>0.082010582010582</c:v>
                </c:pt>
                <c:pt idx="145">
                  <c:v>0.081578947368421</c:v>
                </c:pt>
                <c:pt idx="146">
                  <c:v>0.081151832460733</c:v>
                </c:pt>
                <c:pt idx="147">
                  <c:v>0.0807291666666666</c:v>
                </c:pt>
                <c:pt idx="148">
                  <c:v>0.0803108808290155</c:v>
                </c:pt>
                <c:pt idx="149">
                  <c:v>0.0798969072164948</c:v>
                </c:pt>
                <c:pt idx="150">
                  <c:v>0.0794871794871795</c:v>
                </c:pt>
                <c:pt idx="151">
                  <c:v>0.0790816326530612</c:v>
                </c:pt>
                <c:pt idx="152">
                  <c:v>0.0786802030456853</c:v>
                </c:pt>
                <c:pt idx="153">
                  <c:v>0.0782828282828283</c:v>
                </c:pt>
                <c:pt idx="154">
                  <c:v>0.0778894472361809</c:v>
                </c:pt>
                <c:pt idx="155">
                  <c:v>0.0775</c:v>
                </c:pt>
                <c:pt idx="156">
                  <c:v>0.0771144278606965</c:v>
                </c:pt>
                <c:pt idx="157">
                  <c:v>0.0767326732673267</c:v>
                </c:pt>
                <c:pt idx="158">
                  <c:v>0.0763546798029556</c:v>
                </c:pt>
                <c:pt idx="159">
                  <c:v>0.0759803921568627</c:v>
                </c:pt>
                <c:pt idx="160">
                  <c:v>0.075609756097561</c:v>
                </c:pt>
                <c:pt idx="161">
                  <c:v>0.0752427184466019</c:v>
                </c:pt>
                <c:pt idx="162">
                  <c:v>0.0748792270531401</c:v>
                </c:pt>
                <c:pt idx="163">
                  <c:v>0.0745192307692307</c:v>
                </c:pt>
                <c:pt idx="164">
                  <c:v>0.0741626794258373</c:v>
                </c:pt>
                <c:pt idx="165">
                  <c:v>0.0738095238095238</c:v>
                </c:pt>
                <c:pt idx="166">
                  <c:v>0.0734597156398104</c:v>
                </c:pt>
                <c:pt idx="167">
                  <c:v>0.0731132075471698</c:v>
                </c:pt>
                <c:pt idx="168">
                  <c:v>0.0727699530516432</c:v>
                </c:pt>
                <c:pt idx="169">
                  <c:v>0.0724299065420561</c:v>
                </c:pt>
                <c:pt idx="170">
                  <c:v>0.0720930232558139</c:v>
                </c:pt>
                <c:pt idx="171">
                  <c:v>0.0717592592592592</c:v>
                </c:pt>
                <c:pt idx="172">
                  <c:v>0.0714285714285714</c:v>
                </c:pt>
                <c:pt idx="173">
                  <c:v>0.0711009174311926</c:v>
                </c:pt>
                <c:pt idx="174">
                  <c:v>0.0707762557077625</c:v>
                </c:pt>
                <c:pt idx="175">
                  <c:v>0.0704545454545454</c:v>
                </c:pt>
                <c:pt idx="176">
                  <c:v>0.0701357466063348</c:v>
                </c:pt>
                <c:pt idx="177">
                  <c:v>0.0698198198198198</c:v>
                </c:pt>
                <c:pt idx="178">
                  <c:v>0.0695067264573991</c:v>
                </c:pt>
                <c:pt idx="179">
                  <c:v>0.0691964285714285</c:v>
                </c:pt>
                <c:pt idx="180">
                  <c:v>0.0688888888888889</c:v>
                </c:pt>
                <c:pt idx="181">
                  <c:v>0.0685840707964601</c:v>
                </c:pt>
                <c:pt idx="182">
                  <c:v>0.0682819383259912</c:v>
                </c:pt>
                <c:pt idx="183">
                  <c:v>0.0679824561403509</c:v>
                </c:pt>
                <c:pt idx="184">
                  <c:v>0.0676855895196506</c:v>
                </c:pt>
                <c:pt idx="185">
                  <c:v>0.0673913043478261</c:v>
                </c:pt>
                <c:pt idx="186">
                  <c:v>0.0670995670995671</c:v>
                </c:pt>
                <c:pt idx="187">
                  <c:v>0.0668103448275862</c:v>
                </c:pt>
                <c:pt idx="188">
                  <c:v>0.0665236051502146</c:v>
                </c:pt>
                <c:pt idx="189">
                  <c:v>0.0662393162393162</c:v>
                </c:pt>
                <c:pt idx="190">
                  <c:v>0.0659574468085106</c:v>
                </c:pt>
                <c:pt idx="191">
                  <c:v>0.0656779661016949</c:v>
                </c:pt>
                <c:pt idx="192">
                  <c:v>0.0654008438818565</c:v>
                </c:pt>
                <c:pt idx="193">
                  <c:v>0.065126050420168</c:v>
                </c:pt>
                <c:pt idx="194">
                  <c:v>0.0648535564853556</c:v>
                </c:pt>
                <c:pt idx="195">
                  <c:v>0.0645833333333333</c:v>
                </c:pt>
                <c:pt idx="196">
                  <c:v>0.0643153526970954</c:v>
                </c:pt>
                <c:pt idx="197">
                  <c:v>0.0640495867768595</c:v>
                </c:pt>
                <c:pt idx="198">
                  <c:v>0.0637860082304526</c:v>
                </c:pt>
                <c:pt idx="199">
                  <c:v>0.0635245901639344</c:v>
                </c:pt>
                <c:pt idx="200">
                  <c:v>0.063265306122449</c:v>
                </c:pt>
                <c:pt idx="201">
                  <c:v>0.0630081300813008</c:v>
                </c:pt>
                <c:pt idx="202">
                  <c:v>0.0627530364372469</c:v>
                </c:pt>
                <c:pt idx="203">
                  <c:v>0.0625</c:v>
                </c:pt>
                <c:pt idx="204">
                  <c:v>0.0622489959839357</c:v>
                </c:pt>
                <c:pt idx="205">
                  <c:v>0.062</c:v>
                </c:pt>
                <c:pt idx="206">
                  <c:v>0.0617529880478087</c:v>
                </c:pt>
                <c:pt idx="207">
                  <c:v>0.0615079365079365</c:v>
                </c:pt>
                <c:pt idx="208">
                  <c:v>0.0612648221343873</c:v>
                </c:pt>
                <c:pt idx="209">
                  <c:v>0.0610236220472441</c:v>
                </c:pt>
                <c:pt idx="210">
                  <c:v>0.0607843137254902</c:v>
                </c:pt>
                <c:pt idx="211">
                  <c:v>0.060546875</c:v>
                </c:pt>
                <c:pt idx="212">
                  <c:v>0.0603112840466926</c:v>
                </c:pt>
                <c:pt idx="213">
                  <c:v>0.0600775193798449</c:v>
                </c:pt>
                <c:pt idx="214">
                  <c:v>0.0598455598455598</c:v>
                </c:pt>
                <c:pt idx="215">
                  <c:v>0.0596153846153846</c:v>
                </c:pt>
                <c:pt idx="216">
                  <c:v>0.0593869731800766</c:v>
                </c:pt>
                <c:pt idx="217">
                  <c:v>0.0591603053435114</c:v>
                </c:pt>
                <c:pt idx="218">
                  <c:v>0.05893536121673</c:v>
                </c:pt>
                <c:pt idx="219">
                  <c:v>0.0587121212121212</c:v>
                </c:pt>
                <c:pt idx="220">
                  <c:v>0.0584905660377358</c:v>
                </c:pt>
                <c:pt idx="221">
                  <c:v>0.0582706766917293</c:v>
                </c:pt>
                <c:pt idx="222">
                  <c:v>0.0580524344569288</c:v>
                </c:pt>
                <c:pt idx="223">
                  <c:v>0.0578358208955224</c:v>
                </c:pt>
                <c:pt idx="224">
                  <c:v>0.0576208178438662</c:v>
                </c:pt>
                <c:pt idx="225">
                  <c:v>0.0574074074074074</c:v>
                </c:pt>
                <c:pt idx="226">
                  <c:v>0.0571955719557195</c:v>
                </c:pt>
                <c:pt idx="227">
                  <c:v>0.056985294117647</c:v>
                </c:pt>
                <c:pt idx="228">
                  <c:v>0.0567765567765568</c:v>
                </c:pt>
                <c:pt idx="229">
                  <c:v>0.0565693430656934</c:v>
                </c:pt>
                <c:pt idx="230">
                  <c:v>0.0563636363636363</c:v>
                </c:pt>
                <c:pt idx="231">
                  <c:v>0.0561594202898551</c:v>
                </c:pt>
                <c:pt idx="232">
                  <c:v>0.055956678700361</c:v>
                </c:pt>
                <c:pt idx="233">
                  <c:v>0.0557553956834532</c:v>
                </c:pt>
                <c:pt idx="234">
                  <c:v>0.0555555555555555</c:v>
                </c:pt>
                <c:pt idx="235">
                  <c:v>0.0553571428571428</c:v>
                </c:pt>
                <c:pt idx="236">
                  <c:v>0.0551601423487544</c:v>
                </c:pt>
                <c:pt idx="237">
                  <c:v>0.0549645390070922</c:v>
                </c:pt>
                <c:pt idx="238">
                  <c:v>0.0547703180212014</c:v>
                </c:pt>
                <c:pt idx="239">
                  <c:v>0.0545774647887324</c:v>
                </c:pt>
                <c:pt idx="240">
                  <c:v>0.0543859649122807</c:v>
                </c:pt>
                <c:pt idx="241">
                  <c:v>0.0541958041958042</c:v>
                </c:pt>
                <c:pt idx="242">
                  <c:v>0.054006968641115</c:v>
                </c:pt>
                <c:pt idx="243">
                  <c:v>0.0538194444444444</c:v>
                </c:pt>
                <c:pt idx="244">
                  <c:v>0.0536332179930796</c:v>
                </c:pt>
                <c:pt idx="245">
                  <c:v>0.053448275862069</c:v>
                </c:pt>
                <c:pt idx="246">
                  <c:v>0.0532646048109965</c:v>
                </c:pt>
                <c:pt idx="247">
                  <c:v>0.0530821917808219</c:v>
                </c:pt>
                <c:pt idx="248">
                  <c:v>0.052901023890785</c:v>
                </c:pt>
                <c:pt idx="249">
                  <c:v>0.0527210884353741</c:v>
                </c:pt>
                <c:pt idx="250">
                  <c:v>0.0525423728813559</c:v>
                </c:pt>
                <c:pt idx="251">
                  <c:v>0.0523648648648648</c:v>
                </c:pt>
                <c:pt idx="252">
                  <c:v>0.0521885521885522</c:v>
                </c:pt>
                <c:pt idx="253">
                  <c:v>0.0520134228187919</c:v>
                </c:pt>
                <c:pt idx="254">
                  <c:v>0.0518394648829431</c:v>
                </c:pt>
                <c:pt idx="255">
                  <c:v>0.0516666666666666</c:v>
                </c:pt>
                <c:pt idx="256">
                  <c:v>0.0514950166112957</c:v>
                </c:pt>
                <c:pt idx="257">
                  <c:v>0.0513245033112583</c:v>
                </c:pt>
                <c:pt idx="258">
                  <c:v>0.0511551155115511</c:v>
                </c:pt>
                <c:pt idx="259">
                  <c:v>0.0509868421052631</c:v>
                </c:pt>
                <c:pt idx="260">
                  <c:v>0.0508196721311475</c:v>
                </c:pt>
                <c:pt idx="261">
                  <c:v>0.0506535947712418</c:v>
                </c:pt>
                <c:pt idx="262">
                  <c:v>0.0504885993485342</c:v>
                </c:pt>
                <c:pt idx="263">
                  <c:v>0.0503246753246753</c:v>
                </c:pt>
                <c:pt idx="264">
                  <c:v>0.0501618122977346</c:v>
                </c:pt>
                <c:pt idx="265">
                  <c:v>0.05</c:v>
                </c:pt>
                <c:pt idx="266">
                  <c:v>0.0498392282958199</c:v>
                </c:pt>
                <c:pt idx="267">
                  <c:v>0.0496794871794872</c:v>
                </c:pt>
                <c:pt idx="268">
                  <c:v>0.0495207667731629</c:v>
                </c:pt>
                <c:pt idx="269">
                  <c:v>0.0493630573248407</c:v>
                </c:pt>
                <c:pt idx="270">
                  <c:v>0.0492063492063492</c:v>
                </c:pt>
                <c:pt idx="271">
                  <c:v>0.0490506329113924</c:v>
                </c:pt>
                <c:pt idx="272">
                  <c:v>0.0488958990536277</c:v>
                </c:pt>
                <c:pt idx="273">
                  <c:v>0.0487421383647799</c:v>
                </c:pt>
                <c:pt idx="274">
                  <c:v>0.04858934169279</c:v>
                </c:pt>
                <c:pt idx="275">
                  <c:v>0.0484375</c:v>
                </c:pt>
                <c:pt idx="276">
                  <c:v>0.0482866043613707</c:v>
                </c:pt>
                <c:pt idx="277">
                  <c:v>0.0481366459627329</c:v>
                </c:pt>
                <c:pt idx="278">
                  <c:v>0.0479876160990712</c:v>
                </c:pt>
                <c:pt idx="279">
                  <c:v>0.0478395061728395</c:v>
                </c:pt>
                <c:pt idx="280">
                  <c:v>0.0476923076923077</c:v>
                </c:pt>
                <c:pt idx="281">
                  <c:v>0.0475460122699386</c:v>
                </c:pt>
                <c:pt idx="282">
                  <c:v>0.0474006116207951</c:v>
                </c:pt>
                <c:pt idx="283">
                  <c:v>0.0472560975609756</c:v>
                </c:pt>
                <c:pt idx="284">
                  <c:v>0.047112462006079</c:v>
                </c:pt>
                <c:pt idx="285">
                  <c:v>0.046969696969697</c:v>
                </c:pt>
                <c:pt idx="286">
                  <c:v>0.0468277945619335</c:v>
                </c:pt>
                <c:pt idx="287">
                  <c:v>0.0466867469879518</c:v>
                </c:pt>
                <c:pt idx="288">
                  <c:v>0.0465465465465465</c:v>
                </c:pt>
                <c:pt idx="289">
                  <c:v>0.0464071856287425</c:v>
                </c:pt>
                <c:pt idx="290">
                  <c:v>0.0462686567164179</c:v>
                </c:pt>
                <c:pt idx="291">
                  <c:v>0.0461309523809524</c:v>
                </c:pt>
                <c:pt idx="292">
                  <c:v>0.0459940652818991</c:v>
                </c:pt>
                <c:pt idx="293">
                  <c:v>0.0458579881656805</c:v>
                </c:pt>
                <c:pt idx="294">
                  <c:v>0.0457227138643068</c:v>
                </c:pt>
                <c:pt idx="295">
                  <c:v>0.0455882352941176</c:v>
                </c:pt>
                <c:pt idx="296">
                  <c:v>0.0454545454545454</c:v>
                </c:pt>
                <c:pt idx="297">
                  <c:v>0.0453216374269006</c:v>
                </c:pt>
                <c:pt idx="298">
                  <c:v>0.0451895043731778</c:v>
                </c:pt>
                <c:pt idx="299">
                  <c:v>0.0450581395348837</c:v>
                </c:pt>
                <c:pt idx="300">
                  <c:v>0.044927536231884</c:v>
                </c:pt>
                <c:pt idx="301">
                  <c:v>0.0447976878612717</c:v>
                </c:pt>
                <c:pt idx="302">
                  <c:v>0.0446685878962536</c:v>
                </c:pt>
                <c:pt idx="303">
                  <c:v>0.0445402298850575</c:v>
                </c:pt>
                <c:pt idx="304">
                  <c:v>0.0444126074498567</c:v>
                </c:pt>
                <c:pt idx="305">
                  <c:v>0.0442857142857143</c:v>
                </c:pt>
                <c:pt idx="306">
                  <c:v>0.0441595441595441</c:v>
                </c:pt>
                <c:pt idx="307">
                  <c:v>0.0440340909090909</c:v>
                </c:pt>
                <c:pt idx="308">
                  <c:v>0.0439093484419263</c:v>
                </c:pt>
                <c:pt idx="309">
                  <c:v>0.0437853107344633</c:v>
                </c:pt>
                <c:pt idx="310">
                  <c:v>0.0436619718309859</c:v>
                </c:pt>
                <c:pt idx="311">
                  <c:v>0.0435393258426966</c:v>
                </c:pt>
                <c:pt idx="312">
                  <c:v>0.0434173669467787</c:v>
                </c:pt>
                <c:pt idx="313">
                  <c:v>0.0432960893854748</c:v>
                </c:pt>
                <c:pt idx="314">
                  <c:v>0.043175487465181</c:v>
                </c:pt>
                <c:pt idx="315">
                  <c:v>0.0430555555555555</c:v>
                </c:pt>
                <c:pt idx="316">
                  <c:v>0.0429362880886426</c:v>
                </c:pt>
                <c:pt idx="317">
                  <c:v>0.042817679558011</c:v>
                </c:pt>
                <c:pt idx="318">
                  <c:v>0.0426997245179063</c:v>
                </c:pt>
                <c:pt idx="319">
                  <c:v>0.0425824175824176</c:v>
                </c:pt>
                <c:pt idx="320">
                  <c:v>0.0424657534246575</c:v>
                </c:pt>
                <c:pt idx="321">
                  <c:v>0.0423497267759563</c:v>
                </c:pt>
                <c:pt idx="322">
                  <c:v>0.0422343324250681</c:v>
                </c:pt>
                <c:pt idx="323">
                  <c:v>0.0421195652173913</c:v>
                </c:pt>
                <c:pt idx="324">
                  <c:v>0.0420054200542005</c:v>
                </c:pt>
                <c:pt idx="325">
                  <c:v>0.0418918918918919</c:v>
                </c:pt>
                <c:pt idx="326">
                  <c:v>0.0417789757412399</c:v>
                </c:pt>
                <c:pt idx="327">
                  <c:v>0.0416666666666666</c:v>
                </c:pt>
                <c:pt idx="328">
                  <c:v>0.0415549597855228</c:v>
                </c:pt>
                <c:pt idx="329">
                  <c:v>0.0414438502673797</c:v>
                </c:pt>
                <c:pt idx="330">
                  <c:v>0.0413333333333333</c:v>
                </c:pt>
                <c:pt idx="331">
                  <c:v>0.0412234042553191</c:v>
                </c:pt>
                <c:pt idx="332">
                  <c:v>0.0411140583554377</c:v>
                </c:pt>
                <c:pt idx="333">
                  <c:v>0.041005291005291</c:v>
                </c:pt>
                <c:pt idx="334">
                  <c:v>0.0408970976253298</c:v>
                </c:pt>
                <c:pt idx="335">
                  <c:v>0.0407894736842105</c:v>
                </c:pt>
                <c:pt idx="336">
                  <c:v>0.0406824146981627</c:v>
                </c:pt>
                <c:pt idx="337">
                  <c:v>0.0405759162303665</c:v>
                </c:pt>
                <c:pt idx="338">
                  <c:v>0.0404699738903394</c:v>
                </c:pt>
                <c:pt idx="339">
                  <c:v>0.0403645833333333</c:v>
                </c:pt>
                <c:pt idx="340">
                  <c:v>0.0402597402597402</c:v>
                </c:pt>
                <c:pt idx="341">
                  <c:v>0.0401554404145078</c:v>
                </c:pt>
                <c:pt idx="342">
                  <c:v>0.0400516795865633</c:v>
                </c:pt>
                <c:pt idx="343">
                  <c:v>0.0399484536082474</c:v>
                </c:pt>
                <c:pt idx="344">
                  <c:v>0.0398457583547558</c:v>
                </c:pt>
                <c:pt idx="345">
                  <c:v>0.0397435897435897</c:v>
                </c:pt>
                <c:pt idx="346">
                  <c:v>0.0396419437340153</c:v>
                </c:pt>
                <c:pt idx="347">
                  <c:v>0.0395408163265306</c:v>
                </c:pt>
                <c:pt idx="348">
                  <c:v>0.039440203562341</c:v>
                </c:pt>
                <c:pt idx="349">
                  <c:v>0.0393401015228426</c:v>
                </c:pt>
                <c:pt idx="350">
                  <c:v>0.0392405063291139</c:v>
                </c:pt>
                <c:pt idx="351">
                  <c:v>0.0391414141414141</c:v>
                </c:pt>
                <c:pt idx="352">
                  <c:v>0.0390428211586902</c:v>
                </c:pt>
                <c:pt idx="353">
                  <c:v>0.0389447236180904</c:v>
                </c:pt>
                <c:pt idx="354">
                  <c:v>0.0388471177944862</c:v>
                </c:pt>
                <c:pt idx="355">
                  <c:v>0.03875</c:v>
                </c:pt>
                <c:pt idx="356">
                  <c:v>0.0386533665835411</c:v>
                </c:pt>
                <c:pt idx="357">
                  <c:v>0.0385572139303482</c:v>
                </c:pt>
                <c:pt idx="358">
                  <c:v>0.0384615384615384</c:v>
                </c:pt>
                <c:pt idx="359">
                  <c:v>0.0383663366336634</c:v>
                </c:pt>
                <c:pt idx="360">
                  <c:v>0.0382716049382716</c:v>
                </c:pt>
                <c:pt idx="361">
                  <c:v>0.0381773399014778</c:v>
                </c:pt>
                <c:pt idx="362">
                  <c:v>0.0380835380835381</c:v>
                </c:pt>
                <c:pt idx="363">
                  <c:v>0.0379901960784314</c:v>
                </c:pt>
                <c:pt idx="364">
                  <c:v>0.0378973105134474</c:v>
                </c:pt>
                <c:pt idx="365">
                  <c:v>0.0378048780487805</c:v>
                </c:pt>
                <c:pt idx="366">
                  <c:v>0.0377128953771289</c:v>
                </c:pt>
                <c:pt idx="367">
                  <c:v>0.037621359223301</c:v>
                </c:pt>
                <c:pt idx="368">
                  <c:v>0.0375302663438257</c:v>
                </c:pt>
                <c:pt idx="369">
                  <c:v>0.03743961352657</c:v>
                </c:pt>
                <c:pt idx="370">
                  <c:v>0.0373493975903614</c:v>
                </c:pt>
                <c:pt idx="371">
                  <c:v>0.0372596153846154</c:v>
                </c:pt>
                <c:pt idx="372">
                  <c:v>0.0371702637889688</c:v>
                </c:pt>
                <c:pt idx="373">
                  <c:v>0.0370813397129187</c:v>
                </c:pt>
                <c:pt idx="374">
                  <c:v>0.0369928400954654</c:v>
                </c:pt>
                <c:pt idx="375">
                  <c:v>0.0369047619047619</c:v>
                </c:pt>
                <c:pt idx="376">
                  <c:v>0.0368171021377672</c:v>
                </c:pt>
                <c:pt idx="377">
                  <c:v>0.0367298578199052</c:v>
                </c:pt>
                <c:pt idx="378">
                  <c:v>0.0366430260047281</c:v>
                </c:pt>
                <c:pt idx="379">
                  <c:v>0.0365566037735849</c:v>
                </c:pt>
                <c:pt idx="380">
                  <c:v>0.0364705882352941</c:v>
                </c:pt>
                <c:pt idx="381">
                  <c:v>0.0363849765258216</c:v>
                </c:pt>
                <c:pt idx="382">
                  <c:v>0.0362997658079625</c:v>
                </c:pt>
                <c:pt idx="383">
                  <c:v>0.036214953271028</c:v>
                </c:pt>
                <c:pt idx="384">
                  <c:v>0.0361305361305361</c:v>
                </c:pt>
                <c:pt idx="385">
                  <c:v>0.036046511627907</c:v>
                </c:pt>
                <c:pt idx="386">
                  <c:v>0.0359628770301624</c:v>
                </c:pt>
                <c:pt idx="387">
                  <c:v>0.0358796296296296</c:v>
                </c:pt>
                <c:pt idx="388">
                  <c:v>0.0357967667436489</c:v>
                </c:pt>
                <c:pt idx="389">
                  <c:v>0.0357142857142857</c:v>
                </c:pt>
                <c:pt idx="390">
                  <c:v>0.035632183908046</c:v>
                </c:pt>
                <c:pt idx="391">
                  <c:v>0.0355504587155963</c:v>
                </c:pt>
                <c:pt idx="392">
                  <c:v>0.0354691075514874</c:v>
                </c:pt>
                <c:pt idx="393">
                  <c:v>0.0353881278538813</c:v>
                </c:pt>
                <c:pt idx="394">
                  <c:v>0.0353075170842825</c:v>
                </c:pt>
                <c:pt idx="395">
                  <c:v>0.0352272727272727</c:v>
                </c:pt>
                <c:pt idx="396">
                  <c:v>0.0351473922902494</c:v>
                </c:pt>
                <c:pt idx="397">
                  <c:v>0.0350678733031674</c:v>
                </c:pt>
                <c:pt idx="398">
                  <c:v>0.0349887133182844</c:v>
                </c:pt>
                <c:pt idx="399">
                  <c:v>0.0349099099099099</c:v>
                </c:pt>
                <c:pt idx="400">
                  <c:v>0.0348314606741573</c:v>
                </c:pt>
                <c:pt idx="401">
                  <c:v>0.0347533632286995</c:v>
                </c:pt>
                <c:pt idx="402">
                  <c:v>0.034675615212528</c:v>
                </c:pt>
                <c:pt idx="403">
                  <c:v>0.0345982142857143</c:v>
                </c:pt>
                <c:pt idx="404">
                  <c:v>0.0345211581291759</c:v>
                </c:pt>
                <c:pt idx="405">
                  <c:v>0.0344444444444444</c:v>
                </c:pt>
                <c:pt idx="406">
                  <c:v>0.0343680709534368</c:v>
                </c:pt>
                <c:pt idx="407">
                  <c:v>0.0342920353982301</c:v>
                </c:pt>
                <c:pt idx="408">
                  <c:v>0.0342163355408388</c:v>
                </c:pt>
                <c:pt idx="409">
                  <c:v>0.0341409691629956</c:v>
                </c:pt>
                <c:pt idx="410">
                  <c:v>0.0340659340659341</c:v>
                </c:pt>
                <c:pt idx="411">
                  <c:v>0.0339912280701754</c:v>
                </c:pt>
                <c:pt idx="412">
                  <c:v>0.0339168490153173</c:v>
                </c:pt>
                <c:pt idx="413">
                  <c:v>0.0338427947598253</c:v>
                </c:pt>
                <c:pt idx="414">
                  <c:v>0.0337690631808279</c:v>
                </c:pt>
                <c:pt idx="415">
                  <c:v>0.033695652173913</c:v>
                </c:pt>
                <c:pt idx="416">
                  <c:v>0.0336225596529284</c:v>
                </c:pt>
                <c:pt idx="417">
                  <c:v>0.0335497835497835</c:v>
                </c:pt>
                <c:pt idx="418">
                  <c:v>0.0334773218142548</c:v>
                </c:pt>
                <c:pt idx="419">
                  <c:v>0.0334051724137931</c:v>
                </c:pt>
                <c:pt idx="420">
                  <c:v>0.0333333333333333</c:v>
                </c:pt>
                <c:pt idx="421">
                  <c:v>0.0332618025751073</c:v>
                </c:pt>
                <c:pt idx="422">
                  <c:v>0.0331905781584582</c:v>
                </c:pt>
                <c:pt idx="423">
                  <c:v>0.0331196581196581</c:v>
                </c:pt>
                <c:pt idx="424">
                  <c:v>0.0330490405117271</c:v>
                </c:pt>
                <c:pt idx="425">
                  <c:v>0.0329787234042553</c:v>
                </c:pt>
                <c:pt idx="426">
                  <c:v>0.0329087048832272</c:v>
                </c:pt>
                <c:pt idx="427">
                  <c:v>0.0328389830508474</c:v>
                </c:pt>
                <c:pt idx="428">
                  <c:v>0.03276955602537</c:v>
                </c:pt>
                <c:pt idx="429">
                  <c:v>0.0327004219409283</c:v>
                </c:pt>
                <c:pt idx="430">
                  <c:v>0.0326315789473684</c:v>
                </c:pt>
                <c:pt idx="431">
                  <c:v>0.032563025210084</c:v>
                </c:pt>
                <c:pt idx="432">
                  <c:v>0.0324947589098532</c:v>
                </c:pt>
                <c:pt idx="433">
                  <c:v>0.0324267782426778</c:v>
                </c:pt>
                <c:pt idx="434">
                  <c:v>0.0323590814196242</c:v>
                </c:pt>
                <c:pt idx="435">
                  <c:v>0.0322916666666667</c:v>
                </c:pt>
                <c:pt idx="436">
                  <c:v>0.0322245322245322</c:v>
                </c:pt>
                <c:pt idx="437">
                  <c:v>0.0321576763485477</c:v>
                </c:pt>
                <c:pt idx="438">
                  <c:v>0.0320910973084886</c:v>
                </c:pt>
                <c:pt idx="439">
                  <c:v>0.0320247933884297</c:v>
                </c:pt>
                <c:pt idx="440">
                  <c:v>0.0319587628865979</c:v>
                </c:pt>
                <c:pt idx="441">
                  <c:v>0.0318930041152263</c:v>
                </c:pt>
                <c:pt idx="442">
                  <c:v>0.0318275154004107</c:v>
                </c:pt>
                <c:pt idx="443">
                  <c:v>0.0317622950819672</c:v>
                </c:pt>
                <c:pt idx="444">
                  <c:v>0.0316973415132924</c:v>
                </c:pt>
                <c:pt idx="445">
                  <c:v>0.0316326530612245</c:v>
                </c:pt>
                <c:pt idx="446">
                  <c:v>0.0315682281059063</c:v>
                </c:pt>
                <c:pt idx="447">
                  <c:v>0.0315040650406504</c:v>
                </c:pt>
                <c:pt idx="448">
                  <c:v>0.0314401622718053</c:v>
                </c:pt>
                <c:pt idx="449">
                  <c:v>0.0313765182186235</c:v>
                </c:pt>
                <c:pt idx="450">
                  <c:v>0.0313131313131313</c:v>
                </c:pt>
                <c:pt idx="451">
                  <c:v>0.03125</c:v>
                </c:pt>
                <c:pt idx="452">
                  <c:v>0.0311871227364185</c:v>
                </c:pt>
                <c:pt idx="453">
                  <c:v>0.0311244979919679</c:v>
                </c:pt>
                <c:pt idx="454">
                  <c:v>0.031062124248497</c:v>
                </c:pt>
                <c:pt idx="455">
                  <c:v>0.031</c:v>
                </c:pt>
                <c:pt idx="456">
                  <c:v>0.030938123752495</c:v>
                </c:pt>
                <c:pt idx="457">
                  <c:v>0.0308764940239044</c:v>
                </c:pt>
                <c:pt idx="458">
                  <c:v>0.0308151093439364</c:v>
                </c:pt>
                <c:pt idx="459">
                  <c:v>0.0307539682539682</c:v>
                </c:pt>
                <c:pt idx="460">
                  <c:v>0.0306930693069307</c:v>
                </c:pt>
                <c:pt idx="461">
                  <c:v>0.0306324110671937</c:v>
                </c:pt>
                <c:pt idx="462">
                  <c:v>0.0305719921104536</c:v>
                </c:pt>
                <c:pt idx="463">
                  <c:v>0.030511811023622</c:v>
                </c:pt>
                <c:pt idx="464">
                  <c:v>0.0304518664047151</c:v>
                </c:pt>
                <c:pt idx="465">
                  <c:v>0.0303921568627451</c:v>
                </c:pt>
                <c:pt idx="466">
                  <c:v>0.0303326810176125</c:v>
                </c:pt>
                <c:pt idx="467">
                  <c:v>0.0302734375</c:v>
                </c:pt>
                <c:pt idx="468">
                  <c:v>0.030214424951267</c:v>
                </c:pt>
                <c:pt idx="469">
                  <c:v>0.0301556420233463</c:v>
                </c:pt>
                <c:pt idx="470">
                  <c:v>0.0300970873786408</c:v>
                </c:pt>
                <c:pt idx="471">
                  <c:v>0.0300387596899225</c:v>
                </c:pt>
                <c:pt idx="472">
                  <c:v>0.0299806576402321</c:v>
                </c:pt>
                <c:pt idx="473">
                  <c:v>0.0299227799227799</c:v>
                </c:pt>
                <c:pt idx="474">
                  <c:v>0.0298651252408478</c:v>
                </c:pt>
                <c:pt idx="475">
                  <c:v>0.0298076923076923</c:v>
                </c:pt>
                <c:pt idx="476">
                  <c:v>0.0297504798464491</c:v>
                </c:pt>
                <c:pt idx="477">
                  <c:v>0.0296934865900383</c:v>
                </c:pt>
                <c:pt idx="478">
                  <c:v>0.0296367112810707</c:v>
                </c:pt>
                <c:pt idx="479">
                  <c:v>0.0295801526717557</c:v>
                </c:pt>
                <c:pt idx="480">
                  <c:v>0.0295238095238095</c:v>
                </c:pt>
                <c:pt idx="481">
                  <c:v>0.029467680608365</c:v>
                </c:pt>
                <c:pt idx="482">
                  <c:v>0.0294117647058823</c:v>
                </c:pt>
                <c:pt idx="483">
                  <c:v>0.0293560606060606</c:v>
                </c:pt>
                <c:pt idx="484">
                  <c:v>0.0293005671077505</c:v>
                </c:pt>
                <c:pt idx="485">
                  <c:v>0.0292452830188679</c:v>
                </c:pt>
                <c:pt idx="486">
                  <c:v>0.0291902071563088</c:v>
                </c:pt>
                <c:pt idx="487">
                  <c:v>0.0291353383458646</c:v>
                </c:pt>
                <c:pt idx="488">
                  <c:v>0.0290806754221388</c:v>
                </c:pt>
                <c:pt idx="489">
                  <c:v>0.0290262172284644</c:v>
                </c:pt>
                <c:pt idx="490">
                  <c:v>0.0289719626168224</c:v>
                </c:pt>
                <c:pt idx="491">
                  <c:v>0.0289179104477612</c:v>
                </c:pt>
                <c:pt idx="492">
                  <c:v>0.0288640595903166</c:v>
                </c:pt>
                <c:pt idx="493">
                  <c:v>0.0288104089219331</c:v>
                </c:pt>
                <c:pt idx="494">
                  <c:v>0.0287569573283859</c:v>
                </c:pt>
                <c:pt idx="495">
                  <c:v>0.0287037037037037</c:v>
                </c:pt>
                <c:pt idx="496">
                  <c:v>0.0286506469500924</c:v>
                </c:pt>
                <c:pt idx="497">
                  <c:v>0.0285977859778598</c:v>
                </c:pt>
                <c:pt idx="498">
                  <c:v>0.0285451197053407</c:v>
                </c:pt>
                <c:pt idx="499">
                  <c:v>0.0284926470588235</c:v>
                </c:pt>
                <c:pt idx="500">
                  <c:v>0.0284403669724771</c:v>
                </c:pt>
                <c:pt idx="501">
                  <c:v>0.0283882783882784</c:v>
                </c:pt>
                <c:pt idx="502">
                  <c:v>0.0283363802559415</c:v>
                </c:pt>
                <c:pt idx="503">
                  <c:v>0.0282846715328467</c:v>
                </c:pt>
                <c:pt idx="504">
                  <c:v>0.0282331511839708</c:v>
                </c:pt>
                <c:pt idx="505">
                  <c:v>0.0281818181818182</c:v>
                </c:pt>
                <c:pt idx="506">
                  <c:v>0.0281306715063521</c:v>
                </c:pt>
                <c:pt idx="507">
                  <c:v>0.0280797101449275</c:v>
                </c:pt>
                <c:pt idx="508">
                  <c:v>0.0280289330922242</c:v>
                </c:pt>
                <c:pt idx="509">
                  <c:v>0.0279783393501805</c:v>
                </c:pt>
                <c:pt idx="510">
                  <c:v>0.0279279279279279</c:v>
                </c:pt>
                <c:pt idx="511">
                  <c:v>0.0278776978417266</c:v>
                </c:pt>
                <c:pt idx="512">
                  <c:v>0.0278276481149012</c:v>
                </c:pt>
                <c:pt idx="513">
                  <c:v>0.0277777777777778</c:v>
                </c:pt>
                <c:pt idx="514">
                  <c:v>0.0277280858676207</c:v>
                </c:pt>
                <c:pt idx="515">
                  <c:v>0.0276785714285714</c:v>
                </c:pt>
                <c:pt idx="516">
                  <c:v>0.0276292335115864</c:v>
                </c:pt>
                <c:pt idx="517">
                  <c:v>0.0275800711743772</c:v>
                </c:pt>
                <c:pt idx="518">
                  <c:v>0.0275310834813499</c:v>
                </c:pt>
                <c:pt idx="519">
                  <c:v>0.0274822695035461</c:v>
                </c:pt>
                <c:pt idx="520">
                  <c:v>0.0274336283185841</c:v>
                </c:pt>
                <c:pt idx="521">
                  <c:v>0.0273851590106007</c:v>
                </c:pt>
                <c:pt idx="522">
                  <c:v>0.027336860670194</c:v>
                </c:pt>
                <c:pt idx="523">
                  <c:v>0.0272887323943662</c:v>
                </c:pt>
                <c:pt idx="524">
                  <c:v>0.0272407732864675</c:v>
                </c:pt>
                <c:pt idx="525">
                  <c:v>0.0271929824561403</c:v>
                </c:pt>
                <c:pt idx="526">
                  <c:v>0.0271453590192644</c:v>
                </c:pt>
                <c:pt idx="527">
                  <c:v>0.0270979020979021</c:v>
                </c:pt>
                <c:pt idx="528">
                  <c:v>0.0270506108202443</c:v>
                </c:pt>
                <c:pt idx="529">
                  <c:v>0.0270034843205575</c:v>
                </c:pt>
                <c:pt idx="530">
                  <c:v>0.0269565217391304</c:v>
                </c:pt>
                <c:pt idx="531">
                  <c:v>0.0269097222222222</c:v>
                </c:pt>
                <c:pt idx="532">
                  <c:v>0.0268630849220104</c:v>
                </c:pt>
                <c:pt idx="533">
                  <c:v>0.0268166089965398</c:v>
                </c:pt>
                <c:pt idx="534">
                  <c:v>0.0267702936096718</c:v>
                </c:pt>
                <c:pt idx="535">
                  <c:v>0.0267241379310345</c:v>
                </c:pt>
                <c:pt idx="536">
                  <c:v>0.0266781411359725</c:v>
                </c:pt>
                <c:pt idx="537">
                  <c:v>0.0266323024054983</c:v>
                </c:pt>
                <c:pt idx="538">
                  <c:v>0.0265866209262436</c:v>
                </c:pt>
                <c:pt idx="539">
                  <c:v>0.026541095890411</c:v>
                </c:pt>
                <c:pt idx="540">
                  <c:v>0.0264957264957265</c:v>
                </c:pt>
                <c:pt idx="541">
                  <c:v>0.0264505119453925</c:v>
                </c:pt>
                <c:pt idx="542">
                  <c:v>0.0264054514480409</c:v>
                </c:pt>
                <c:pt idx="543">
                  <c:v>0.0263605442176871</c:v>
                </c:pt>
                <c:pt idx="544">
                  <c:v>0.0263157894736842</c:v>
                </c:pt>
                <c:pt idx="545">
                  <c:v>0.026271186440678</c:v>
                </c:pt>
                <c:pt idx="546">
                  <c:v>0.0262267343485618</c:v>
                </c:pt>
                <c:pt idx="547">
                  <c:v>0.0261824324324324</c:v>
                </c:pt>
                <c:pt idx="548">
                  <c:v>0.0261382799325464</c:v>
                </c:pt>
                <c:pt idx="549">
                  <c:v>0.0260942760942761</c:v>
                </c:pt>
                <c:pt idx="550">
                  <c:v>0.0260504201680672</c:v>
                </c:pt>
                <c:pt idx="551">
                  <c:v>0.026006711409396</c:v>
                </c:pt>
                <c:pt idx="552">
                  <c:v>0.025963149078727</c:v>
                </c:pt>
                <c:pt idx="553">
                  <c:v>0.0259197324414716</c:v>
                </c:pt>
                <c:pt idx="554">
                  <c:v>0.0258764607679466</c:v>
                </c:pt>
                <c:pt idx="555">
                  <c:v>0.0258333333333333</c:v>
                </c:pt>
                <c:pt idx="556">
                  <c:v>0.0257903494176373</c:v>
                </c:pt>
                <c:pt idx="557">
                  <c:v>0.0257475083056478</c:v>
                </c:pt>
                <c:pt idx="558">
                  <c:v>0.0257048092868988</c:v>
                </c:pt>
                <c:pt idx="559">
                  <c:v>0.0256622516556291</c:v>
                </c:pt>
                <c:pt idx="560">
                  <c:v>0.0256198347107438</c:v>
                </c:pt>
                <c:pt idx="561">
                  <c:v>0.0255775577557756</c:v>
                </c:pt>
                <c:pt idx="562">
                  <c:v>0.0255354200988468</c:v>
                </c:pt>
                <c:pt idx="563">
                  <c:v>0.0254934210526316</c:v>
                </c:pt>
                <c:pt idx="564">
                  <c:v>0.0254515599343185</c:v>
                </c:pt>
                <c:pt idx="565">
                  <c:v>0.0254098360655738</c:v>
                </c:pt>
                <c:pt idx="566">
                  <c:v>0.0253682487725041</c:v>
                </c:pt>
                <c:pt idx="567">
                  <c:v>0.0253267973856209</c:v>
                </c:pt>
                <c:pt idx="568">
                  <c:v>0.0252854812398042</c:v>
                </c:pt>
                <c:pt idx="569">
                  <c:v>0.0252442996742671</c:v>
                </c:pt>
                <c:pt idx="570">
                  <c:v>0.0252032520325203</c:v>
                </c:pt>
                <c:pt idx="571">
                  <c:v>0.0251623376623377</c:v>
                </c:pt>
                <c:pt idx="572">
                  <c:v>0.0251215559157212</c:v>
                </c:pt>
                <c:pt idx="573">
                  <c:v>0.0250809061488673</c:v>
                </c:pt>
                <c:pt idx="574">
                  <c:v>0.0250403877221324</c:v>
                </c:pt>
                <c:pt idx="575">
                  <c:v>0.025</c:v>
                </c:pt>
                <c:pt idx="576">
                  <c:v>0.0249597423510467</c:v>
                </c:pt>
                <c:pt idx="577">
                  <c:v>0.0249196141479099</c:v>
                </c:pt>
                <c:pt idx="578">
                  <c:v>0.0248796147672552</c:v>
                </c:pt>
                <c:pt idx="579">
                  <c:v>0.0248397435897435</c:v>
                </c:pt>
                <c:pt idx="580">
                  <c:v>0.0248</c:v>
                </c:pt>
                <c:pt idx="581">
                  <c:v>0.0247603833865814</c:v>
                </c:pt>
                <c:pt idx="582">
                  <c:v>0.0247208931419457</c:v>
                </c:pt>
                <c:pt idx="583">
                  <c:v>0.0246815286624203</c:v>
                </c:pt>
                <c:pt idx="584">
                  <c:v>0.0246422893481717</c:v>
                </c:pt>
                <c:pt idx="585">
                  <c:v>0.0246031746031746</c:v>
                </c:pt>
                <c:pt idx="586">
                  <c:v>0.0245641838351822</c:v>
                </c:pt>
                <c:pt idx="587">
                  <c:v>0.0245253164556962</c:v>
                </c:pt>
                <c:pt idx="588">
                  <c:v>0.0244865718799368</c:v>
                </c:pt>
                <c:pt idx="589">
                  <c:v>0.0244479495268138</c:v>
                </c:pt>
                <c:pt idx="590">
                  <c:v>0.0244094488188976</c:v>
                </c:pt>
                <c:pt idx="591">
                  <c:v>0.0243710691823899</c:v>
                </c:pt>
                <c:pt idx="592">
                  <c:v>0.0243328100470957</c:v>
                </c:pt>
                <c:pt idx="593">
                  <c:v>0.0242946708463949</c:v>
                </c:pt>
                <c:pt idx="594">
                  <c:v>0.0242566510172144</c:v>
                </c:pt>
                <c:pt idx="595">
                  <c:v>0.02421875</c:v>
                </c:pt>
                <c:pt idx="596">
                  <c:v>0.0241809672386895</c:v>
                </c:pt>
                <c:pt idx="597">
                  <c:v>0.0241433021806853</c:v>
                </c:pt>
                <c:pt idx="598">
                  <c:v>0.0241057542768273</c:v>
                </c:pt>
                <c:pt idx="599">
                  <c:v>0.0240683229813664</c:v>
                </c:pt>
                <c:pt idx="600">
                  <c:v>0.0240310077519379</c:v>
                </c:pt>
                <c:pt idx="601">
                  <c:v>0.0239938080495356</c:v>
                </c:pt>
                <c:pt idx="602">
                  <c:v>0.0239567233384853</c:v>
                </c:pt>
                <c:pt idx="603">
                  <c:v>0.0239197530864197</c:v>
                </c:pt>
                <c:pt idx="604">
                  <c:v>0.0238828967642527</c:v>
                </c:pt>
                <c:pt idx="605">
                  <c:v>0.0238461538461538</c:v>
                </c:pt>
                <c:pt idx="606">
                  <c:v>0.0238095238095238</c:v>
                </c:pt>
                <c:pt idx="607">
                  <c:v>0.0237730061349693</c:v>
                </c:pt>
                <c:pt idx="608">
                  <c:v>0.0237366003062787</c:v>
                </c:pt>
                <c:pt idx="609">
                  <c:v>0.0237003058103975</c:v>
                </c:pt>
                <c:pt idx="610">
                  <c:v>0.0236641221374045</c:v>
                </c:pt>
                <c:pt idx="611">
                  <c:v>0.0236280487804878</c:v>
                </c:pt>
                <c:pt idx="612">
                  <c:v>0.0235920852359208</c:v>
                </c:pt>
                <c:pt idx="613">
                  <c:v>0.0235562310030395</c:v>
                </c:pt>
                <c:pt idx="614">
                  <c:v>0.0235204855842185</c:v>
                </c:pt>
                <c:pt idx="615">
                  <c:v>0.0234848484848484</c:v>
                </c:pt>
                <c:pt idx="616">
                  <c:v>0.0234493192133131</c:v>
                </c:pt>
                <c:pt idx="617">
                  <c:v>0.0234138972809667</c:v>
                </c:pt>
                <c:pt idx="618">
                  <c:v>0.0233785822021116</c:v>
                </c:pt>
                <c:pt idx="619">
                  <c:v>0.0233433734939759</c:v>
                </c:pt>
                <c:pt idx="620">
                  <c:v>0.0233082706766917</c:v>
                </c:pt>
                <c:pt idx="621">
                  <c:v>0.0232732732732732</c:v>
                </c:pt>
                <c:pt idx="622">
                  <c:v>0.0232383808095952</c:v>
                </c:pt>
                <c:pt idx="623">
                  <c:v>0.0232035928143712</c:v>
                </c:pt>
                <c:pt idx="624">
                  <c:v>0.023168908819133</c:v>
                </c:pt>
                <c:pt idx="625">
                  <c:v>0.0231343283582089</c:v>
                </c:pt>
                <c:pt idx="626">
                  <c:v>0.0230998509687034</c:v>
                </c:pt>
                <c:pt idx="627">
                  <c:v>0.0230654761904761</c:v>
                </c:pt>
                <c:pt idx="628">
                  <c:v>0.0230312035661218</c:v>
                </c:pt>
                <c:pt idx="629">
                  <c:v>0.0229970326409495</c:v>
                </c:pt>
                <c:pt idx="630">
                  <c:v>0.0229629629629629</c:v>
                </c:pt>
                <c:pt idx="631">
                  <c:v>0.0229289940828402</c:v>
                </c:pt>
                <c:pt idx="632">
                  <c:v>0.0228951255539143</c:v>
                </c:pt>
                <c:pt idx="633">
                  <c:v>0.0228613569321534</c:v>
                </c:pt>
                <c:pt idx="634">
                  <c:v>0.0228276877761413</c:v>
                </c:pt>
                <c:pt idx="635">
                  <c:v>0.0227941176470588</c:v>
                </c:pt>
                <c:pt idx="636">
                  <c:v>0.0227606461086637</c:v>
                </c:pt>
                <c:pt idx="637">
                  <c:v>0.0227272727272727</c:v>
                </c:pt>
                <c:pt idx="638">
                  <c:v>0.0226939970717423</c:v>
                </c:pt>
                <c:pt idx="639">
                  <c:v>0.0226608187134502</c:v>
                </c:pt>
                <c:pt idx="640">
                  <c:v>0.0226277372262773</c:v>
                </c:pt>
              </c:numCache>
            </c:numRef>
          </c:yVal>
          <c:smooth val="0"/>
        </c:ser>
        <c:ser>
          <c:idx val="2"/>
          <c:order val="2"/>
          <c:spPr>
            <a:ln w="635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'C160520'!$S$6:$S$646</c:f>
              <c:numCache>
                <c:formatCode>0.0</c:formatCode>
                <c:ptCount val="641"/>
                <c:pt idx="0">
                  <c:v>1.0</c:v>
                </c:pt>
                <c:pt idx="1">
                  <c:v>1.1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2.0</c:v>
                </c:pt>
                <c:pt idx="11" formatCode="General">
                  <c:v>2.1</c:v>
                </c:pt>
                <c:pt idx="12" formatCode="General">
                  <c:v>2.2</c:v>
                </c:pt>
                <c:pt idx="13" formatCode="General">
                  <c:v>2.3</c:v>
                </c:pt>
                <c:pt idx="14" formatCode="General">
                  <c:v>2.4</c:v>
                </c:pt>
                <c:pt idx="15" formatCode="General">
                  <c:v>2.5</c:v>
                </c:pt>
                <c:pt idx="16" formatCode="General">
                  <c:v>2.6</c:v>
                </c:pt>
                <c:pt idx="17" formatCode="General">
                  <c:v>2.7</c:v>
                </c:pt>
                <c:pt idx="18" formatCode="General">
                  <c:v>2.8</c:v>
                </c:pt>
                <c:pt idx="19" formatCode="General">
                  <c:v>2.9</c:v>
                </c:pt>
                <c:pt idx="20" formatCode="General">
                  <c:v>3.0</c:v>
                </c:pt>
                <c:pt idx="21" formatCode="General">
                  <c:v>3.1</c:v>
                </c:pt>
                <c:pt idx="22" formatCode="General">
                  <c:v>3.2</c:v>
                </c:pt>
                <c:pt idx="23" formatCode="General">
                  <c:v>3.3</c:v>
                </c:pt>
                <c:pt idx="24" formatCode="General">
                  <c:v>3.4</c:v>
                </c:pt>
                <c:pt idx="25" formatCode="General">
                  <c:v>3.5</c:v>
                </c:pt>
                <c:pt idx="26" formatCode="General">
                  <c:v>3.6</c:v>
                </c:pt>
                <c:pt idx="27" formatCode="General">
                  <c:v>3.7</c:v>
                </c:pt>
                <c:pt idx="28" formatCode="General">
                  <c:v>3.8</c:v>
                </c:pt>
                <c:pt idx="29" formatCode="General">
                  <c:v>3.9</c:v>
                </c:pt>
                <c:pt idx="30" formatCode="General">
                  <c:v>4.0</c:v>
                </c:pt>
                <c:pt idx="31" formatCode="General">
                  <c:v>4.1</c:v>
                </c:pt>
                <c:pt idx="32" formatCode="General">
                  <c:v>4.2</c:v>
                </c:pt>
                <c:pt idx="33" formatCode="General">
                  <c:v>4.3</c:v>
                </c:pt>
                <c:pt idx="34" formatCode="General">
                  <c:v>4.4</c:v>
                </c:pt>
                <c:pt idx="35" formatCode="General">
                  <c:v>4.5</c:v>
                </c:pt>
                <c:pt idx="36" formatCode="General">
                  <c:v>4.6</c:v>
                </c:pt>
                <c:pt idx="37" formatCode="General">
                  <c:v>4.7</c:v>
                </c:pt>
                <c:pt idx="38" formatCode="General">
                  <c:v>4.8</c:v>
                </c:pt>
                <c:pt idx="39" formatCode="General">
                  <c:v>4.9</c:v>
                </c:pt>
                <c:pt idx="40" formatCode="General">
                  <c:v>5.0</c:v>
                </c:pt>
                <c:pt idx="41" formatCode="General">
                  <c:v>5.1</c:v>
                </c:pt>
                <c:pt idx="42" formatCode="General">
                  <c:v>5.2</c:v>
                </c:pt>
                <c:pt idx="43" formatCode="General">
                  <c:v>5.3</c:v>
                </c:pt>
                <c:pt idx="44" formatCode="General">
                  <c:v>5.4</c:v>
                </c:pt>
                <c:pt idx="45" formatCode="General">
                  <c:v>5.5</c:v>
                </c:pt>
                <c:pt idx="46" formatCode="General">
                  <c:v>5.6</c:v>
                </c:pt>
                <c:pt idx="47" formatCode="General">
                  <c:v>5.7</c:v>
                </c:pt>
                <c:pt idx="48" formatCode="General">
                  <c:v>5.8</c:v>
                </c:pt>
                <c:pt idx="49" formatCode="General">
                  <c:v>5.9</c:v>
                </c:pt>
                <c:pt idx="50" formatCode="General">
                  <c:v>6.0</c:v>
                </c:pt>
                <c:pt idx="51" formatCode="General">
                  <c:v>6.1</c:v>
                </c:pt>
                <c:pt idx="52" formatCode="General">
                  <c:v>6.2</c:v>
                </c:pt>
                <c:pt idx="53" formatCode="General">
                  <c:v>6.3</c:v>
                </c:pt>
                <c:pt idx="54" formatCode="General">
                  <c:v>6.4</c:v>
                </c:pt>
                <c:pt idx="55" formatCode="General">
                  <c:v>6.5</c:v>
                </c:pt>
                <c:pt idx="56" formatCode="General">
                  <c:v>6.6</c:v>
                </c:pt>
                <c:pt idx="57" formatCode="General">
                  <c:v>6.7</c:v>
                </c:pt>
                <c:pt idx="58" formatCode="General">
                  <c:v>6.8</c:v>
                </c:pt>
                <c:pt idx="59" formatCode="General">
                  <c:v>6.9</c:v>
                </c:pt>
                <c:pt idx="60" formatCode="General">
                  <c:v>7.0</c:v>
                </c:pt>
                <c:pt idx="61" formatCode="General">
                  <c:v>7.1</c:v>
                </c:pt>
                <c:pt idx="62" formatCode="General">
                  <c:v>7.2</c:v>
                </c:pt>
                <c:pt idx="63" formatCode="General">
                  <c:v>7.3</c:v>
                </c:pt>
                <c:pt idx="64" formatCode="General">
                  <c:v>7.4</c:v>
                </c:pt>
                <c:pt idx="65" formatCode="General">
                  <c:v>7.5</c:v>
                </c:pt>
                <c:pt idx="66" formatCode="General">
                  <c:v>7.6</c:v>
                </c:pt>
                <c:pt idx="67" formatCode="General">
                  <c:v>7.7</c:v>
                </c:pt>
                <c:pt idx="68" formatCode="General">
                  <c:v>7.8</c:v>
                </c:pt>
                <c:pt idx="69" formatCode="General">
                  <c:v>7.9</c:v>
                </c:pt>
                <c:pt idx="70" formatCode="General">
                  <c:v>8.0</c:v>
                </c:pt>
                <c:pt idx="71" formatCode="General">
                  <c:v>8.1</c:v>
                </c:pt>
                <c:pt idx="72" formatCode="General">
                  <c:v>8.2</c:v>
                </c:pt>
                <c:pt idx="73" formatCode="General">
                  <c:v>8.3</c:v>
                </c:pt>
                <c:pt idx="74" formatCode="General">
                  <c:v>8.4</c:v>
                </c:pt>
                <c:pt idx="75" formatCode="General">
                  <c:v>8.5</c:v>
                </c:pt>
                <c:pt idx="76" formatCode="General">
                  <c:v>8.6</c:v>
                </c:pt>
                <c:pt idx="77" formatCode="General">
                  <c:v>8.7</c:v>
                </c:pt>
                <c:pt idx="78" formatCode="General">
                  <c:v>8.8</c:v>
                </c:pt>
                <c:pt idx="79" formatCode="General">
                  <c:v>8.9</c:v>
                </c:pt>
                <c:pt idx="80" formatCode="General">
                  <c:v>9.0</c:v>
                </c:pt>
                <c:pt idx="81" formatCode="General">
                  <c:v>9.1</c:v>
                </c:pt>
                <c:pt idx="82" formatCode="General">
                  <c:v>9.2</c:v>
                </c:pt>
                <c:pt idx="83" formatCode="General">
                  <c:v>9.3</c:v>
                </c:pt>
                <c:pt idx="84" formatCode="General">
                  <c:v>9.4</c:v>
                </c:pt>
                <c:pt idx="85" formatCode="General">
                  <c:v>9.5</c:v>
                </c:pt>
                <c:pt idx="86" formatCode="General">
                  <c:v>9.6</c:v>
                </c:pt>
                <c:pt idx="87" formatCode="General">
                  <c:v>9.7</c:v>
                </c:pt>
                <c:pt idx="88" formatCode="General">
                  <c:v>9.8</c:v>
                </c:pt>
                <c:pt idx="89" formatCode="General">
                  <c:v>9.9</c:v>
                </c:pt>
                <c:pt idx="90" formatCode="General">
                  <c:v>10.0</c:v>
                </c:pt>
                <c:pt idx="91" formatCode="General">
                  <c:v>10.1</c:v>
                </c:pt>
                <c:pt idx="92" formatCode="General">
                  <c:v>10.2</c:v>
                </c:pt>
                <c:pt idx="93" formatCode="General">
                  <c:v>10.3</c:v>
                </c:pt>
                <c:pt idx="94" formatCode="General">
                  <c:v>10.4</c:v>
                </c:pt>
                <c:pt idx="95" formatCode="General">
                  <c:v>10.5</c:v>
                </c:pt>
                <c:pt idx="96" formatCode="General">
                  <c:v>10.6</c:v>
                </c:pt>
                <c:pt idx="97" formatCode="General">
                  <c:v>10.7</c:v>
                </c:pt>
                <c:pt idx="98" formatCode="General">
                  <c:v>10.8</c:v>
                </c:pt>
                <c:pt idx="99" formatCode="General">
                  <c:v>10.9</c:v>
                </c:pt>
                <c:pt idx="100" formatCode="General">
                  <c:v>11.0</c:v>
                </c:pt>
                <c:pt idx="101" formatCode="General">
                  <c:v>11.1</c:v>
                </c:pt>
                <c:pt idx="102" formatCode="General">
                  <c:v>11.2</c:v>
                </c:pt>
                <c:pt idx="103" formatCode="General">
                  <c:v>11.3</c:v>
                </c:pt>
                <c:pt idx="104" formatCode="General">
                  <c:v>11.4</c:v>
                </c:pt>
                <c:pt idx="105" formatCode="General">
                  <c:v>11.5</c:v>
                </c:pt>
                <c:pt idx="106" formatCode="General">
                  <c:v>11.6</c:v>
                </c:pt>
                <c:pt idx="107" formatCode="General">
                  <c:v>11.7</c:v>
                </c:pt>
                <c:pt idx="108" formatCode="General">
                  <c:v>11.8</c:v>
                </c:pt>
                <c:pt idx="109" formatCode="General">
                  <c:v>11.9</c:v>
                </c:pt>
                <c:pt idx="110" formatCode="General">
                  <c:v>12.0</c:v>
                </c:pt>
                <c:pt idx="111" formatCode="General">
                  <c:v>12.1</c:v>
                </c:pt>
                <c:pt idx="112" formatCode="General">
                  <c:v>12.2</c:v>
                </c:pt>
                <c:pt idx="113" formatCode="General">
                  <c:v>12.3</c:v>
                </c:pt>
                <c:pt idx="114" formatCode="General">
                  <c:v>12.4</c:v>
                </c:pt>
                <c:pt idx="115" formatCode="General">
                  <c:v>12.5</c:v>
                </c:pt>
                <c:pt idx="116" formatCode="General">
                  <c:v>12.6</c:v>
                </c:pt>
                <c:pt idx="117" formatCode="General">
                  <c:v>12.7</c:v>
                </c:pt>
                <c:pt idx="118" formatCode="General">
                  <c:v>12.8</c:v>
                </c:pt>
                <c:pt idx="119" formatCode="General">
                  <c:v>12.9</c:v>
                </c:pt>
                <c:pt idx="120" formatCode="General">
                  <c:v>13.0</c:v>
                </c:pt>
                <c:pt idx="121" formatCode="General">
                  <c:v>13.1</c:v>
                </c:pt>
                <c:pt idx="122" formatCode="General">
                  <c:v>13.2</c:v>
                </c:pt>
                <c:pt idx="123" formatCode="General">
                  <c:v>13.3</c:v>
                </c:pt>
                <c:pt idx="124" formatCode="General">
                  <c:v>13.4</c:v>
                </c:pt>
                <c:pt idx="125" formatCode="General">
                  <c:v>13.5</c:v>
                </c:pt>
                <c:pt idx="126" formatCode="General">
                  <c:v>13.6</c:v>
                </c:pt>
                <c:pt idx="127" formatCode="General">
                  <c:v>13.7</c:v>
                </c:pt>
                <c:pt idx="128" formatCode="General">
                  <c:v>13.8</c:v>
                </c:pt>
                <c:pt idx="129" formatCode="General">
                  <c:v>13.9</c:v>
                </c:pt>
                <c:pt idx="130" formatCode="General">
                  <c:v>14.0</c:v>
                </c:pt>
                <c:pt idx="131" formatCode="General">
                  <c:v>14.1</c:v>
                </c:pt>
                <c:pt idx="132" formatCode="General">
                  <c:v>14.2</c:v>
                </c:pt>
                <c:pt idx="133" formatCode="General">
                  <c:v>14.3</c:v>
                </c:pt>
                <c:pt idx="134" formatCode="General">
                  <c:v>14.4</c:v>
                </c:pt>
                <c:pt idx="135" formatCode="General">
                  <c:v>14.5</c:v>
                </c:pt>
                <c:pt idx="136" formatCode="General">
                  <c:v>14.6</c:v>
                </c:pt>
                <c:pt idx="137" formatCode="General">
                  <c:v>14.7</c:v>
                </c:pt>
                <c:pt idx="138" formatCode="General">
                  <c:v>14.8</c:v>
                </c:pt>
                <c:pt idx="139" formatCode="General">
                  <c:v>14.9</c:v>
                </c:pt>
                <c:pt idx="140" formatCode="General">
                  <c:v>15.0</c:v>
                </c:pt>
                <c:pt idx="141" formatCode="General">
                  <c:v>15.1</c:v>
                </c:pt>
                <c:pt idx="142" formatCode="General">
                  <c:v>15.2</c:v>
                </c:pt>
                <c:pt idx="143" formatCode="General">
                  <c:v>15.3</c:v>
                </c:pt>
                <c:pt idx="144" formatCode="General">
                  <c:v>15.4</c:v>
                </c:pt>
                <c:pt idx="145" formatCode="General">
                  <c:v>15.5</c:v>
                </c:pt>
                <c:pt idx="146" formatCode="General">
                  <c:v>15.6</c:v>
                </c:pt>
                <c:pt idx="147" formatCode="General">
                  <c:v>15.7</c:v>
                </c:pt>
                <c:pt idx="148" formatCode="General">
                  <c:v>15.8</c:v>
                </c:pt>
                <c:pt idx="149" formatCode="General">
                  <c:v>15.9</c:v>
                </c:pt>
                <c:pt idx="150" formatCode="General">
                  <c:v>16.0</c:v>
                </c:pt>
                <c:pt idx="151" formatCode="General">
                  <c:v>16.1</c:v>
                </c:pt>
                <c:pt idx="152" formatCode="General">
                  <c:v>16.2</c:v>
                </c:pt>
                <c:pt idx="153" formatCode="General">
                  <c:v>16.3</c:v>
                </c:pt>
                <c:pt idx="154" formatCode="General">
                  <c:v>16.4</c:v>
                </c:pt>
                <c:pt idx="155" formatCode="General">
                  <c:v>16.5</c:v>
                </c:pt>
                <c:pt idx="156" formatCode="General">
                  <c:v>16.6</c:v>
                </c:pt>
                <c:pt idx="157" formatCode="General">
                  <c:v>16.7</c:v>
                </c:pt>
                <c:pt idx="158" formatCode="General">
                  <c:v>16.8</c:v>
                </c:pt>
                <c:pt idx="159" formatCode="General">
                  <c:v>16.9</c:v>
                </c:pt>
                <c:pt idx="160" formatCode="General">
                  <c:v>17.0</c:v>
                </c:pt>
                <c:pt idx="161" formatCode="General">
                  <c:v>17.1</c:v>
                </c:pt>
                <c:pt idx="162" formatCode="General">
                  <c:v>17.2</c:v>
                </c:pt>
                <c:pt idx="163" formatCode="General">
                  <c:v>17.3</c:v>
                </c:pt>
                <c:pt idx="164" formatCode="General">
                  <c:v>17.4</c:v>
                </c:pt>
                <c:pt idx="165" formatCode="General">
                  <c:v>17.5</c:v>
                </c:pt>
                <c:pt idx="166" formatCode="General">
                  <c:v>17.6</c:v>
                </c:pt>
                <c:pt idx="167" formatCode="General">
                  <c:v>17.7</c:v>
                </c:pt>
                <c:pt idx="168" formatCode="General">
                  <c:v>17.8</c:v>
                </c:pt>
                <c:pt idx="169" formatCode="General">
                  <c:v>17.9</c:v>
                </c:pt>
                <c:pt idx="170" formatCode="General">
                  <c:v>18.0</c:v>
                </c:pt>
                <c:pt idx="171" formatCode="General">
                  <c:v>18.1</c:v>
                </c:pt>
                <c:pt idx="172" formatCode="General">
                  <c:v>18.2</c:v>
                </c:pt>
                <c:pt idx="173" formatCode="General">
                  <c:v>18.3</c:v>
                </c:pt>
                <c:pt idx="174" formatCode="General">
                  <c:v>18.4</c:v>
                </c:pt>
                <c:pt idx="175" formatCode="General">
                  <c:v>18.5</c:v>
                </c:pt>
                <c:pt idx="176" formatCode="General">
                  <c:v>18.6</c:v>
                </c:pt>
                <c:pt idx="177" formatCode="General">
                  <c:v>18.7</c:v>
                </c:pt>
                <c:pt idx="178" formatCode="General">
                  <c:v>18.8</c:v>
                </c:pt>
                <c:pt idx="179" formatCode="General">
                  <c:v>18.9</c:v>
                </c:pt>
                <c:pt idx="180" formatCode="General">
                  <c:v>19.0</c:v>
                </c:pt>
                <c:pt idx="181" formatCode="General">
                  <c:v>19.1</c:v>
                </c:pt>
                <c:pt idx="182" formatCode="General">
                  <c:v>19.2</c:v>
                </c:pt>
                <c:pt idx="183" formatCode="General">
                  <c:v>19.3</c:v>
                </c:pt>
                <c:pt idx="184" formatCode="General">
                  <c:v>19.4</c:v>
                </c:pt>
                <c:pt idx="185" formatCode="General">
                  <c:v>19.5</c:v>
                </c:pt>
                <c:pt idx="186" formatCode="General">
                  <c:v>19.6</c:v>
                </c:pt>
                <c:pt idx="187" formatCode="General">
                  <c:v>19.7</c:v>
                </c:pt>
                <c:pt idx="188" formatCode="General">
                  <c:v>19.8</c:v>
                </c:pt>
                <c:pt idx="189" formatCode="General">
                  <c:v>19.9</c:v>
                </c:pt>
                <c:pt idx="190" formatCode="General">
                  <c:v>20.0</c:v>
                </c:pt>
                <c:pt idx="191" formatCode="General">
                  <c:v>20.1</c:v>
                </c:pt>
                <c:pt idx="192" formatCode="General">
                  <c:v>20.2</c:v>
                </c:pt>
                <c:pt idx="193" formatCode="General">
                  <c:v>20.3</c:v>
                </c:pt>
                <c:pt idx="194" formatCode="General">
                  <c:v>20.4</c:v>
                </c:pt>
                <c:pt idx="195" formatCode="General">
                  <c:v>20.5</c:v>
                </c:pt>
                <c:pt idx="196" formatCode="General">
                  <c:v>20.6</c:v>
                </c:pt>
                <c:pt idx="197" formatCode="General">
                  <c:v>20.7</c:v>
                </c:pt>
                <c:pt idx="198" formatCode="General">
                  <c:v>20.8</c:v>
                </c:pt>
                <c:pt idx="199" formatCode="General">
                  <c:v>20.9</c:v>
                </c:pt>
                <c:pt idx="200" formatCode="General">
                  <c:v>21.0</c:v>
                </c:pt>
                <c:pt idx="201" formatCode="General">
                  <c:v>21.1</c:v>
                </c:pt>
                <c:pt idx="202" formatCode="General">
                  <c:v>21.2</c:v>
                </c:pt>
                <c:pt idx="203" formatCode="General">
                  <c:v>21.3</c:v>
                </c:pt>
                <c:pt idx="204" formatCode="General">
                  <c:v>21.4</c:v>
                </c:pt>
                <c:pt idx="205" formatCode="General">
                  <c:v>21.5</c:v>
                </c:pt>
                <c:pt idx="206" formatCode="General">
                  <c:v>21.6</c:v>
                </c:pt>
                <c:pt idx="207" formatCode="General">
                  <c:v>21.7</c:v>
                </c:pt>
                <c:pt idx="208" formatCode="General">
                  <c:v>21.8</c:v>
                </c:pt>
                <c:pt idx="209" formatCode="General">
                  <c:v>21.9</c:v>
                </c:pt>
                <c:pt idx="210" formatCode="General">
                  <c:v>22.0</c:v>
                </c:pt>
                <c:pt idx="211" formatCode="General">
                  <c:v>22.1</c:v>
                </c:pt>
                <c:pt idx="212" formatCode="General">
                  <c:v>22.2</c:v>
                </c:pt>
                <c:pt idx="213" formatCode="General">
                  <c:v>22.3</c:v>
                </c:pt>
                <c:pt idx="214" formatCode="General">
                  <c:v>22.4</c:v>
                </c:pt>
                <c:pt idx="215" formatCode="General">
                  <c:v>22.5</c:v>
                </c:pt>
                <c:pt idx="216" formatCode="General">
                  <c:v>22.6</c:v>
                </c:pt>
                <c:pt idx="217" formatCode="General">
                  <c:v>22.7</c:v>
                </c:pt>
                <c:pt idx="218" formatCode="General">
                  <c:v>22.8</c:v>
                </c:pt>
                <c:pt idx="219" formatCode="General">
                  <c:v>22.9</c:v>
                </c:pt>
                <c:pt idx="220" formatCode="General">
                  <c:v>23.0</c:v>
                </c:pt>
                <c:pt idx="221" formatCode="General">
                  <c:v>23.1</c:v>
                </c:pt>
                <c:pt idx="222" formatCode="General">
                  <c:v>23.2</c:v>
                </c:pt>
                <c:pt idx="223" formatCode="General">
                  <c:v>23.3</c:v>
                </c:pt>
                <c:pt idx="224" formatCode="General">
                  <c:v>23.4</c:v>
                </c:pt>
                <c:pt idx="225" formatCode="General">
                  <c:v>23.5</c:v>
                </c:pt>
                <c:pt idx="226" formatCode="General">
                  <c:v>23.6</c:v>
                </c:pt>
                <c:pt idx="227" formatCode="General">
                  <c:v>23.7</c:v>
                </c:pt>
                <c:pt idx="228" formatCode="General">
                  <c:v>23.8</c:v>
                </c:pt>
                <c:pt idx="229" formatCode="General">
                  <c:v>23.9</c:v>
                </c:pt>
                <c:pt idx="230" formatCode="General">
                  <c:v>24.0</c:v>
                </c:pt>
                <c:pt idx="231" formatCode="General">
                  <c:v>24.1</c:v>
                </c:pt>
                <c:pt idx="232" formatCode="General">
                  <c:v>24.2</c:v>
                </c:pt>
                <c:pt idx="233" formatCode="General">
                  <c:v>24.3</c:v>
                </c:pt>
                <c:pt idx="234" formatCode="General">
                  <c:v>24.4</c:v>
                </c:pt>
                <c:pt idx="235" formatCode="General">
                  <c:v>24.5</c:v>
                </c:pt>
                <c:pt idx="236" formatCode="General">
                  <c:v>24.6</c:v>
                </c:pt>
                <c:pt idx="237" formatCode="General">
                  <c:v>24.7</c:v>
                </c:pt>
                <c:pt idx="238" formatCode="General">
                  <c:v>24.8</c:v>
                </c:pt>
                <c:pt idx="239" formatCode="General">
                  <c:v>24.9</c:v>
                </c:pt>
                <c:pt idx="240" formatCode="General">
                  <c:v>25.0</c:v>
                </c:pt>
                <c:pt idx="241" formatCode="General">
                  <c:v>25.1</c:v>
                </c:pt>
                <c:pt idx="242" formatCode="General">
                  <c:v>25.2</c:v>
                </c:pt>
                <c:pt idx="243" formatCode="General">
                  <c:v>25.3</c:v>
                </c:pt>
                <c:pt idx="244" formatCode="General">
                  <c:v>25.4</c:v>
                </c:pt>
                <c:pt idx="245" formatCode="General">
                  <c:v>25.5</c:v>
                </c:pt>
                <c:pt idx="246" formatCode="General">
                  <c:v>25.6</c:v>
                </c:pt>
                <c:pt idx="247" formatCode="General">
                  <c:v>25.7</c:v>
                </c:pt>
                <c:pt idx="248" formatCode="General">
                  <c:v>25.8</c:v>
                </c:pt>
                <c:pt idx="249" formatCode="General">
                  <c:v>25.9</c:v>
                </c:pt>
                <c:pt idx="250" formatCode="General">
                  <c:v>26.0</c:v>
                </c:pt>
                <c:pt idx="251" formatCode="General">
                  <c:v>26.1</c:v>
                </c:pt>
                <c:pt idx="252" formatCode="General">
                  <c:v>26.2</c:v>
                </c:pt>
                <c:pt idx="253" formatCode="General">
                  <c:v>26.3</c:v>
                </c:pt>
                <c:pt idx="254" formatCode="General">
                  <c:v>26.4</c:v>
                </c:pt>
                <c:pt idx="255" formatCode="General">
                  <c:v>26.5</c:v>
                </c:pt>
                <c:pt idx="256" formatCode="General">
                  <c:v>26.6</c:v>
                </c:pt>
                <c:pt idx="257" formatCode="General">
                  <c:v>26.7</c:v>
                </c:pt>
                <c:pt idx="258" formatCode="General">
                  <c:v>26.8</c:v>
                </c:pt>
                <c:pt idx="259" formatCode="General">
                  <c:v>26.9</c:v>
                </c:pt>
                <c:pt idx="260" formatCode="General">
                  <c:v>27.0</c:v>
                </c:pt>
                <c:pt idx="261" formatCode="General">
                  <c:v>27.1</c:v>
                </c:pt>
                <c:pt idx="262" formatCode="General">
                  <c:v>27.2</c:v>
                </c:pt>
                <c:pt idx="263" formatCode="General">
                  <c:v>27.3</c:v>
                </c:pt>
                <c:pt idx="264" formatCode="General">
                  <c:v>27.4</c:v>
                </c:pt>
                <c:pt idx="265" formatCode="General">
                  <c:v>27.5</c:v>
                </c:pt>
                <c:pt idx="266" formatCode="General">
                  <c:v>27.6</c:v>
                </c:pt>
                <c:pt idx="267" formatCode="General">
                  <c:v>27.7</c:v>
                </c:pt>
                <c:pt idx="268" formatCode="General">
                  <c:v>27.8</c:v>
                </c:pt>
                <c:pt idx="269" formatCode="General">
                  <c:v>27.9</c:v>
                </c:pt>
                <c:pt idx="270" formatCode="General">
                  <c:v>28.0</c:v>
                </c:pt>
                <c:pt idx="271" formatCode="General">
                  <c:v>28.1</c:v>
                </c:pt>
                <c:pt idx="272" formatCode="General">
                  <c:v>28.2</c:v>
                </c:pt>
                <c:pt idx="273" formatCode="General">
                  <c:v>28.3</c:v>
                </c:pt>
                <c:pt idx="274" formatCode="General">
                  <c:v>28.4</c:v>
                </c:pt>
                <c:pt idx="275" formatCode="General">
                  <c:v>28.5</c:v>
                </c:pt>
                <c:pt idx="276" formatCode="General">
                  <c:v>28.6</c:v>
                </c:pt>
                <c:pt idx="277" formatCode="General">
                  <c:v>28.7</c:v>
                </c:pt>
                <c:pt idx="278" formatCode="General">
                  <c:v>28.8</c:v>
                </c:pt>
                <c:pt idx="279" formatCode="General">
                  <c:v>28.9</c:v>
                </c:pt>
                <c:pt idx="280" formatCode="General">
                  <c:v>29.0</c:v>
                </c:pt>
                <c:pt idx="281" formatCode="General">
                  <c:v>29.1</c:v>
                </c:pt>
                <c:pt idx="282" formatCode="General">
                  <c:v>29.2</c:v>
                </c:pt>
                <c:pt idx="283" formatCode="General">
                  <c:v>29.3</c:v>
                </c:pt>
                <c:pt idx="284" formatCode="General">
                  <c:v>29.4</c:v>
                </c:pt>
                <c:pt idx="285" formatCode="General">
                  <c:v>29.5</c:v>
                </c:pt>
                <c:pt idx="286" formatCode="General">
                  <c:v>29.6</c:v>
                </c:pt>
                <c:pt idx="287" formatCode="General">
                  <c:v>29.7</c:v>
                </c:pt>
                <c:pt idx="288" formatCode="General">
                  <c:v>29.8</c:v>
                </c:pt>
                <c:pt idx="289" formatCode="General">
                  <c:v>29.9</c:v>
                </c:pt>
                <c:pt idx="290" formatCode="General">
                  <c:v>30.0</c:v>
                </c:pt>
                <c:pt idx="291" formatCode="General">
                  <c:v>30.1</c:v>
                </c:pt>
                <c:pt idx="292" formatCode="General">
                  <c:v>30.2</c:v>
                </c:pt>
                <c:pt idx="293" formatCode="General">
                  <c:v>30.3</c:v>
                </c:pt>
                <c:pt idx="294" formatCode="General">
                  <c:v>30.4</c:v>
                </c:pt>
                <c:pt idx="295" formatCode="General">
                  <c:v>30.5</c:v>
                </c:pt>
                <c:pt idx="296" formatCode="General">
                  <c:v>30.6</c:v>
                </c:pt>
                <c:pt idx="297" formatCode="General">
                  <c:v>30.7</c:v>
                </c:pt>
                <c:pt idx="298" formatCode="General">
                  <c:v>30.8</c:v>
                </c:pt>
                <c:pt idx="299" formatCode="General">
                  <c:v>30.9</c:v>
                </c:pt>
                <c:pt idx="300" formatCode="General">
                  <c:v>31.0</c:v>
                </c:pt>
                <c:pt idx="301" formatCode="General">
                  <c:v>31.1</c:v>
                </c:pt>
                <c:pt idx="302" formatCode="General">
                  <c:v>31.2</c:v>
                </c:pt>
                <c:pt idx="303" formatCode="General">
                  <c:v>31.3</c:v>
                </c:pt>
                <c:pt idx="304" formatCode="General">
                  <c:v>31.4</c:v>
                </c:pt>
                <c:pt idx="305" formatCode="General">
                  <c:v>31.5</c:v>
                </c:pt>
                <c:pt idx="306" formatCode="General">
                  <c:v>31.6</c:v>
                </c:pt>
                <c:pt idx="307" formatCode="General">
                  <c:v>31.7</c:v>
                </c:pt>
                <c:pt idx="308" formatCode="General">
                  <c:v>31.8</c:v>
                </c:pt>
                <c:pt idx="309" formatCode="General">
                  <c:v>31.9</c:v>
                </c:pt>
                <c:pt idx="310" formatCode="General">
                  <c:v>32.0</c:v>
                </c:pt>
                <c:pt idx="311" formatCode="General">
                  <c:v>32.1</c:v>
                </c:pt>
                <c:pt idx="312" formatCode="General">
                  <c:v>32.2</c:v>
                </c:pt>
                <c:pt idx="313" formatCode="General">
                  <c:v>32.3</c:v>
                </c:pt>
                <c:pt idx="314" formatCode="General">
                  <c:v>32.4</c:v>
                </c:pt>
                <c:pt idx="315" formatCode="General">
                  <c:v>32.5</c:v>
                </c:pt>
                <c:pt idx="316" formatCode="General">
                  <c:v>32.6</c:v>
                </c:pt>
                <c:pt idx="317" formatCode="General">
                  <c:v>32.7</c:v>
                </c:pt>
                <c:pt idx="318" formatCode="General">
                  <c:v>32.8</c:v>
                </c:pt>
                <c:pt idx="319" formatCode="General">
                  <c:v>32.9</c:v>
                </c:pt>
                <c:pt idx="320" formatCode="General">
                  <c:v>33.0</c:v>
                </c:pt>
                <c:pt idx="321" formatCode="General">
                  <c:v>33.1</c:v>
                </c:pt>
                <c:pt idx="322" formatCode="General">
                  <c:v>33.2</c:v>
                </c:pt>
                <c:pt idx="323" formatCode="General">
                  <c:v>33.3</c:v>
                </c:pt>
                <c:pt idx="324" formatCode="General">
                  <c:v>33.4</c:v>
                </c:pt>
                <c:pt idx="325" formatCode="General">
                  <c:v>33.5</c:v>
                </c:pt>
                <c:pt idx="326" formatCode="General">
                  <c:v>33.6</c:v>
                </c:pt>
                <c:pt idx="327" formatCode="General">
                  <c:v>33.7</c:v>
                </c:pt>
                <c:pt idx="328" formatCode="General">
                  <c:v>33.8</c:v>
                </c:pt>
                <c:pt idx="329" formatCode="General">
                  <c:v>33.9</c:v>
                </c:pt>
                <c:pt idx="330" formatCode="General">
                  <c:v>34.0</c:v>
                </c:pt>
                <c:pt idx="331" formatCode="General">
                  <c:v>34.1</c:v>
                </c:pt>
                <c:pt idx="332" formatCode="General">
                  <c:v>34.2</c:v>
                </c:pt>
                <c:pt idx="333" formatCode="General">
                  <c:v>34.3</c:v>
                </c:pt>
                <c:pt idx="334" formatCode="General">
                  <c:v>34.4</c:v>
                </c:pt>
                <c:pt idx="335" formatCode="General">
                  <c:v>34.5</c:v>
                </c:pt>
                <c:pt idx="336" formatCode="General">
                  <c:v>34.6</c:v>
                </c:pt>
                <c:pt idx="337" formatCode="General">
                  <c:v>34.7</c:v>
                </c:pt>
                <c:pt idx="338" formatCode="General">
                  <c:v>34.8</c:v>
                </c:pt>
                <c:pt idx="339" formatCode="General">
                  <c:v>34.9</c:v>
                </c:pt>
                <c:pt idx="340" formatCode="General">
                  <c:v>35.0</c:v>
                </c:pt>
                <c:pt idx="341" formatCode="General">
                  <c:v>35.1</c:v>
                </c:pt>
                <c:pt idx="342" formatCode="General">
                  <c:v>35.2</c:v>
                </c:pt>
                <c:pt idx="343" formatCode="General">
                  <c:v>35.3</c:v>
                </c:pt>
                <c:pt idx="344" formatCode="General">
                  <c:v>35.4</c:v>
                </c:pt>
                <c:pt idx="345" formatCode="General">
                  <c:v>35.5</c:v>
                </c:pt>
                <c:pt idx="346" formatCode="General">
                  <c:v>35.6</c:v>
                </c:pt>
                <c:pt idx="347" formatCode="General">
                  <c:v>35.7</c:v>
                </c:pt>
                <c:pt idx="348" formatCode="General">
                  <c:v>35.8</c:v>
                </c:pt>
                <c:pt idx="349" formatCode="General">
                  <c:v>35.9</c:v>
                </c:pt>
                <c:pt idx="350" formatCode="General">
                  <c:v>36.0</c:v>
                </c:pt>
                <c:pt idx="351" formatCode="General">
                  <c:v>36.1</c:v>
                </c:pt>
                <c:pt idx="352" formatCode="General">
                  <c:v>36.2</c:v>
                </c:pt>
                <c:pt idx="353" formatCode="General">
                  <c:v>36.3</c:v>
                </c:pt>
                <c:pt idx="354" formatCode="General">
                  <c:v>36.4</c:v>
                </c:pt>
                <c:pt idx="355" formatCode="General">
                  <c:v>36.5</c:v>
                </c:pt>
                <c:pt idx="356" formatCode="General">
                  <c:v>36.6</c:v>
                </c:pt>
                <c:pt idx="357" formatCode="General">
                  <c:v>36.7</c:v>
                </c:pt>
                <c:pt idx="358" formatCode="General">
                  <c:v>36.8</c:v>
                </c:pt>
                <c:pt idx="359" formatCode="General">
                  <c:v>36.9</c:v>
                </c:pt>
                <c:pt idx="360" formatCode="General">
                  <c:v>37.0</c:v>
                </c:pt>
                <c:pt idx="361" formatCode="General">
                  <c:v>37.1</c:v>
                </c:pt>
                <c:pt idx="362" formatCode="General">
                  <c:v>37.2</c:v>
                </c:pt>
                <c:pt idx="363" formatCode="General">
                  <c:v>37.3</c:v>
                </c:pt>
                <c:pt idx="364" formatCode="General">
                  <c:v>37.4</c:v>
                </c:pt>
                <c:pt idx="365" formatCode="General">
                  <c:v>37.5</c:v>
                </c:pt>
                <c:pt idx="366" formatCode="General">
                  <c:v>37.6</c:v>
                </c:pt>
                <c:pt idx="367" formatCode="General">
                  <c:v>37.7</c:v>
                </c:pt>
                <c:pt idx="368" formatCode="General">
                  <c:v>37.8</c:v>
                </c:pt>
                <c:pt idx="369" formatCode="General">
                  <c:v>37.9</c:v>
                </c:pt>
                <c:pt idx="370" formatCode="General">
                  <c:v>38.0</c:v>
                </c:pt>
                <c:pt idx="371" formatCode="General">
                  <c:v>38.1</c:v>
                </c:pt>
                <c:pt idx="372" formatCode="General">
                  <c:v>38.2</c:v>
                </c:pt>
                <c:pt idx="373" formatCode="General">
                  <c:v>38.3</c:v>
                </c:pt>
                <c:pt idx="374" formatCode="General">
                  <c:v>38.4</c:v>
                </c:pt>
                <c:pt idx="375" formatCode="General">
                  <c:v>38.5</c:v>
                </c:pt>
                <c:pt idx="376" formatCode="General">
                  <c:v>38.6</c:v>
                </c:pt>
                <c:pt idx="377" formatCode="General">
                  <c:v>38.7</c:v>
                </c:pt>
                <c:pt idx="378" formatCode="General">
                  <c:v>38.8</c:v>
                </c:pt>
                <c:pt idx="379" formatCode="General">
                  <c:v>38.9</c:v>
                </c:pt>
                <c:pt idx="380" formatCode="General">
                  <c:v>39.0</c:v>
                </c:pt>
                <c:pt idx="381" formatCode="General">
                  <c:v>39.1</c:v>
                </c:pt>
                <c:pt idx="382" formatCode="General">
                  <c:v>39.2</c:v>
                </c:pt>
                <c:pt idx="383" formatCode="General">
                  <c:v>39.3</c:v>
                </c:pt>
                <c:pt idx="384" formatCode="General">
                  <c:v>39.4</c:v>
                </c:pt>
                <c:pt idx="385" formatCode="General">
                  <c:v>39.5</c:v>
                </c:pt>
                <c:pt idx="386" formatCode="General">
                  <c:v>39.6</c:v>
                </c:pt>
                <c:pt idx="387" formatCode="General">
                  <c:v>39.7</c:v>
                </c:pt>
                <c:pt idx="388" formatCode="General">
                  <c:v>39.8</c:v>
                </c:pt>
                <c:pt idx="389" formatCode="General">
                  <c:v>39.9</c:v>
                </c:pt>
                <c:pt idx="390" formatCode="General">
                  <c:v>40.0</c:v>
                </c:pt>
                <c:pt idx="391" formatCode="General">
                  <c:v>40.1</c:v>
                </c:pt>
                <c:pt idx="392" formatCode="General">
                  <c:v>40.2</c:v>
                </c:pt>
                <c:pt idx="393" formatCode="General">
                  <c:v>40.3</c:v>
                </c:pt>
                <c:pt idx="394" formatCode="General">
                  <c:v>40.4</c:v>
                </c:pt>
                <c:pt idx="395" formatCode="General">
                  <c:v>40.5</c:v>
                </c:pt>
                <c:pt idx="396" formatCode="General">
                  <c:v>40.6</c:v>
                </c:pt>
                <c:pt idx="397" formatCode="General">
                  <c:v>40.7</c:v>
                </c:pt>
                <c:pt idx="398" formatCode="General">
                  <c:v>40.8</c:v>
                </c:pt>
                <c:pt idx="399" formatCode="General">
                  <c:v>40.9</c:v>
                </c:pt>
                <c:pt idx="400" formatCode="General">
                  <c:v>41.0</c:v>
                </c:pt>
                <c:pt idx="401" formatCode="General">
                  <c:v>41.1</c:v>
                </c:pt>
                <c:pt idx="402" formatCode="General">
                  <c:v>41.2</c:v>
                </c:pt>
                <c:pt idx="403" formatCode="General">
                  <c:v>41.3</c:v>
                </c:pt>
                <c:pt idx="404" formatCode="General">
                  <c:v>41.4</c:v>
                </c:pt>
                <c:pt idx="405" formatCode="General">
                  <c:v>41.5</c:v>
                </c:pt>
                <c:pt idx="406" formatCode="General">
                  <c:v>41.6</c:v>
                </c:pt>
                <c:pt idx="407" formatCode="General">
                  <c:v>41.7</c:v>
                </c:pt>
                <c:pt idx="408" formatCode="General">
                  <c:v>41.8</c:v>
                </c:pt>
                <c:pt idx="409" formatCode="General">
                  <c:v>41.9</c:v>
                </c:pt>
                <c:pt idx="410" formatCode="General">
                  <c:v>42.0</c:v>
                </c:pt>
                <c:pt idx="411" formatCode="General">
                  <c:v>42.1</c:v>
                </c:pt>
                <c:pt idx="412" formatCode="General">
                  <c:v>42.2</c:v>
                </c:pt>
                <c:pt idx="413" formatCode="General">
                  <c:v>42.3</c:v>
                </c:pt>
                <c:pt idx="414" formatCode="General">
                  <c:v>42.4</c:v>
                </c:pt>
                <c:pt idx="415" formatCode="General">
                  <c:v>42.5</c:v>
                </c:pt>
                <c:pt idx="416" formatCode="General">
                  <c:v>42.6</c:v>
                </c:pt>
                <c:pt idx="417" formatCode="General">
                  <c:v>42.7</c:v>
                </c:pt>
                <c:pt idx="418" formatCode="General">
                  <c:v>42.8</c:v>
                </c:pt>
                <c:pt idx="419" formatCode="General">
                  <c:v>42.9</c:v>
                </c:pt>
                <c:pt idx="420" formatCode="General">
                  <c:v>43.0</c:v>
                </c:pt>
                <c:pt idx="421" formatCode="General">
                  <c:v>43.1</c:v>
                </c:pt>
                <c:pt idx="422" formatCode="General">
                  <c:v>43.2</c:v>
                </c:pt>
                <c:pt idx="423" formatCode="General">
                  <c:v>43.3</c:v>
                </c:pt>
                <c:pt idx="424" formatCode="General">
                  <c:v>43.4</c:v>
                </c:pt>
                <c:pt idx="425" formatCode="General">
                  <c:v>43.5</c:v>
                </c:pt>
                <c:pt idx="426" formatCode="General">
                  <c:v>43.6</c:v>
                </c:pt>
                <c:pt idx="427" formatCode="General">
                  <c:v>43.7</c:v>
                </c:pt>
                <c:pt idx="428" formatCode="General">
                  <c:v>43.8</c:v>
                </c:pt>
                <c:pt idx="429" formatCode="General">
                  <c:v>43.9</c:v>
                </c:pt>
                <c:pt idx="430" formatCode="General">
                  <c:v>44.0</c:v>
                </c:pt>
                <c:pt idx="431" formatCode="General">
                  <c:v>44.1</c:v>
                </c:pt>
                <c:pt idx="432" formatCode="General">
                  <c:v>44.2</c:v>
                </c:pt>
                <c:pt idx="433" formatCode="General">
                  <c:v>44.3</c:v>
                </c:pt>
                <c:pt idx="434" formatCode="General">
                  <c:v>44.4</c:v>
                </c:pt>
                <c:pt idx="435" formatCode="General">
                  <c:v>44.5</c:v>
                </c:pt>
                <c:pt idx="436" formatCode="General">
                  <c:v>44.6</c:v>
                </c:pt>
                <c:pt idx="437" formatCode="General">
                  <c:v>44.7</c:v>
                </c:pt>
                <c:pt idx="438" formatCode="General">
                  <c:v>44.8</c:v>
                </c:pt>
                <c:pt idx="439" formatCode="General">
                  <c:v>44.9</c:v>
                </c:pt>
                <c:pt idx="440" formatCode="General">
                  <c:v>45.0</c:v>
                </c:pt>
                <c:pt idx="441" formatCode="General">
                  <c:v>45.1</c:v>
                </c:pt>
                <c:pt idx="442" formatCode="General">
                  <c:v>45.2</c:v>
                </c:pt>
                <c:pt idx="443" formatCode="General">
                  <c:v>45.3</c:v>
                </c:pt>
                <c:pt idx="444" formatCode="General">
                  <c:v>45.4</c:v>
                </c:pt>
                <c:pt idx="445" formatCode="General">
                  <c:v>45.5</c:v>
                </c:pt>
                <c:pt idx="446" formatCode="General">
                  <c:v>45.6</c:v>
                </c:pt>
                <c:pt idx="447" formatCode="General">
                  <c:v>45.7</c:v>
                </c:pt>
                <c:pt idx="448" formatCode="General">
                  <c:v>45.8</c:v>
                </c:pt>
                <c:pt idx="449" formatCode="General">
                  <c:v>45.9</c:v>
                </c:pt>
                <c:pt idx="450" formatCode="General">
                  <c:v>46.0</c:v>
                </c:pt>
                <c:pt idx="451" formatCode="General">
                  <c:v>46.1</c:v>
                </c:pt>
                <c:pt idx="452" formatCode="General">
                  <c:v>46.2</c:v>
                </c:pt>
                <c:pt idx="453" formatCode="General">
                  <c:v>46.3</c:v>
                </c:pt>
                <c:pt idx="454" formatCode="General">
                  <c:v>46.4</c:v>
                </c:pt>
                <c:pt idx="455" formatCode="General">
                  <c:v>46.5</c:v>
                </c:pt>
                <c:pt idx="456" formatCode="General">
                  <c:v>46.6</c:v>
                </c:pt>
                <c:pt idx="457" formatCode="General">
                  <c:v>46.7</c:v>
                </c:pt>
                <c:pt idx="458" formatCode="General">
                  <c:v>46.8</c:v>
                </c:pt>
                <c:pt idx="459" formatCode="General">
                  <c:v>46.9</c:v>
                </c:pt>
                <c:pt idx="460" formatCode="General">
                  <c:v>47.0</c:v>
                </c:pt>
                <c:pt idx="461" formatCode="General">
                  <c:v>47.1</c:v>
                </c:pt>
                <c:pt idx="462" formatCode="General">
                  <c:v>47.2</c:v>
                </c:pt>
                <c:pt idx="463" formatCode="General">
                  <c:v>47.3</c:v>
                </c:pt>
                <c:pt idx="464" formatCode="General">
                  <c:v>47.4</c:v>
                </c:pt>
                <c:pt idx="465" formatCode="General">
                  <c:v>47.5</c:v>
                </c:pt>
                <c:pt idx="466" formatCode="General">
                  <c:v>47.6</c:v>
                </c:pt>
                <c:pt idx="467" formatCode="General">
                  <c:v>47.7</c:v>
                </c:pt>
                <c:pt idx="468" formatCode="General">
                  <c:v>47.8</c:v>
                </c:pt>
                <c:pt idx="469" formatCode="General">
                  <c:v>47.9</c:v>
                </c:pt>
                <c:pt idx="470" formatCode="General">
                  <c:v>48.0</c:v>
                </c:pt>
                <c:pt idx="471" formatCode="General">
                  <c:v>48.1</c:v>
                </c:pt>
                <c:pt idx="472" formatCode="General">
                  <c:v>48.2</c:v>
                </c:pt>
                <c:pt idx="473" formatCode="General">
                  <c:v>48.3</c:v>
                </c:pt>
                <c:pt idx="474" formatCode="General">
                  <c:v>48.4</c:v>
                </c:pt>
                <c:pt idx="475" formatCode="General">
                  <c:v>48.5</c:v>
                </c:pt>
                <c:pt idx="476" formatCode="General">
                  <c:v>48.6</c:v>
                </c:pt>
                <c:pt idx="477" formatCode="General">
                  <c:v>48.7</c:v>
                </c:pt>
                <c:pt idx="478" formatCode="General">
                  <c:v>48.8</c:v>
                </c:pt>
                <c:pt idx="479" formatCode="General">
                  <c:v>48.9</c:v>
                </c:pt>
                <c:pt idx="480" formatCode="General">
                  <c:v>49.0</c:v>
                </c:pt>
                <c:pt idx="481" formatCode="General">
                  <c:v>49.1</c:v>
                </c:pt>
                <c:pt idx="482" formatCode="General">
                  <c:v>49.2</c:v>
                </c:pt>
                <c:pt idx="483" formatCode="General">
                  <c:v>49.3</c:v>
                </c:pt>
                <c:pt idx="484" formatCode="General">
                  <c:v>49.4</c:v>
                </c:pt>
                <c:pt idx="485" formatCode="General">
                  <c:v>49.5</c:v>
                </c:pt>
                <c:pt idx="486" formatCode="General">
                  <c:v>49.6</c:v>
                </c:pt>
                <c:pt idx="487" formatCode="General">
                  <c:v>49.7</c:v>
                </c:pt>
                <c:pt idx="488" formatCode="General">
                  <c:v>49.8</c:v>
                </c:pt>
                <c:pt idx="489" formatCode="General">
                  <c:v>49.9</c:v>
                </c:pt>
                <c:pt idx="490" formatCode="General">
                  <c:v>50.0</c:v>
                </c:pt>
                <c:pt idx="491" formatCode="General">
                  <c:v>50.1</c:v>
                </c:pt>
                <c:pt idx="492" formatCode="General">
                  <c:v>50.2</c:v>
                </c:pt>
                <c:pt idx="493" formatCode="General">
                  <c:v>50.3</c:v>
                </c:pt>
                <c:pt idx="494" formatCode="General">
                  <c:v>50.4</c:v>
                </c:pt>
                <c:pt idx="495" formatCode="General">
                  <c:v>50.5</c:v>
                </c:pt>
                <c:pt idx="496" formatCode="General">
                  <c:v>50.6</c:v>
                </c:pt>
                <c:pt idx="497" formatCode="General">
                  <c:v>50.7</c:v>
                </c:pt>
                <c:pt idx="498" formatCode="General">
                  <c:v>50.8</c:v>
                </c:pt>
                <c:pt idx="499" formatCode="General">
                  <c:v>50.9</c:v>
                </c:pt>
                <c:pt idx="500" formatCode="General">
                  <c:v>51.0</c:v>
                </c:pt>
                <c:pt idx="501" formatCode="General">
                  <c:v>51.1</c:v>
                </c:pt>
                <c:pt idx="502" formatCode="General">
                  <c:v>51.2</c:v>
                </c:pt>
                <c:pt idx="503" formatCode="General">
                  <c:v>51.3</c:v>
                </c:pt>
                <c:pt idx="504" formatCode="General">
                  <c:v>51.4</c:v>
                </c:pt>
                <c:pt idx="505" formatCode="General">
                  <c:v>51.5</c:v>
                </c:pt>
                <c:pt idx="506" formatCode="General">
                  <c:v>51.6</c:v>
                </c:pt>
                <c:pt idx="507" formatCode="General">
                  <c:v>51.7</c:v>
                </c:pt>
                <c:pt idx="508" formatCode="General">
                  <c:v>51.8</c:v>
                </c:pt>
                <c:pt idx="509" formatCode="General">
                  <c:v>51.9</c:v>
                </c:pt>
                <c:pt idx="510" formatCode="General">
                  <c:v>52.0</c:v>
                </c:pt>
                <c:pt idx="511" formatCode="General">
                  <c:v>52.1</c:v>
                </c:pt>
                <c:pt idx="512" formatCode="General">
                  <c:v>52.2</c:v>
                </c:pt>
                <c:pt idx="513" formatCode="General">
                  <c:v>52.3</c:v>
                </c:pt>
                <c:pt idx="514" formatCode="General">
                  <c:v>52.4</c:v>
                </c:pt>
                <c:pt idx="515" formatCode="General">
                  <c:v>52.5</c:v>
                </c:pt>
                <c:pt idx="516" formatCode="General">
                  <c:v>52.6</c:v>
                </c:pt>
                <c:pt idx="517" formatCode="General">
                  <c:v>52.7</c:v>
                </c:pt>
                <c:pt idx="518" formatCode="General">
                  <c:v>52.8</c:v>
                </c:pt>
                <c:pt idx="519" formatCode="General">
                  <c:v>52.9</c:v>
                </c:pt>
                <c:pt idx="520" formatCode="General">
                  <c:v>53.0</c:v>
                </c:pt>
                <c:pt idx="521" formatCode="General">
                  <c:v>53.1</c:v>
                </c:pt>
                <c:pt idx="522" formatCode="General">
                  <c:v>53.2</c:v>
                </c:pt>
                <c:pt idx="523" formatCode="General">
                  <c:v>53.3</c:v>
                </c:pt>
                <c:pt idx="524" formatCode="General">
                  <c:v>53.4</c:v>
                </c:pt>
                <c:pt idx="525" formatCode="General">
                  <c:v>53.5</c:v>
                </c:pt>
                <c:pt idx="526" formatCode="General">
                  <c:v>53.6</c:v>
                </c:pt>
                <c:pt idx="527" formatCode="General">
                  <c:v>53.7</c:v>
                </c:pt>
                <c:pt idx="528" formatCode="General">
                  <c:v>53.8</c:v>
                </c:pt>
                <c:pt idx="529" formatCode="General">
                  <c:v>53.9</c:v>
                </c:pt>
                <c:pt idx="530" formatCode="General">
                  <c:v>54.0</c:v>
                </c:pt>
                <c:pt idx="531" formatCode="General">
                  <c:v>54.1</c:v>
                </c:pt>
                <c:pt idx="532" formatCode="General">
                  <c:v>54.2</c:v>
                </c:pt>
                <c:pt idx="533" formatCode="General">
                  <c:v>54.3</c:v>
                </c:pt>
                <c:pt idx="534" formatCode="General">
                  <c:v>54.4</c:v>
                </c:pt>
                <c:pt idx="535" formatCode="General">
                  <c:v>54.5</c:v>
                </c:pt>
                <c:pt idx="536" formatCode="General">
                  <c:v>54.6</c:v>
                </c:pt>
                <c:pt idx="537" formatCode="General">
                  <c:v>54.7</c:v>
                </c:pt>
                <c:pt idx="538" formatCode="General">
                  <c:v>54.8</c:v>
                </c:pt>
                <c:pt idx="539" formatCode="General">
                  <c:v>54.9</c:v>
                </c:pt>
                <c:pt idx="540" formatCode="General">
                  <c:v>55.0</c:v>
                </c:pt>
                <c:pt idx="541" formatCode="General">
                  <c:v>55.1</c:v>
                </c:pt>
                <c:pt idx="542" formatCode="General">
                  <c:v>55.2</c:v>
                </c:pt>
                <c:pt idx="543" formatCode="General">
                  <c:v>55.3</c:v>
                </c:pt>
                <c:pt idx="544" formatCode="General">
                  <c:v>55.4</c:v>
                </c:pt>
                <c:pt idx="545" formatCode="General">
                  <c:v>55.5</c:v>
                </c:pt>
                <c:pt idx="546" formatCode="General">
                  <c:v>55.6</c:v>
                </c:pt>
                <c:pt idx="547" formatCode="General">
                  <c:v>55.7</c:v>
                </c:pt>
                <c:pt idx="548" formatCode="General">
                  <c:v>55.8</c:v>
                </c:pt>
                <c:pt idx="549" formatCode="General">
                  <c:v>55.9</c:v>
                </c:pt>
                <c:pt idx="550" formatCode="General">
                  <c:v>56.0</c:v>
                </c:pt>
                <c:pt idx="551" formatCode="General">
                  <c:v>56.1</c:v>
                </c:pt>
                <c:pt idx="552" formatCode="General">
                  <c:v>56.2</c:v>
                </c:pt>
                <c:pt idx="553" formatCode="General">
                  <c:v>56.3</c:v>
                </c:pt>
                <c:pt idx="554" formatCode="General">
                  <c:v>56.4</c:v>
                </c:pt>
                <c:pt idx="555" formatCode="General">
                  <c:v>56.5</c:v>
                </c:pt>
                <c:pt idx="556" formatCode="General">
                  <c:v>56.6</c:v>
                </c:pt>
                <c:pt idx="557" formatCode="General">
                  <c:v>56.7</c:v>
                </c:pt>
                <c:pt idx="558" formatCode="General">
                  <c:v>56.8</c:v>
                </c:pt>
                <c:pt idx="559" formatCode="General">
                  <c:v>56.9</c:v>
                </c:pt>
                <c:pt idx="560" formatCode="General">
                  <c:v>57.0</c:v>
                </c:pt>
                <c:pt idx="561" formatCode="General">
                  <c:v>57.1</c:v>
                </c:pt>
                <c:pt idx="562" formatCode="General">
                  <c:v>57.2</c:v>
                </c:pt>
                <c:pt idx="563" formatCode="General">
                  <c:v>57.3</c:v>
                </c:pt>
                <c:pt idx="564" formatCode="General">
                  <c:v>57.4</c:v>
                </c:pt>
                <c:pt idx="565" formatCode="General">
                  <c:v>57.5</c:v>
                </c:pt>
                <c:pt idx="566" formatCode="General">
                  <c:v>57.6</c:v>
                </c:pt>
                <c:pt idx="567" formatCode="General">
                  <c:v>57.7</c:v>
                </c:pt>
                <c:pt idx="568" formatCode="General">
                  <c:v>57.8</c:v>
                </c:pt>
                <c:pt idx="569" formatCode="General">
                  <c:v>57.9</c:v>
                </c:pt>
                <c:pt idx="570" formatCode="General">
                  <c:v>58.0</c:v>
                </c:pt>
                <c:pt idx="571" formatCode="General">
                  <c:v>58.1</c:v>
                </c:pt>
                <c:pt idx="572" formatCode="General">
                  <c:v>58.2000000000001</c:v>
                </c:pt>
                <c:pt idx="573" formatCode="General">
                  <c:v>58.3000000000001</c:v>
                </c:pt>
                <c:pt idx="574" formatCode="General">
                  <c:v>58.4000000000001</c:v>
                </c:pt>
                <c:pt idx="575" formatCode="General">
                  <c:v>58.5000000000001</c:v>
                </c:pt>
                <c:pt idx="576" formatCode="General">
                  <c:v>58.6000000000001</c:v>
                </c:pt>
                <c:pt idx="577" formatCode="General">
                  <c:v>58.7000000000001</c:v>
                </c:pt>
                <c:pt idx="578" formatCode="General">
                  <c:v>58.8000000000001</c:v>
                </c:pt>
                <c:pt idx="579" formatCode="General">
                  <c:v>58.9000000000001</c:v>
                </c:pt>
                <c:pt idx="580" formatCode="General">
                  <c:v>59.0000000000001</c:v>
                </c:pt>
                <c:pt idx="581" formatCode="General">
                  <c:v>59.1000000000001</c:v>
                </c:pt>
                <c:pt idx="582" formatCode="General">
                  <c:v>59.2000000000001</c:v>
                </c:pt>
                <c:pt idx="583" formatCode="General">
                  <c:v>59.3000000000001</c:v>
                </c:pt>
                <c:pt idx="584" formatCode="General">
                  <c:v>59.4000000000001</c:v>
                </c:pt>
                <c:pt idx="585" formatCode="General">
                  <c:v>59.5000000000001</c:v>
                </c:pt>
                <c:pt idx="586" formatCode="General">
                  <c:v>59.6000000000001</c:v>
                </c:pt>
                <c:pt idx="587" formatCode="General">
                  <c:v>59.7000000000001</c:v>
                </c:pt>
                <c:pt idx="588" formatCode="General">
                  <c:v>59.8000000000001</c:v>
                </c:pt>
                <c:pt idx="589" formatCode="General">
                  <c:v>59.9000000000001</c:v>
                </c:pt>
                <c:pt idx="590" formatCode="General">
                  <c:v>60.0000000000001</c:v>
                </c:pt>
                <c:pt idx="591" formatCode="General">
                  <c:v>60.1000000000001</c:v>
                </c:pt>
                <c:pt idx="592" formatCode="General">
                  <c:v>60.2000000000001</c:v>
                </c:pt>
                <c:pt idx="593" formatCode="General">
                  <c:v>60.3000000000001</c:v>
                </c:pt>
                <c:pt idx="594" formatCode="General">
                  <c:v>60.4000000000001</c:v>
                </c:pt>
                <c:pt idx="595" formatCode="General">
                  <c:v>60.5000000000001</c:v>
                </c:pt>
                <c:pt idx="596" formatCode="General">
                  <c:v>60.6000000000001</c:v>
                </c:pt>
                <c:pt idx="597" formatCode="General">
                  <c:v>60.7000000000001</c:v>
                </c:pt>
                <c:pt idx="598" formatCode="General">
                  <c:v>60.8000000000001</c:v>
                </c:pt>
                <c:pt idx="599" formatCode="General">
                  <c:v>60.9000000000001</c:v>
                </c:pt>
                <c:pt idx="600" formatCode="General">
                  <c:v>61.0000000000001</c:v>
                </c:pt>
                <c:pt idx="601" formatCode="General">
                  <c:v>61.1000000000001</c:v>
                </c:pt>
                <c:pt idx="602" formatCode="General">
                  <c:v>61.2000000000001</c:v>
                </c:pt>
                <c:pt idx="603" formatCode="General">
                  <c:v>61.3000000000001</c:v>
                </c:pt>
                <c:pt idx="604" formatCode="General">
                  <c:v>61.4000000000001</c:v>
                </c:pt>
                <c:pt idx="605" formatCode="General">
                  <c:v>61.5000000000001</c:v>
                </c:pt>
                <c:pt idx="606" formatCode="General">
                  <c:v>61.6000000000001</c:v>
                </c:pt>
                <c:pt idx="607" formatCode="General">
                  <c:v>61.7000000000001</c:v>
                </c:pt>
                <c:pt idx="608" formatCode="General">
                  <c:v>61.8000000000001</c:v>
                </c:pt>
                <c:pt idx="609" formatCode="General">
                  <c:v>61.9000000000001</c:v>
                </c:pt>
                <c:pt idx="610" formatCode="General">
                  <c:v>62.0000000000001</c:v>
                </c:pt>
                <c:pt idx="611" formatCode="General">
                  <c:v>62.1000000000001</c:v>
                </c:pt>
                <c:pt idx="612" formatCode="General">
                  <c:v>62.2000000000001</c:v>
                </c:pt>
                <c:pt idx="613" formatCode="General">
                  <c:v>62.3000000000001</c:v>
                </c:pt>
                <c:pt idx="614" formatCode="General">
                  <c:v>62.4000000000001</c:v>
                </c:pt>
                <c:pt idx="615" formatCode="General">
                  <c:v>62.5000000000001</c:v>
                </c:pt>
                <c:pt idx="616" formatCode="General">
                  <c:v>62.6000000000001</c:v>
                </c:pt>
                <c:pt idx="617" formatCode="General">
                  <c:v>62.7000000000001</c:v>
                </c:pt>
                <c:pt idx="618" formatCode="General">
                  <c:v>62.8000000000001</c:v>
                </c:pt>
                <c:pt idx="619" formatCode="General">
                  <c:v>62.9000000000001</c:v>
                </c:pt>
                <c:pt idx="620" formatCode="General">
                  <c:v>63.0000000000001</c:v>
                </c:pt>
                <c:pt idx="621" formatCode="General">
                  <c:v>63.1000000000001</c:v>
                </c:pt>
                <c:pt idx="622" formatCode="General">
                  <c:v>63.2000000000001</c:v>
                </c:pt>
                <c:pt idx="623" formatCode="General">
                  <c:v>63.3000000000001</c:v>
                </c:pt>
                <c:pt idx="624" formatCode="General">
                  <c:v>63.4000000000001</c:v>
                </c:pt>
                <c:pt idx="625" formatCode="General">
                  <c:v>63.5000000000001</c:v>
                </c:pt>
                <c:pt idx="626" formatCode="General">
                  <c:v>63.6000000000001</c:v>
                </c:pt>
                <c:pt idx="627" formatCode="General">
                  <c:v>63.7000000000001</c:v>
                </c:pt>
                <c:pt idx="628" formatCode="General">
                  <c:v>63.8000000000001</c:v>
                </c:pt>
                <c:pt idx="629" formatCode="General">
                  <c:v>63.9000000000001</c:v>
                </c:pt>
                <c:pt idx="630" formatCode="General">
                  <c:v>64.0000000000001</c:v>
                </c:pt>
                <c:pt idx="631" formatCode="General">
                  <c:v>64.10000000000009</c:v>
                </c:pt>
                <c:pt idx="632" formatCode="General">
                  <c:v>64.2000000000001</c:v>
                </c:pt>
                <c:pt idx="633" formatCode="General">
                  <c:v>64.3000000000001</c:v>
                </c:pt>
                <c:pt idx="634" formatCode="General">
                  <c:v>64.4000000000001</c:v>
                </c:pt>
                <c:pt idx="635" formatCode="General">
                  <c:v>64.5000000000001</c:v>
                </c:pt>
                <c:pt idx="636" formatCode="General">
                  <c:v>64.60000000000009</c:v>
                </c:pt>
                <c:pt idx="637" formatCode="General">
                  <c:v>64.7000000000001</c:v>
                </c:pt>
                <c:pt idx="638" formatCode="General">
                  <c:v>64.8000000000001</c:v>
                </c:pt>
                <c:pt idx="639" formatCode="General">
                  <c:v>64.9000000000002</c:v>
                </c:pt>
                <c:pt idx="640" formatCode="General">
                  <c:v>65.0000000000002</c:v>
                </c:pt>
              </c:numCache>
            </c:numRef>
          </c:xVal>
          <c:yVal>
            <c:numRef>
              <c:f>'C160520'!$U$6:$U$646</c:f>
              <c:numCache>
                <c:formatCode>0.0000</c:formatCode>
                <c:ptCount val="641"/>
                <c:pt idx="0">
                  <c:v>0.37961342806146</c:v>
                </c:pt>
                <c:pt idx="1">
                  <c:v>0.371474139876338</c:v>
                </c:pt>
                <c:pt idx="2">
                  <c:v>0.363684245322296</c:v>
                </c:pt>
                <c:pt idx="3">
                  <c:v>0.356221251007422</c:v>
                </c:pt>
                <c:pt idx="4">
                  <c:v>0.349064586094154</c:v>
                </c:pt>
                <c:pt idx="5">
                  <c:v>0.342195398981972</c:v>
                </c:pt>
                <c:pt idx="6">
                  <c:v>0.335596379364474</c:v>
                </c:pt>
                <c:pt idx="7">
                  <c:v>0.329251602048963</c:v>
                </c:pt>
                <c:pt idx="8">
                  <c:v>0.323146389498376</c:v>
                </c:pt>
                <c:pt idx="9">
                  <c:v>0.317267190528386</c:v>
                </c:pt>
                <c:pt idx="10">
                  <c:v>0.311601472985077</c:v>
                </c:pt>
                <c:pt idx="11">
                  <c:v>0.30613762855551</c:v>
                </c:pt>
                <c:pt idx="12">
                  <c:v>0.300864888136548</c:v>
                </c:pt>
                <c:pt idx="13">
                  <c:v>0.295773246416135</c:v>
                </c:pt>
                <c:pt idx="14">
                  <c:v>0.290853394513511</c:v>
                </c:pt>
                <c:pt idx="15">
                  <c:v>0.286096659686919</c:v>
                </c:pt>
                <c:pt idx="16">
                  <c:v>0.281494951254386</c:v>
                </c:pt>
                <c:pt idx="17">
                  <c:v>0.277040711989313</c:v>
                </c:pt>
                <c:pt idx="18">
                  <c:v>0.272726874351326</c:v>
                </c:pt>
                <c:pt idx="19">
                  <c:v>0.268546820997001</c:v>
                </c:pt>
                <c:pt idx="20">
                  <c:v>0.264494349087</c:v>
                </c:pt>
                <c:pt idx="21">
                  <c:v>0.260563637967742</c:v>
                </c:pt>
                <c:pt idx="22">
                  <c:v>0.256749219858682</c:v>
                </c:pt>
                <c:pt idx="23">
                  <c:v>0.253045953221808</c:v>
                </c:pt>
                <c:pt idx="24">
                  <c:v>0.249448998529322</c:v>
                </c:pt>
                <c:pt idx="25">
                  <c:v>0.245953796179456</c:v>
                </c:pt>
                <c:pt idx="26">
                  <c:v>0.242556046339889</c:v>
                </c:pt>
                <c:pt idx="27">
                  <c:v>0.239251690523862</c:v>
                </c:pt>
                <c:pt idx="28">
                  <c:v>0.236036894726389</c:v>
                </c:pt>
                <c:pt idx="29">
                  <c:v>0.23290803396746</c:v>
                </c:pt>
                <c:pt idx="30">
                  <c:v>0.229861678106139</c:v>
                </c:pt>
                <c:pt idx="31">
                  <c:v>0.226894578804403</c:v>
                </c:pt>
                <c:pt idx="32">
                  <c:v>0.224003657532651</c:v>
                </c:pt>
                <c:pt idx="33">
                  <c:v>0.221185994520349</c:v>
                </c:pt>
                <c:pt idx="34">
                  <c:v>0.218438818565401</c:v>
                </c:pt>
                <c:pt idx="35">
                  <c:v>0.215759497624838</c:v>
                </c:pt>
                <c:pt idx="36">
                  <c:v>0.21314553011731</c:v>
                </c:pt>
                <c:pt idx="37">
                  <c:v>0.210594536874887</c:v>
                </c:pt>
                <c:pt idx="38">
                  <c:v>0.208104253687935</c:v>
                </c:pt>
                <c:pt idx="39">
                  <c:v>0.20567252439232</c:v>
                </c:pt>
                <c:pt idx="40">
                  <c:v>0.203297294453172</c:v>
                </c:pt>
                <c:pt idx="41">
                  <c:v>0.200976605003783</c:v>
                </c:pt>
                <c:pt idx="42">
                  <c:v>0.198708587302179</c:v>
                </c:pt>
                <c:pt idx="43">
                  <c:v>0.196491457571388</c:v>
                </c:pt>
                <c:pt idx="44">
                  <c:v>0.194323512192564</c:v>
                </c:pt>
                <c:pt idx="45">
                  <c:v>0.192203123222967</c:v>
                </c:pt>
                <c:pt idx="46">
                  <c:v>0.190128734213298</c:v>
                </c:pt>
                <c:pt idx="47">
                  <c:v>0.188098856301174</c:v>
                </c:pt>
                <c:pt idx="48">
                  <c:v>0.186112064559587</c:v>
                </c:pt>
                <c:pt idx="49">
                  <c:v>0.184166994581013</c:v>
                </c:pt>
                <c:pt idx="50">
                  <c:v>0.182262339279515</c:v>
                </c:pt>
                <c:pt idx="51">
                  <c:v>0.180396845894686</c:v>
                </c:pt>
                <c:pt idx="52">
                  <c:v>0.178569313182644</c:v>
                </c:pt>
                <c:pt idx="53">
                  <c:v>0.176778588780512</c:v>
                </c:pt>
                <c:pt idx="54">
                  <c:v>0.175023566731948</c:v>
                </c:pt>
                <c:pt idx="55">
                  <c:v>0.173303185162285</c:v>
                </c:pt>
                <c:pt idx="56">
                  <c:v>0.171616424092798</c:v>
                </c:pt>
                <c:pt idx="57">
                  <c:v>0.169962303384406</c:v>
                </c:pt>
                <c:pt idx="58">
                  <c:v>0.16833988080193</c:v>
                </c:pt>
                <c:pt idx="59">
                  <c:v>0.166748250190677</c:v>
                </c:pt>
                <c:pt idx="60">
                  <c:v>0.165186539757806</c:v>
                </c:pt>
                <c:pt idx="61">
                  <c:v>0.163653910451464</c:v>
                </c:pt>
                <c:pt idx="62">
                  <c:v>0.162149554431238</c:v>
                </c:pt>
                <c:pt idx="63">
                  <c:v>0.160672693623959</c:v>
                </c:pt>
                <c:pt idx="64">
                  <c:v>0.159222578359311</c:v>
                </c:pt>
                <c:pt idx="65">
                  <c:v>0.157798486080138</c:v>
                </c:pt>
                <c:pt idx="66">
                  <c:v>0.15639972012269</c:v>
                </c:pt>
                <c:pt idx="67">
                  <c:v>0.155025608562408</c:v>
                </c:pt>
                <c:pt idx="68">
                  <c:v>0.153675503121163</c:v>
                </c:pt>
                <c:pt idx="69">
                  <c:v>0.152348778132135</c:v>
                </c:pt>
                <c:pt idx="70">
                  <c:v>0.15104482955882</c:v>
                </c:pt>
                <c:pt idx="71">
                  <c:v>0.149763074064862</c:v>
                </c:pt>
                <c:pt idx="72">
                  <c:v>0.148502948131661</c:v>
                </c:pt>
                <c:pt idx="73">
                  <c:v>0.147263907220911</c:v>
                </c:pt>
                <c:pt idx="74">
                  <c:v>0.14604542497939</c:v>
                </c:pt>
                <c:pt idx="75">
                  <c:v>0.144846992483561</c:v>
                </c:pt>
                <c:pt idx="76">
                  <c:v>0.143668117521634</c:v>
                </c:pt>
                <c:pt idx="77">
                  <c:v>0.142508323910957</c:v>
                </c:pt>
                <c:pt idx="78">
                  <c:v>0.141367150848702</c:v>
                </c:pt>
                <c:pt idx="79">
                  <c:v>0.140244152293974</c:v>
                </c:pt>
                <c:pt idx="80">
                  <c:v>0.139138896379557</c:v>
                </c:pt>
                <c:pt idx="81">
                  <c:v>0.138050964851671</c:v>
                </c:pt>
                <c:pt idx="82">
                  <c:v>0.136979952536164</c:v>
                </c:pt>
                <c:pt idx="83">
                  <c:v>0.135925466829718</c:v>
                </c:pt>
                <c:pt idx="84">
                  <c:v>0.134887127214685</c:v>
                </c:pt>
                <c:pt idx="85">
                  <c:v>0.133864564796287</c:v>
                </c:pt>
                <c:pt idx="86">
                  <c:v>0.132857421860992</c:v>
                </c:pt>
                <c:pt idx="87">
                  <c:v>0.131865351454922</c:v>
                </c:pt>
                <c:pt idx="88">
                  <c:v>0.130888016981257</c:v>
                </c:pt>
                <c:pt idx="89">
                  <c:v>0.129925091815619</c:v>
                </c:pt>
                <c:pt idx="90">
                  <c:v>0.128976258938531</c:v>
                </c:pt>
                <c:pt idx="91">
                  <c:v>0.128041210584047</c:v>
                </c:pt>
                <c:pt idx="92">
                  <c:v>0.127119647903732</c:v>
                </c:pt>
                <c:pt idx="93">
                  <c:v>0.12621128064523</c:v>
                </c:pt>
                <c:pt idx="94">
                  <c:v>0.125315826844653</c:v>
                </c:pt>
                <c:pt idx="95">
                  <c:v>0.124433012532136</c:v>
                </c:pt>
                <c:pt idx="96">
                  <c:v>0.123562571449873</c:v>
                </c:pt>
                <c:pt idx="97">
                  <c:v>0.122704244782043</c:v>
                </c:pt>
                <c:pt idx="98">
                  <c:v>0.121857780896024</c:v>
                </c:pt>
                <c:pt idx="99">
                  <c:v>0.121022935094364</c:v>
                </c:pt>
                <c:pt idx="100">
                  <c:v>0.12019946937698</c:v>
                </c:pt>
                <c:pt idx="101">
                  <c:v>0.119387152213093</c:v>
                </c:pt>
                <c:pt idx="102">
                  <c:v>0.118585758322448</c:v>
                </c:pt>
                <c:pt idx="103">
                  <c:v>0.117795068465368</c:v>
                </c:pt>
                <c:pt idx="104">
                  <c:v>0.117014869241228</c:v>
                </c:pt>
                <c:pt idx="105">
                  <c:v>0.116244952894969</c:v>
                </c:pt>
                <c:pt idx="106">
                  <c:v>0.115485117131266</c:v>
                </c:pt>
                <c:pt idx="107">
                  <c:v>0.114735164936001</c:v>
                </c:pt>
                <c:pt idx="108">
                  <c:v>0.113994904404719</c:v>
                </c:pt>
                <c:pt idx="109">
                  <c:v>0.113264148577729</c:v>
                </c:pt>
                <c:pt idx="110">
                  <c:v>0.112542715281571</c:v>
                </c:pt>
                <c:pt idx="111">
                  <c:v>0.111830426976553</c:v>
                </c:pt>
                <c:pt idx="112">
                  <c:v>0.111127110610086</c:v>
                </c:pt>
                <c:pt idx="113">
                  <c:v>0.110432597475574</c:v>
                </c:pt>
                <c:pt idx="114">
                  <c:v>0.109746723076595</c:v>
                </c:pt>
                <c:pt idx="115">
                  <c:v>0.109069326996161</c:v>
                </c:pt>
                <c:pt idx="116">
                  <c:v>0.108400252770823</c:v>
                </c:pt>
                <c:pt idx="117">
                  <c:v>0.107739347769425</c:v>
                </c:pt>
                <c:pt idx="118">
                  <c:v>0.107086463076292</c:v>
                </c:pt>
                <c:pt idx="119">
                  <c:v>0.106441453378678</c:v>
                </c:pt>
                <c:pt idx="120">
                  <c:v>0.105804176858286</c:v>
                </c:pt>
                <c:pt idx="121">
                  <c:v>0.105174495086691</c:v>
                </c:pt>
                <c:pt idx="122">
                  <c:v>0.104552272924499</c:v>
                </c:pt>
                <c:pt idx="123">
                  <c:v>0.103937378424095</c:v>
                </c:pt>
                <c:pt idx="124">
                  <c:v>0.103329682735827</c:v>
                </c:pt>
                <c:pt idx="125">
                  <c:v>0.102729060017477</c:v>
                </c:pt>
                <c:pt idx="126">
                  <c:v>0.102135387346907</c:v>
                </c:pt>
                <c:pt idx="127">
                  <c:v>0.10154854463772</c:v>
                </c:pt>
                <c:pt idx="128">
                  <c:v>0.100968414557845</c:v>
                </c:pt>
                <c:pt idx="129">
                  <c:v>0.100394882450912</c:v>
                </c:pt>
                <c:pt idx="130">
                  <c:v>0.0998278362603039</c:v>
                </c:pt>
                <c:pt idx="131">
                  <c:v>0.0992671664557883</c:v>
                </c:pt>
                <c:pt idx="132">
                  <c:v>0.0987127659626249</c:v>
                </c:pt>
                <c:pt idx="133">
                  <c:v>0.0981645300930473</c:v>
                </c:pt>
                <c:pt idx="134">
                  <c:v>0.0976223564800305</c:v>
                </c:pt>
                <c:pt idx="135">
                  <c:v>0.097086145013255</c:v>
                </c:pt>
                <c:pt idx="136">
                  <c:v>0.0965557977771819</c:v>
                </c:pt>
                <c:pt idx="137">
                  <c:v>0.096031218991159</c:v>
                </c:pt>
                <c:pt idx="138">
                  <c:v>0.0955123149514799</c:v>
                </c:pt>
                <c:pt idx="139">
                  <c:v>0.0949989939753229</c:v>
                </c:pt>
                <c:pt idx="140">
                  <c:v>0.0944911663464975</c:v>
                </c:pt>
                <c:pt idx="141">
                  <c:v>0.0939887442629326</c:v>
                </c:pt>
                <c:pt idx="142">
                  <c:v>0.0934916417858392</c:v>
                </c:pt>
                <c:pt idx="143">
                  <c:v>0.0929997747904881</c:v>
                </c:pt>
                <c:pt idx="144">
                  <c:v>0.0925130609185406</c:v>
                </c:pt>
                <c:pt idx="145">
                  <c:v>0.0920314195318768</c:v>
                </c:pt>
                <c:pt idx="146">
                  <c:v>0.0915547716678663</c:v>
                </c:pt>
                <c:pt idx="147">
                  <c:v>0.0910830399960289</c:v>
                </c:pt>
                <c:pt idx="148">
                  <c:v>0.0906161487760352</c:v>
                </c:pt>
                <c:pt idx="149">
                  <c:v>0.090154023816999</c:v>
                </c:pt>
                <c:pt idx="150">
                  <c:v>0.089696592438015</c:v>
                </c:pt>
                <c:pt idx="151">
                  <c:v>0.0892437834298985</c:v>
                </c:pt>
                <c:pt idx="152">
                  <c:v>0.0887955270180828</c:v>
                </c:pt>
                <c:pt idx="153">
                  <c:v>0.0883517548266355</c:v>
                </c:pt>
                <c:pt idx="154">
                  <c:v>0.0879123998433536</c:v>
                </c:pt>
                <c:pt idx="155">
                  <c:v>0.0874773963858987</c:v>
                </c:pt>
                <c:pt idx="156">
                  <c:v>0.0870466800689391</c:v>
                </c:pt>
                <c:pt idx="157">
                  <c:v>0.0866201877722614</c:v>
                </c:pt>
                <c:pt idx="158">
                  <c:v>0.0861978576098188</c:v>
                </c:pt>
                <c:pt idx="159">
                  <c:v>0.0857796288996857</c:v>
                </c:pt>
                <c:pt idx="160">
                  <c:v>0.0853654421348861</c:v>
                </c:pt>
                <c:pt idx="161">
                  <c:v>0.0849552389550664</c:v>
                </c:pt>
                <c:pt idx="162">
                  <c:v>0.0845489621189857</c:v>
                </c:pt>
                <c:pt idx="163">
                  <c:v>0.0841465554777937</c:v>
                </c:pt>
                <c:pt idx="164">
                  <c:v>0.0837479639490728</c:v>
                </c:pt>
                <c:pt idx="165">
                  <c:v>0.0833531334916165</c:v>
                </c:pt>
                <c:pt idx="166">
                  <c:v>0.0829620110809214</c:v>
                </c:pt>
                <c:pt idx="167">
                  <c:v>0.0825745446853687</c:v>
                </c:pt>
                <c:pt idx="168">
                  <c:v>0.0821906832430728</c:v>
                </c:pt>
                <c:pt idx="169">
                  <c:v>0.0818103766393754</c:v>
                </c:pt>
                <c:pt idx="170">
                  <c:v>0.081433575684964</c:v>
                </c:pt>
                <c:pt idx="171">
                  <c:v>0.0810602320945945</c:v>
                </c:pt>
                <c:pt idx="172">
                  <c:v>0.0806902984663988</c:v>
                </c:pt>
                <c:pt idx="173">
                  <c:v>0.080323728261759</c:v>
                </c:pt>
                <c:pt idx="174">
                  <c:v>0.0799604757857293</c:v>
                </c:pt>
                <c:pt idx="175">
                  <c:v>0.0796004961679893</c:v>
                </c:pt>
                <c:pt idx="176">
                  <c:v>0.0792437453443107</c:v>
                </c:pt>
                <c:pt idx="177">
                  <c:v>0.0788901800385225</c:v>
                </c:pt>
                <c:pt idx="178">
                  <c:v>0.0785397577449589</c:v>
                </c:pt>
                <c:pt idx="179">
                  <c:v>0.0781924367113738</c:v>
                </c:pt>
                <c:pt idx="180">
                  <c:v>0.0778481759223091</c:v>
                </c:pt>
                <c:pt idx="181">
                  <c:v>0.0775069350829014</c:v>
                </c:pt>
                <c:pt idx="182">
                  <c:v>0.0771686746031147</c:v>
                </c:pt>
                <c:pt idx="183">
                  <c:v>0.0768333555823851</c:v>
                </c:pt>
                <c:pt idx="184">
                  <c:v>0.0765009397946662</c:v>
                </c:pt>
                <c:pt idx="185">
                  <c:v>0.0761713896738617</c:v>
                </c:pt>
                <c:pt idx="186">
                  <c:v>0.0758446682996343</c:v>
                </c:pt>
                <c:pt idx="187">
                  <c:v>0.0755207393835802</c:v>
                </c:pt>
                <c:pt idx="188">
                  <c:v>0.0751995672557562</c:v>
                </c:pt>
                <c:pt idx="189">
                  <c:v>0.0748811168515519</c:v>
                </c:pt>
                <c:pt idx="190">
                  <c:v>0.0745653536988936</c:v>
                </c:pt>
                <c:pt idx="191">
                  <c:v>0.0742522439057727</c:v>
                </c:pt>
                <c:pt idx="192">
                  <c:v>0.0739417541480875</c:v>
                </c:pt>
                <c:pt idx="193">
                  <c:v>0.0736338516577901</c:v>
                </c:pt>
                <c:pt idx="194">
                  <c:v>0.0733285042113286</c:v>
                </c:pt>
                <c:pt idx="195">
                  <c:v>0.0730256801183773</c:v>
                </c:pt>
                <c:pt idx="196">
                  <c:v>0.0727253482108449</c:v>
                </c:pt>
                <c:pt idx="197">
                  <c:v>0.0724274778321549</c:v>
                </c:pt>
                <c:pt idx="198">
                  <c:v>0.072132038826788</c:v>
                </c:pt>
                <c:pt idx="199">
                  <c:v>0.0718390015300809</c:v>
                </c:pt>
                <c:pt idx="200">
                  <c:v>0.071548336758273</c:v>
                </c:pt>
                <c:pt idx="201">
                  <c:v>0.0712600157987948</c:v>
                </c:pt>
                <c:pt idx="202">
                  <c:v>0.0709740104007909</c:v>
                </c:pt>
                <c:pt idx="203">
                  <c:v>0.0706902927658705</c:v>
                </c:pt>
                <c:pt idx="204">
                  <c:v>0.0704088355390801</c:v>
                </c:pt>
                <c:pt idx="205">
                  <c:v>0.0701296118000912</c:v>
                </c:pt>
                <c:pt idx="206">
                  <c:v>0.0698525950545976</c:v>
                </c:pt>
                <c:pt idx="207">
                  <c:v>0.0695777592259162</c:v>
                </c:pt>
                <c:pt idx="208">
                  <c:v>0.0693050786467861</c:v>
                </c:pt>
                <c:pt idx="209">
                  <c:v>0.0690345280513603</c:v>
                </c:pt>
                <c:pt idx="210">
                  <c:v>0.0687660825673841</c:v>
                </c:pt>
                <c:pt idx="211">
                  <c:v>0.0684997177085571</c:v>
                </c:pt>
                <c:pt idx="212">
                  <c:v>0.068235409367071</c:v>
                </c:pt>
                <c:pt idx="213">
                  <c:v>0.067973133806321</c:v>
                </c:pt>
                <c:pt idx="214">
                  <c:v>0.0677128676537849</c:v>
                </c:pt>
                <c:pt idx="215">
                  <c:v>0.0674545878940648</c:v>
                </c:pt>
                <c:pt idx="216">
                  <c:v>0.0671982718620894</c:v>
                </c:pt>
                <c:pt idx="217">
                  <c:v>0.0669438972364692</c:v>
                </c:pt>
                <c:pt idx="218">
                  <c:v>0.0666914420330043</c:v>
                </c:pt>
                <c:pt idx="219">
                  <c:v>0.0664408845983372</c:v>
                </c:pt>
                <c:pt idx="220">
                  <c:v>0.0661922036037501</c:v>
                </c:pt>
                <c:pt idx="221">
                  <c:v>0.0659453780390999</c:v>
                </c:pt>
                <c:pt idx="222">
                  <c:v>0.0657003872068896</c:v>
                </c:pt>
                <c:pt idx="223">
                  <c:v>0.0654572107164716</c:v>
                </c:pt>
                <c:pt idx="224">
                  <c:v>0.065215828478379</c:v>
                </c:pt>
                <c:pt idx="225">
                  <c:v>0.0649762206987831</c:v>
                </c:pt>
                <c:pt idx="226">
                  <c:v>0.0647383678740719</c:v>
                </c:pt>
                <c:pt idx="227">
                  <c:v>0.0645022507855482</c:v>
                </c:pt>
                <c:pt idx="228">
                  <c:v>0.0642678504942433</c:v>
                </c:pt>
                <c:pt idx="229">
                  <c:v>0.064035148335844</c:v>
                </c:pt>
                <c:pt idx="230">
                  <c:v>0.0638041259157288</c:v>
                </c:pt>
                <c:pt idx="231">
                  <c:v>0.0635747651041126</c:v>
                </c:pt>
                <c:pt idx="232">
                  <c:v>0.0633470480312949</c:v>
                </c:pt>
                <c:pt idx="233">
                  <c:v>0.0631209570830107</c:v>
                </c:pt>
                <c:pt idx="234">
                  <c:v>0.0628964748958805</c:v>
                </c:pt>
                <c:pt idx="235">
                  <c:v>0.0626735843529571</c:v>
                </c:pt>
                <c:pt idx="236">
                  <c:v>0.0624522685793676</c:v>
                </c:pt>
                <c:pt idx="237">
                  <c:v>0.0622325109380468</c:v>
                </c:pt>
                <c:pt idx="238">
                  <c:v>0.0620142950255612</c:v>
                </c:pt>
                <c:pt idx="239">
                  <c:v>0.0617976046680203</c:v>
                </c:pt>
                <c:pt idx="240">
                  <c:v>0.0615824239170738</c:v>
                </c:pt>
                <c:pt idx="241">
                  <c:v>0.0613687370459923</c:v>
                </c:pt>
                <c:pt idx="242">
                  <c:v>0.0611565285458289</c:v>
                </c:pt>
                <c:pt idx="243">
                  <c:v>0.0609457831216615</c:v>
                </c:pt>
                <c:pt idx="244">
                  <c:v>0.0607364856889114</c:v>
                </c:pt>
                <c:pt idx="245">
                  <c:v>0.0605286213697385</c:v>
                </c:pt>
                <c:pt idx="246">
                  <c:v>0.0603221754895102</c:v>
                </c:pt>
                <c:pt idx="247">
                  <c:v>0.0601171335733422</c:v>
                </c:pt>
                <c:pt idx="248">
                  <c:v>0.0599134813427104</c:v>
                </c:pt>
                <c:pt idx="249">
                  <c:v>0.0597112047121305</c:v>
                </c:pt>
                <c:pt idx="250">
                  <c:v>0.0595102897859058</c:v>
                </c:pt>
                <c:pt idx="251">
                  <c:v>0.0593107228549403</c:v>
                </c:pt>
                <c:pt idx="252">
                  <c:v>0.0591124903936152</c:v>
                </c:pt>
                <c:pt idx="253">
                  <c:v>0.0589155790567289</c:v>
                </c:pt>
                <c:pt idx="254">
                  <c:v>0.0587199756764974</c:v>
                </c:pt>
                <c:pt idx="255">
                  <c:v>0.0585256672596146</c:v>
                </c:pt>
                <c:pt idx="256">
                  <c:v>0.058332640984371</c:v>
                </c:pt>
                <c:pt idx="257">
                  <c:v>0.0581408841978288</c:v>
                </c:pt>
                <c:pt idx="258">
                  <c:v>0.0579503844130535</c:v>
                </c:pt>
                <c:pt idx="259">
                  <c:v>0.0577611293063991</c:v>
                </c:pt>
                <c:pt idx="260">
                  <c:v>0.0575731067148469</c:v>
                </c:pt>
                <c:pt idx="261">
                  <c:v>0.0573863046333958</c:v>
                </c:pt>
                <c:pt idx="262">
                  <c:v>0.0572007112125036</c:v>
                </c:pt>
                <c:pt idx="263">
                  <c:v>0.0570163147555778</c:v>
                </c:pt>
                <c:pt idx="264">
                  <c:v>0.0568331037165148</c:v>
                </c:pt>
                <c:pt idx="265">
                  <c:v>0.0566510666972868</c:v>
                </c:pt>
                <c:pt idx="266">
                  <c:v>0.0564701924455744</c:v>
                </c:pt>
                <c:pt idx="267">
                  <c:v>0.0562904698524452</c:v>
                </c:pt>
                <c:pt idx="268">
                  <c:v>0.0561118879500758</c:v>
                </c:pt>
                <c:pt idx="269">
                  <c:v>0.0559344359095183</c:v>
                </c:pt>
                <c:pt idx="270">
                  <c:v>0.0557581030385075</c:v>
                </c:pt>
                <c:pt idx="271">
                  <c:v>0.0555828787793114</c:v>
                </c:pt>
                <c:pt idx="272">
                  <c:v>0.0554087527066205</c:v>
                </c:pt>
                <c:pt idx="273">
                  <c:v>0.0552357145254777</c:v>
                </c:pt>
                <c:pt idx="274">
                  <c:v>0.0550637540692464</c:v>
                </c:pt>
                <c:pt idx="275">
                  <c:v>0.0548928612976173</c:v>
                </c:pt>
                <c:pt idx="276">
                  <c:v>0.0547230262946511</c:v>
                </c:pt>
                <c:pt idx="277">
                  <c:v>0.0545542392668582</c:v>
                </c:pt>
                <c:pt idx="278">
                  <c:v>0.0543864905413141</c:v>
                </c:pt>
                <c:pt idx="279">
                  <c:v>0.0542197705638089</c:v>
                </c:pt>
                <c:pt idx="280">
                  <c:v>0.0540540698970311</c:v>
                </c:pt>
                <c:pt idx="281">
                  <c:v>0.0538893792187847</c:v>
                </c:pt>
                <c:pt idx="282">
                  <c:v>0.0537256893202385</c:v>
                </c:pt>
                <c:pt idx="283">
                  <c:v>0.0535629911042082</c:v>
                </c:pt>
                <c:pt idx="284">
                  <c:v>0.0534012755834681</c:v>
                </c:pt>
                <c:pt idx="285">
                  <c:v>0.0532405338790949</c:v>
                </c:pt>
                <c:pt idx="286">
                  <c:v>0.0530807572188405</c:v>
                </c:pt>
                <c:pt idx="287">
                  <c:v>0.052921936935534</c:v>
                </c:pt>
                <c:pt idx="288">
                  <c:v>0.052764064465513</c:v>
                </c:pt>
                <c:pt idx="289">
                  <c:v>0.0526071313470823</c:v>
                </c:pt>
                <c:pt idx="290">
                  <c:v>0.0524511292190003</c:v>
                </c:pt>
                <c:pt idx="291">
                  <c:v>0.0522960498189925</c:v>
                </c:pt>
                <c:pt idx="292">
                  <c:v>0.0521418849822908</c:v>
                </c:pt>
                <c:pt idx="293">
                  <c:v>0.051988626640199</c:v>
                </c:pt>
                <c:pt idx="294">
                  <c:v>0.0518362668186837</c:v>
                </c:pt>
                <c:pt idx="295">
                  <c:v>0.0516847976369895</c:v>
                </c:pt>
                <c:pt idx="296">
                  <c:v>0.0515342113062787</c:v>
                </c:pt>
                <c:pt idx="297">
                  <c:v>0.0513845001282947</c:v>
                </c:pt>
                <c:pt idx="298">
                  <c:v>0.0512356564940486</c:v>
                </c:pt>
                <c:pt idx="299">
                  <c:v>0.0510876728825289</c:v>
                </c:pt>
                <c:pt idx="300">
                  <c:v>0.0509405418594329</c:v>
                </c:pt>
                <c:pt idx="301">
                  <c:v>0.0507942560759208</c:v>
                </c:pt>
                <c:pt idx="302">
                  <c:v>0.0506488082673905</c:v>
                </c:pt>
                <c:pt idx="303">
                  <c:v>0.0505041912522737</c:v>
                </c:pt>
                <c:pt idx="304">
                  <c:v>0.0503603979308527</c:v>
                </c:pt>
                <c:pt idx="305">
                  <c:v>0.0502174212840976</c:v>
                </c:pt>
                <c:pt idx="306">
                  <c:v>0.0500752543725225</c:v>
                </c:pt>
                <c:pt idx="307">
                  <c:v>0.0499338903350616</c:v>
                </c:pt>
                <c:pt idx="308">
                  <c:v>0.0497933223879648</c:v>
                </c:pt>
                <c:pt idx="309">
                  <c:v>0.0496535438237109</c:v>
                </c:pt>
                <c:pt idx="310">
                  <c:v>0.0495145480099396</c:v>
                </c:pt>
                <c:pt idx="311">
                  <c:v>0.0493763283884017</c:v>
                </c:pt>
                <c:pt idx="312">
                  <c:v>0.0492388784739265</c:v>
                </c:pt>
                <c:pt idx="313">
                  <c:v>0.0491021918534062</c:v>
                </c:pt>
                <c:pt idx="314">
                  <c:v>0.0489662621847975</c:v>
                </c:pt>
                <c:pt idx="315">
                  <c:v>0.0488310831961402</c:v>
                </c:pt>
                <c:pt idx="316">
                  <c:v>0.048696648684591</c:v>
                </c:pt>
                <c:pt idx="317">
                  <c:v>0.048562952515474</c:v>
                </c:pt>
                <c:pt idx="318">
                  <c:v>0.0484299886213465</c:v>
                </c:pt>
                <c:pt idx="319">
                  <c:v>0.0482977510010807</c:v>
                </c:pt>
                <c:pt idx="320">
                  <c:v>0.0481662337189591</c:v>
                </c:pt>
                <c:pt idx="321">
                  <c:v>0.0480354309037862</c:v>
                </c:pt>
                <c:pt idx="322">
                  <c:v>0.0479053367480139</c:v>
                </c:pt>
                <c:pt idx="323">
                  <c:v>0.0477759455068809</c:v>
                </c:pt>
                <c:pt idx="324">
                  <c:v>0.0476472514975661</c:v>
                </c:pt>
                <c:pt idx="325">
                  <c:v>0.0475192490983565</c:v>
                </c:pt>
                <c:pt idx="326">
                  <c:v>0.0473919327478273</c:v>
                </c:pt>
                <c:pt idx="327">
                  <c:v>0.0472652969440357</c:v>
                </c:pt>
                <c:pt idx="328">
                  <c:v>0.047139336243728</c:v>
                </c:pt>
                <c:pt idx="329">
                  <c:v>0.0470140452615584</c:v>
                </c:pt>
                <c:pt idx="330">
                  <c:v>0.0468894186693212</c:v>
                </c:pt>
                <c:pt idx="331">
                  <c:v>0.0467654511951948</c:v>
                </c:pt>
                <c:pt idx="332">
                  <c:v>0.0466421376229974</c:v>
                </c:pt>
                <c:pt idx="333">
                  <c:v>0.0465194727914547</c:v>
                </c:pt>
                <c:pt idx="334">
                  <c:v>0.0463974515934797</c:v>
                </c:pt>
                <c:pt idx="335">
                  <c:v>0.0462760689754625</c:v>
                </c:pt>
                <c:pt idx="336">
                  <c:v>0.0461553199365725</c:v>
                </c:pt>
                <c:pt idx="337">
                  <c:v>0.0460351995280712</c:v>
                </c:pt>
                <c:pt idx="338">
                  <c:v>0.0459157028526347</c:v>
                </c:pt>
                <c:pt idx="339">
                  <c:v>0.0457968250636887</c:v>
                </c:pt>
                <c:pt idx="340">
                  <c:v>0.0456785613647515</c:v>
                </c:pt>
                <c:pt idx="341">
                  <c:v>0.0455609070087893</c:v>
                </c:pt>
                <c:pt idx="342">
                  <c:v>0.04544385729758</c:v>
                </c:pt>
                <c:pt idx="343">
                  <c:v>0.0453274075810875</c:v>
                </c:pt>
                <c:pt idx="344">
                  <c:v>0.045211553256845</c:v>
                </c:pt>
                <c:pt idx="345">
                  <c:v>0.0450962897693489</c:v>
                </c:pt>
                <c:pt idx="346">
                  <c:v>0.0449816126094603</c:v>
                </c:pt>
                <c:pt idx="347">
                  <c:v>0.044867517313817</c:v>
                </c:pt>
                <c:pt idx="348">
                  <c:v>0.0447539994642541</c:v>
                </c:pt>
                <c:pt idx="349">
                  <c:v>0.0446410546872327</c:v>
                </c:pt>
                <c:pt idx="350">
                  <c:v>0.0445286786532782</c:v>
                </c:pt>
                <c:pt idx="351">
                  <c:v>0.0444168670764265</c:v>
                </c:pt>
                <c:pt idx="352">
                  <c:v>0.0443056157136787</c:v>
                </c:pt>
                <c:pt idx="353">
                  <c:v>0.0441949203644637</c:v>
                </c:pt>
                <c:pt idx="354">
                  <c:v>0.0440847768701095</c:v>
                </c:pt>
                <c:pt idx="355">
                  <c:v>0.0439751811133217</c:v>
                </c:pt>
                <c:pt idx="356">
                  <c:v>0.0438661290176701</c:v>
                </c:pt>
                <c:pt idx="357">
                  <c:v>0.043757616547083</c:v>
                </c:pt>
                <c:pt idx="358">
                  <c:v>0.0436496397053489</c:v>
                </c:pt>
                <c:pt idx="359">
                  <c:v>0.043542194535625</c:v>
                </c:pt>
                <c:pt idx="360">
                  <c:v>0.0434352771199544</c:v>
                </c:pt>
                <c:pt idx="361">
                  <c:v>0.0433288835787888</c:v>
                </c:pt>
                <c:pt idx="362">
                  <c:v>0.0432230100705192</c:v>
                </c:pt>
                <c:pt idx="363">
                  <c:v>0.0431176527910128</c:v>
                </c:pt>
                <c:pt idx="364">
                  <c:v>0.0430128079731578</c:v>
                </c:pt>
                <c:pt idx="365">
                  <c:v>0.0429084718864131</c:v>
                </c:pt>
                <c:pt idx="366">
                  <c:v>0.0428046408363663</c:v>
                </c:pt>
                <c:pt idx="367">
                  <c:v>0.0427013111642967</c:v>
                </c:pt>
                <c:pt idx="368">
                  <c:v>0.0425984792467458</c:v>
                </c:pt>
                <c:pt idx="369">
                  <c:v>0.042496141495093</c:v>
                </c:pt>
                <c:pt idx="370">
                  <c:v>0.0423942943551381</c:v>
                </c:pt>
                <c:pt idx="371">
                  <c:v>0.0422929343066891</c:v>
                </c:pt>
                <c:pt idx="372">
                  <c:v>0.0421920578631571</c:v>
                </c:pt>
                <c:pt idx="373">
                  <c:v>0.0420916615711554</c:v>
                </c:pt>
                <c:pt idx="374">
                  <c:v>0.0419917420101058</c:v>
                </c:pt>
                <c:pt idx="375">
                  <c:v>0.0418922957918493</c:v>
                </c:pt>
                <c:pt idx="376">
                  <c:v>0.0417933195602633</c:v>
                </c:pt>
                <c:pt idx="377">
                  <c:v>0.0416948099908835</c:v>
                </c:pt>
                <c:pt idx="378">
                  <c:v>0.0415967637905315</c:v>
                </c:pt>
                <c:pt idx="379">
                  <c:v>0.0414991776969477</c:v>
                </c:pt>
                <c:pt idx="380">
                  <c:v>0.041402048478429</c:v>
                </c:pt>
                <c:pt idx="381">
                  <c:v>0.041305372933472</c:v>
                </c:pt>
                <c:pt idx="382">
                  <c:v>0.0412091478904207</c:v>
                </c:pt>
                <c:pt idx="383">
                  <c:v>0.0411133702071199</c:v>
                </c:pt>
                <c:pt idx="384">
                  <c:v>0.0410180367705725</c:v>
                </c:pt>
                <c:pt idx="385">
                  <c:v>0.0409231444966022</c:v>
                </c:pt>
                <c:pt idx="386">
                  <c:v>0.0408286903295206</c:v>
                </c:pt>
                <c:pt idx="387">
                  <c:v>0.0407346712417991</c:v>
                </c:pt>
                <c:pt idx="388">
                  <c:v>0.0406410842337452</c:v>
                </c:pt>
                <c:pt idx="389">
                  <c:v>0.0405479263331829</c:v>
                </c:pt>
                <c:pt idx="390">
                  <c:v>0.0404551945951385</c:v>
                </c:pt>
                <c:pt idx="391">
                  <c:v>0.0403628861015294</c:v>
                </c:pt>
                <c:pt idx="392">
                  <c:v>0.0402709979608584</c:v>
                </c:pt>
                <c:pt idx="393">
                  <c:v>0.040179527307911</c:v>
                </c:pt>
                <c:pt idx="394">
                  <c:v>0.0400884713034579</c:v>
                </c:pt>
                <c:pt idx="395">
                  <c:v>0.0399978271339607</c:v>
                </c:pt>
                <c:pt idx="396">
                  <c:v>0.0399075920112821</c:v>
                </c:pt>
                <c:pt idx="397">
                  <c:v>0.0398177631723999</c:v>
                </c:pt>
                <c:pt idx="398">
                  <c:v>0.0397283378791245</c:v>
                </c:pt>
                <c:pt idx="399">
                  <c:v>0.0396393134178209</c:v>
                </c:pt>
                <c:pt idx="400">
                  <c:v>0.0395506870991336</c:v>
                </c:pt>
                <c:pt idx="401">
                  <c:v>0.0394624562577161</c:v>
                </c:pt>
                <c:pt idx="402">
                  <c:v>0.0393746182519631</c:v>
                </c:pt>
                <c:pt idx="403">
                  <c:v>0.039287170463747</c:v>
                </c:pt>
                <c:pt idx="404">
                  <c:v>0.0392001102981574</c:v>
                </c:pt>
                <c:pt idx="405">
                  <c:v>0.0391134351832443</c:v>
                </c:pt>
                <c:pt idx="406">
                  <c:v>0.0390271425697651</c:v>
                </c:pt>
                <c:pt idx="407">
                  <c:v>0.0389412299309337</c:v>
                </c:pt>
                <c:pt idx="408">
                  <c:v>0.0388556947621744</c:v>
                </c:pt>
                <c:pt idx="409">
                  <c:v>0.0387705345808782</c:v>
                </c:pt>
                <c:pt idx="410">
                  <c:v>0.0386857469261623</c:v>
                </c:pt>
                <c:pt idx="411">
                  <c:v>0.0386013293586331</c:v>
                </c:pt>
                <c:pt idx="412">
                  <c:v>0.0385172794601518</c:v>
                </c:pt>
                <c:pt idx="413">
                  <c:v>0.038433594833604</c:v>
                </c:pt>
                <c:pt idx="414">
                  <c:v>0.038350273102671</c:v>
                </c:pt>
                <c:pt idx="415">
                  <c:v>0.038267311911605</c:v>
                </c:pt>
                <c:pt idx="416">
                  <c:v>0.0381847089250071</c:v>
                </c:pt>
                <c:pt idx="417">
                  <c:v>0.0381024618276078</c:v>
                </c:pt>
                <c:pt idx="418">
                  <c:v>0.0380205683240508</c:v>
                </c:pt>
                <c:pt idx="419">
                  <c:v>0.0379390261386789</c:v>
                </c:pt>
                <c:pt idx="420">
                  <c:v>0.0378578330153238</c:v>
                </c:pt>
                <c:pt idx="421">
                  <c:v>0.0377769867170971</c:v>
                </c:pt>
                <c:pt idx="422">
                  <c:v>0.0376964850261854</c:v>
                </c:pt>
                <c:pt idx="423">
                  <c:v>0.0376163257436469</c:v>
                </c:pt>
                <c:pt idx="424">
                  <c:v>0.0375365066892115</c:v>
                </c:pt>
                <c:pt idx="425">
                  <c:v>0.0374570257010827</c:v>
                </c:pt>
                <c:pt idx="426">
                  <c:v>0.0373778806357423</c:v>
                </c:pt>
                <c:pt idx="427">
                  <c:v>0.037299069367758</c:v>
                </c:pt>
                <c:pt idx="428">
                  <c:v>0.0372205897895926</c:v>
                </c:pt>
                <c:pt idx="429">
                  <c:v>0.0371424398114161</c:v>
                </c:pt>
                <c:pt idx="430">
                  <c:v>0.0370646173609202</c:v>
                </c:pt>
                <c:pt idx="431">
                  <c:v>0.0369871203831353</c:v>
                </c:pt>
                <c:pt idx="432">
                  <c:v>0.0369099468402488</c:v>
                </c:pt>
                <c:pt idx="433">
                  <c:v>0.036833094711427</c:v>
                </c:pt>
                <c:pt idx="434">
                  <c:v>0.0367565619926386</c:v>
                </c:pt>
                <c:pt idx="435">
                  <c:v>0.0366803466964799</c:v>
                </c:pt>
                <c:pt idx="436">
                  <c:v>0.0366044468520032</c:v>
                </c:pt>
                <c:pt idx="437">
                  <c:v>0.0365288605045467</c:v>
                </c:pt>
                <c:pt idx="438">
                  <c:v>0.0364535857155664</c:v>
                </c:pt>
                <c:pt idx="439">
                  <c:v>0.0363786205624703</c:v>
                </c:pt>
                <c:pt idx="440">
                  <c:v>0.0363039631384551</c:v>
                </c:pt>
                <c:pt idx="441">
                  <c:v>0.0362296115523438</c:v>
                </c:pt>
                <c:pt idx="442">
                  <c:v>0.0361555639284264</c:v>
                </c:pt>
                <c:pt idx="443">
                  <c:v>0.0360818184063017</c:v>
                </c:pt>
                <c:pt idx="444">
                  <c:v>0.0360083731407219</c:v>
                </c:pt>
                <c:pt idx="445">
                  <c:v>0.0359352263014381</c:v>
                </c:pt>
                <c:pt idx="446">
                  <c:v>0.0358623760730484</c:v>
                </c:pt>
                <c:pt idx="447">
                  <c:v>0.0357898206548479</c:v>
                </c:pt>
                <c:pt idx="448">
                  <c:v>0.0357175582606799</c:v>
                </c:pt>
                <c:pt idx="449">
                  <c:v>0.0356455871187892</c:v>
                </c:pt>
                <c:pt idx="450">
                  <c:v>0.0355739054716776</c:v>
                </c:pt>
                <c:pt idx="451">
                  <c:v>0.0355025115759604</c:v>
                </c:pt>
                <c:pt idx="452">
                  <c:v>0.0354314037022255</c:v>
                </c:pt>
                <c:pt idx="453">
                  <c:v>0.0353605801348929</c:v>
                </c:pt>
                <c:pt idx="454">
                  <c:v>0.0352900391720773</c:v>
                </c:pt>
                <c:pt idx="455">
                  <c:v>0.0352197791254515</c:v>
                </c:pt>
                <c:pt idx="456">
                  <c:v>0.0351497983201117</c:v>
                </c:pt>
                <c:pt idx="457">
                  <c:v>0.0350800950944442</c:v>
                </c:pt>
                <c:pt idx="458">
                  <c:v>0.035010667799994</c:v>
                </c:pt>
                <c:pt idx="459">
                  <c:v>0.0349415148013347</c:v>
                </c:pt>
                <c:pt idx="460">
                  <c:v>0.0348726344759399</c:v>
                </c:pt>
                <c:pt idx="461">
                  <c:v>0.0348040252140565</c:v>
                </c:pt>
                <c:pt idx="462">
                  <c:v>0.0347356854185791</c:v>
                </c:pt>
                <c:pt idx="463">
                  <c:v>0.0346676135049258</c:v>
                </c:pt>
                <c:pt idx="464">
                  <c:v>0.0345998079009163</c:v>
                </c:pt>
                <c:pt idx="465">
                  <c:v>0.03453226704665</c:v>
                </c:pt>
                <c:pt idx="466">
                  <c:v>0.0344649893943869</c:v>
                </c:pt>
                <c:pt idx="467">
                  <c:v>0.0343979734084291</c:v>
                </c:pt>
                <c:pt idx="468">
                  <c:v>0.0343312175650039</c:v>
                </c:pt>
                <c:pt idx="469">
                  <c:v>0.0342647203521484</c:v>
                </c:pt>
                <c:pt idx="470">
                  <c:v>0.034198480269595</c:v>
                </c:pt>
                <c:pt idx="471">
                  <c:v>0.0341324958286589</c:v>
                </c:pt>
                <c:pt idx="472">
                  <c:v>0.0340667655521261</c:v>
                </c:pt>
                <c:pt idx="473">
                  <c:v>0.0340012879741436</c:v>
                </c:pt>
                <c:pt idx="474">
                  <c:v>0.0339360616401099</c:v>
                </c:pt>
                <c:pt idx="475">
                  <c:v>0.0338710851065676</c:v>
                </c:pt>
                <c:pt idx="476">
                  <c:v>0.0338063569410966</c:v>
                </c:pt>
                <c:pt idx="477">
                  <c:v>0.0337418757222091</c:v>
                </c:pt>
                <c:pt idx="478">
                  <c:v>0.0336776400392452</c:v>
                </c:pt>
                <c:pt idx="479">
                  <c:v>0.0336136484922702</c:v>
                </c:pt>
                <c:pt idx="480">
                  <c:v>0.0335498996919725</c:v>
                </c:pt>
                <c:pt idx="481">
                  <c:v>0.0334863922595636</c:v>
                </c:pt>
                <c:pt idx="482">
                  <c:v>0.0334231248266782</c:v>
                </c:pt>
                <c:pt idx="483">
                  <c:v>0.0333600960352758</c:v>
                </c:pt>
                <c:pt idx="484">
                  <c:v>0.033297304537544</c:v>
                </c:pt>
                <c:pt idx="485">
                  <c:v>0.0332347489958018</c:v>
                </c:pt>
                <c:pt idx="486">
                  <c:v>0.0331724280824051</c:v>
                </c:pt>
                <c:pt idx="487">
                  <c:v>0.0331103404796522</c:v>
                </c:pt>
                <c:pt idx="488">
                  <c:v>0.0330484848796913</c:v>
                </c:pt>
                <c:pt idx="489">
                  <c:v>0.0329868599844286</c:v>
                </c:pt>
                <c:pt idx="490">
                  <c:v>0.0329254645054372</c:v>
                </c:pt>
                <c:pt idx="491">
                  <c:v>0.0328642971638673</c:v>
                </c:pt>
                <c:pt idx="492">
                  <c:v>0.0328033566903578</c:v>
                </c:pt>
                <c:pt idx="493">
                  <c:v>0.0327426418249478</c:v>
                </c:pt>
                <c:pt idx="494">
                  <c:v>0.0326821513169903</c:v>
                </c:pt>
                <c:pt idx="495">
                  <c:v>0.032621883925066</c:v>
                </c:pt>
                <c:pt idx="496">
                  <c:v>0.0325618384168983</c:v>
                </c:pt>
                <c:pt idx="497">
                  <c:v>0.0325020135692695</c:v>
                </c:pt>
                <c:pt idx="498">
                  <c:v>0.0324424081679375</c:v>
                </c:pt>
                <c:pt idx="499">
                  <c:v>0.0323830210075537</c:v>
                </c:pt>
                <c:pt idx="500">
                  <c:v>0.0323238508915818</c:v>
                </c:pt>
                <c:pt idx="501">
                  <c:v>0.0322648966322172</c:v>
                </c:pt>
                <c:pt idx="502">
                  <c:v>0.0322061570503076</c:v>
                </c:pt>
                <c:pt idx="503">
                  <c:v>0.0321476309752745</c:v>
                </c:pt>
                <c:pt idx="504">
                  <c:v>0.032089317245035</c:v>
                </c:pt>
                <c:pt idx="505">
                  <c:v>0.0320312147059255</c:v>
                </c:pt>
                <c:pt idx="506">
                  <c:v>0.0319733222126249</c:v>
                </c:pt>
                <c:pt idx="507">
                  <c:v>0.0319156386280796</c:v>
                </c:pt>
                <c:pt idx="508">
                  <c:v>0.0318581628234293</c:v>
                </c:pt>
                <c:pt idx="509">
                  <c:v>0.0318008936779329</c:v>
                </c:pt>
                <c:pt idx="510">
                  <c:v>0.0317438300788959</c:v>
                </c:pt>
                <c:pt idx="511">
                  <c:v>0.0316869709215981</c:v>
                </c:pt>
                <c:pt idx="512">
                  <c:v>0.0316303151092225</c:v>
                </c:pt>
                <c:pt idx="513">
                  <c:v>0.0315738615527846</c:v>
                </c:pt>
                <c:pt idx="514">
                  <c:v>0.0315176091710627</c:v>
                </c:pt>
                <c:pt idx="515">
                  <c:v>0.0314615568905288</c:v>
                </c:pt>
                <c:pt idx="516">
                  <c:v>0.03140570364528</c:v>
                </c:pt>
                <c:pt idx="517">
                  <c:v>0.0313500483769716</c:v>
                </c:pt>
                <c:pt idx="518">
                  <c:v>0.0312945900347496</c:v>
                </c:pt>
                <c:pt idx="519">
                  <c:v>0.0312393275751847</c:v>
                </c:pt>
                <c:pt idx="520">
                  <c:v>0.031184259962207</c:v>
                </c:pt>
                <c:pt idx="521">
                  <c:v>0.0311293861670409</c:v>
                </c:pt>
                <c:pt idx="522">
                  <c:v>0.0310747051681416</c:v>
                </c:pt>
                <c:pt idx="523">
                  <c:v>0.0310202159511308</c:v>
                </c:pt>
                <c:pt idx="524">
                  <c:v>0.0309659175087349</c:v>
                </c:pt>
                <c:pt idx="525">
                  <c:v>0.0309118088407223</c:v>
                </c:pt>
                <c:pt idx="526">
                  <c:v>0.0308578889538419</c:v>
                </c:pt>
                <c:pt idx="527">
                  <c:v>0.030804156861763</c:v>
                </c:pt>
                <c:pt idx="528">
                  <c:v>0.0307506115850141</c:v>
                </c:pt>
                <c:pt idx="529">
                  <c:v>0.0306972521509244</c:v>
                </c:pt>
                <c:pt idx="530">
                  <c:v>0.0306440775935641</c:v>
                </c:pt>
                <c:pt idx="531">
                  <c:v>0.0305910869536865</c:v>
                </c:pt>
                <c:pt idx="532">
                  <c:v>0.0305382792786703</c:v>
                </c:pt>
                <c:pt idx="533">
                  <c:v>0.0304856536224621</c:v>
                </c:pt>
                <c:pt idx="534">
                  <c:v>0.0304332090455205</c:v>
                </c:pt>
                <c:pt idx="535">
                  <c:v>0.0303809446147596</c:v>
                </c:pt>
                <c:pt idx="536">
                  <c:v>0.0303288594034941</c:v>
                </c:pt>
                <c:pt idx="537">
                  <c:v>0.030276952491384</c:v>
                </c:pt>
                <c:pt idx="538">
                  <c:v>0.0302252229643808</c:v>
                </c:pt>
                <c:pt idx="539">
                  <c:v>0.0301736699146739</c:v>
                </c:pt>
                <c:pt idx="540">
                  <c:v>0.0301222924406369</c:v>
                </c:pt>
                <c:pt idx="541">
                  <c:v>0.0300710896467756</c:v>
                </c:pt>
                <c:pt idx="542">
                  <c:v>0.0300200606436758</c:v>
                </c:pt>
                <c:pt idx="543">
                  <c:v>0.0299692045479515</c:v>
                </c:pt>
                <c:pt idx="544">
                  <c:v>0.0299185204821944</c:v>
                </c:pt>
                <c:pt idx="545">
                  <c:v>0.0298680075749228</c:v>
                </c:pt>
                <c:pt idx="546">
                  <c:v>0.0298176649605325</c:v>
                </c:pt>
                <c:pt idx="547">
                  <c:v>0.0297674917792462</c:v>
                </c:pt>
                <c:pt idx="548">
                  <c:v>0.0297174871770658</c:v>
                </c:pt>
                <c:pt idx="549">
                  <c:v>0.0296676503057227</c:v>
                </c:pt>
                <c:pt idx="550">
                  <c:v>0.0296179803226309</c:v>
                </c:pt>
                <c:pt idx="551">
                  <c:v>0.0295684763908387</c:v>
                </c:pt>
                <c:pt idx="552">
                  <c:v>0.0295191376789821</c:v>
                </c:pt>
                <c:pt idx="553">
                  <c:v>0.0294699633612381</c:v>
                </c:pt>
                <c:pt idx="554">
                  <c:v>0.0294209526172786</c:v>
                </c:pt>
                <c:pt idx="555">
                  <c:v>0.029372104632225</c:v>
                </c:pt>
                <c:pt idx="556">
                  <c:v>0.0293234185966025</c:v>
                </c:pt>
                <c:pt idx="557">
                  <c:v>0.0292748937062961</c:v>
                </c:pt>
                <c:pt idx="558">
                  <c:v>0.0292265291625055</c:v>
                </c:pt>
                <c:pt idx="559">
                  <c:v>0.029178324171702</c:v>
                </c:pt>
                <c:pt idx="560">
                  <c:v>0.0291302779455845</c:v>
                </c:pt>
                <c:pt idx="561">
                  <c:v>0.0290823897010369</c:v>
                </c:pt>
                <c:pt idx="562">
                  <c:v>0.0290346586600856</c:v>
                </c:pt>
                <c:pt idx="563">
                  <c:v>0.0289870840498567</c:v>
                </c:pt>
                <c:pt idx="564">
                  <c:v>0.0289396651025352</c:v>
                </c:pt>
                <c:pt idx="565">
                  <c:v>0.0288924010553229</c:v>
                </c:pt>
                <c:pt idx="566">
                  <c:v>0.0288452911503979</c:v>
                </c:pt>
                <c:pt idx="567">
                  <c:v>0.0287983346348742</c:v>
                </c:pt>
                <c:pt idx="568">
                  <c:v>0.0287515307607609</c:v>
                </c:pt>
                <c:pt idx="569">
                  <c:v>0.0287048787849235</c:v>
                </c:pt>
                <c:pt idx="570">
                  <c:v>0.0286583779690435</c:v>
                </c:pt>
                <c:pt idx="571">
                  <c:v>0.0286120275795802</c:v>
                </c:pt>
                <c:pt idx="572">
                  <c:v>0.0285658268877317</c:v>
                </c:pt>
                <c:pt idx="573">
                  <c:v>0.0285197751693971</c:v>
                </c:pt>
                <c:pt idx="574">
                  <c:v>0.028473871705138</c:v>
                </c:pt>
                <c:pt idx="575">
                  <c:v>0.0284281157801418</c:v>
                </c:pt>
                <c:pt idx="576">
                  <c:v>0.028382506684184</c:v>
                </c:pt>
                <c:pt idx="577">
                  <c:v>0.0283370437115916</c:v>
                </c:pt>
                <c:pt idx="578">
                  <c:v>0.0282917261612069</c:v>
                </c:pt>
                <c:pt idx="579">
                  <c:v>0.0282465533363511</c:v>
                </c:pt>
                <c:pt idx="580">
                  <c:v>0.028201524544789</c:v>
                </c:pt>
                <c:pt idx="581">
                  <c:v>0.0281566390986932</c:v>
                </c:pt>
                <c:pt idx="582">
                  <c:v>0.0281118963146093</c:v>
                </c:pt>
                <c:pt idx="583">
                  <c:v>0.0280672955134213</c:v>
                </c:pt>
                <c:pt idx="584">
                  <c:v>0.028022836020317</c:v>
                </c:pt>
                <c:pt idx="585">
                  <c:v>0.0279785171647539</c:v>
                </c:pt>
                <c:pt idx="586">
                  <c:v>0.0279343382804259</c:v>
                </c:pt>
                <c:pt idx="587">
                  <c:v>0.0278902987052296</c:v>
                </c:pt>
                <c:pt idx="588">
                  <c:v>0.027846397781231</c:v>
                </c:pt>
                <c:pt idx="589">
                  <c:v>0.0278026348546331</c:v>
                </c:pt>
                <c:pt idx="590">
                  <c:v>0.0277590092757436</c:v>
                </c:pt>
                <c:pt idx="591">
                  <c:v>0.0277155203989419</c:v>
                </c:pt>
                <c:pt idx="592">
                  <c:v>0.0276721675826482</c:v>
                </c:pt>
                <c:pt idx="593">
                  <c:v>0.0276289501892914</c:v>
                </c:pt>
                <c:pt idx="594">
                  <c:v>0.0275858675852779</c:v>
                </c:pt>
                <c:pt idx="595">
                  <c:v>0.0275429191409607</c:v>
                </c:pt>
                <c:pt idx="596">
                  <c:v>0.0275001042306089</c:v>
                </c:pt>
                <c:pt idx="597">
                  <c:v>0.0274574222323769</c:v>
                </c:pt>
                <c:pt idx="598">
                  <c:v>0.0274148725282745</c:v>
                </c:pt>
                <c:pt idx="599">
                  <c:v>0.0273724545041371</c:v>
                </c:pt>
                <c:pt idx="600">
                  <c:v>0.0273301675495962</c:v>
                </c:pt>
                <c:pt idx="601">
                  <c:v>0.02728801105805</c:v>
                </c:pt>
                <c:pt idx="602">
                  <c:v>0.0272459844266342</c:v>
                </c:pt>
                <c:pt idx="603">
                  <c:v>0.0272040870561937</c:v>
                </c:pt>
                <c:pt idx="604">
                  <c:v>0.0271623183512537</c:v>
                </c:pt>
                <c:pt idx="605">
                  <c:v>0.0271206777199917</c:v>
                </c:pt>
                <c:pt idx="606">
                  <c:v>0.0270791645742097</c:v>
                </c:pt>
                <c:pt idx="607">
                  <c:v>0.027037778329306</c:v>
                </c:pt>
                <c:pt idx="608">
                  <c:v>0.0269965184042482</c:v>
                </c:pt>
                <c:pt idx="609">
                  <c:v>0.0269553842215458</c:v>
                </c:pt>
                <c:pt idx="610">
                  <c:v>0.0269143752072234</c:v>
                </c:pt>
                <c:pt idx="611">
                  <c:v>0.0268734907907937</c:v>
                </c:pt>
                <c:pt idx="612">
                  <c:v>0.0268327304052313</c:v>
                </c:pt>
                <c:pt idx="613">
                  <c:v>0.0267920934869466</c:v>
                </c:pt>
                <c:pt idx="614">
                  <c:v>0.0267515794757594</c:v>
                </c:pt>
                <c:pt idx="615">
                  <c:v>0.0267111878148734</c:v>
                </c:pt>
                <c:pt idx="616">
                  <c:v>0.0266709179508508</c:v>
                </c:pt>
                <c:pt idx="617">
                  <c:v>0.0266307693335868</c:v>
                </c:pt>
                <c:pt idx="618">
                  <c:v>0.0265907414162845</c:v>
                </c:pt>
                <c:pt idx="619">
                  <c:v>0.0265508336554304</c:v>
                </c:pt>
                <c:pt idx="620">
                  <c:v>0.0265110455107695</c:v>
                </c:pt>
                <c:pt idx="621">
                  <c:v>0.026471376445281</c:v>
                </c:pt>
                <c:pt idx="622">
                  <c:v>0.0264318259251542</c:v>
                </c:pt>
                <c:pt idx="623">
                  <c:v>0.0263923934197643</c:v>
                </c:pt>
                <c:pt idx="624">
                  <c:v>0.026353078401649</c:v>
                </c:pt>
                <c:pt idx="625">
                  <c:v>0.0263138803464849</c:v>
                </c:pt>
                <c:pt idx="626">
                  <c:v>0.0262747987330639</c:v>
                </c:pt>
                <c:pt idx="627">
                  <c:v>0.0262358330432705</c:v>
                </c:pt>
                <c:pt idx="628">
                  <c:v>0.0261969827620585</c:v>
                </c:pt>
                <c:pt idx="629">
                  <c:v>0.0261582473774286</c:v>
                </c:pt>
                <c:pt idx="630">
                  <c:v>0.0261196263804059</c:v>
                </c:pt>
                <c:pt idx="631">
                  <c:v>0.0260811192650173</c:v>
                </c:pt>
                <c:pt idx="632">
                  <c:v>0.0260427255282698</c:v>
                </c:pt>
                <c:pt idx="633">
                  <c:v>0.0260044446701283</c:v>
                </c:pt>
                <c:pt idx="634">
                  <c:v>0.0259662761934939</c:v>
                </c:pt>
                <c:pt idx="635">
                  <c:v>0.0259282196041826</c:v>
                </c:pt>
                <c:pt idx="636">
                  <c:v>0.0258902744109038</c:v>
                </c:pt>
                <c:pt idx="637">
                  <c:v>0.025852440125239</c:v>
                </c:pt>
                <c:pt idx="638">
                  <c:v>0.0258147162616214</c:v>
                </c:pt>
                <c:pt idx="639">
                  <c:v>0.0257771023373142</c:v>
                </c:pt>
                <c:pt idx="640">
                  <c:v>0.0257395978723912</c:v>
                </c:pt>
              </c:numCache>
            </c:numRef>
          </c:yVal>
          <c:smooth val="0"/>
        </c:ser>
        <c:ser>
          <c:idx val="3"/>
          <c:order val="3"/>
          <c:spPr>
            <a:ln w="635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'C160520'!$S$6:$S$646</c:f>
              <c:numCache>
                <c:formatCode>0.0</c:formatCode>
                <c:ptCount val="641"/>
                <c:pt idx="0">
                  <c:v>1.0</c:v>
                </c:pt>
                <c:pt idx="1">
                  <c:v>1.1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2.0</c:v>
                </c:pt>
                <c:pt idx="11" formatCode="General">
                  <c:v>2.1</c:v>
                </c:pt>
                <c:pt idx="12" formatCode="General">
                  <c:v>2.2</c:v>
                </c:pt>
                <c:pt idx="13" formatCode="General">
                  <c:v>2.3</c:v>
                </c:pt>
                <c:pt idx="14" formatCode="General">
                  <c:v>2.4</c:v>
                </c:pt>
                <c:pt idx="15" formatCode="General">
                  <c:v>2.5</c:v>
                </c:pt>
                <c:pt idx="16" formatCode="General">
                  <c:v>2.6</c:v>
                </c:pt>
                <c:pt idx="17" formatCode="General">
                  <c:v>2.7</c:v>
                </c:pt>
                <c:pt idx="18" formatCode="General">
                  <c:v>2.8</c:v>
                </c:pt>
                <c:pt idx="19" formatCode="General">
                  <c:v>2.9</c:v>
                </c:pt>
                <c:pt idx="20" formatCode="General">
                  <c:v>3.0</c:v>
                </c:pt>
                <c:pt idx="21" formatCode="General">
                  <c:v>3.1</c:v>
                </c:pt>
                <c:pt idx="22" formatCode="General">
                  <c:v>3.2</c:v>
                </c:pt>
                <c:pt idx="23" formatCode="General">
                  <c:v>3.3</c:v>
                </c:pt>
                <c:pt idx="24" formatCode="General">
                  <c:v>3.4</c:v>
                </c:pt>
                <c:pt idx="25" formatCode="General">
                  <c:v>3.5</c:v>
                </c:pt>
                <c:pt idx="26" formatCode="General">
                  <c:v>3.6</c:v>
                </c:pt>
                <c:pt idx="27" formatCode="General">
                  <c:v>3.7</c:v>
                </c:pt>
                <c:pt idx="28" formatCode="General">
                  <c:v>3.8</c:v>
                </c:pt>
                <c:pt idx="29" formatCode="General">
                  <c:v>3.9</c:v>
                </c:pt>
                <c:pt idx="30" formatCode="General">
                  <c:v>4.0</c:v>
                </c:pt>
                <c:pt idx="31" formatCode="General">
                  <c:v>4.1</c:v>
                </c:pt>
                <c:pt idx="32" formatCode="General">
                  <c:v>4.2</c:v>
                </c:pt>
                <c:pt idx="33" formatCode="General">
                  <c:v>4.3</c:v>
                </c:pt>
                <c:pt idx="34" formatCode="General">
                  <c:v>4.4</c:v>
                </c:pt>
                <c:pt idx="35" formatCode="General">
                  <c:v>4.5</c:v>
                </c:pt>
                <c:pt idx="36" formatCode="General">
                  <c:v>4.6</c:v>
                </c:pt>
                <c:pt idx="37" formatCode="General">
                  <c:v>4.7</c:v>
                </c:pt>
                <c:pt idx="38" formatCode="General">
                  <c:v>4.8</c:v>
                </c:pt>
                <c:pt idx="39" formatCode="General">
                  <c:v>4.9</c:v>
                </c:pt>
                <c:pt idx="40" formatCode="General">
                  <c:v>5.0</c:v>
                </c:pt>
                <c:pt idx="41" formatCode="General">
                  <c:v>5.1</c:v>
                </c:pt>
                <c:pt idx="42" formatCode="General">
                  <c:v>5.2</c:v>
                </c:pt>
                <c:pt idx="43" formatCode="General">
                  <c:v>5.3</c:v>
                </c:pt>
                <c:pt idx="44" formatCode="General">
                  <c:v>5.4</c:v>
                </c:pt>
                <c:pt idx="45" formatCode="General">
                  <c:v>5.5</c:v>
                </c:pt>
                <c:pt idx="46" formatCode="General">
                  <c:v>5.6</c:v>
                </c:pt>
                <c:pt idx="47" formatCode="General">
                  <c:v>5.7</c:v>
                </c:pt>
                <c:pt idx="48" formatCode="General">
                  <c:v>5.8</c:v>
                </c:pt>
                <c:pt idx="49" formatCode="General">
                  <c:v>5.9</c:v>
                </c:pt>
                <c:pt idx="50" formatCode="General">
                  <c:v>6.0</c:v>
                </c:pt>
                <c:pt idx="51" formatCode="General">
                  <c:v>6.1</c:v>
                </c:pt>
                <c:pt idx="52" formatCode="General">
                  <c:v>6.2</c:v>
                </c:pt>
                <c:pt idx="53" formatCode="General">
                  <c:v>6.3</c:v>
                </c:pt>
                <c:pt idx="54" formatCode="General">
                  <c:v>6.4</c:v>
                </c:pt>
                <c:pt idx="55" formatCode="General">
                  <c:v>6.5</c:v>
                </c:pt>
                <c:pt idx="56" formatCode="General">
                  <c:v>6.6</c:v>
                </c:pt>
                <c:pt idx="57" formatCode="General">
                  <c:v>6.7</c:v>
                </c:pt>
                <c:pt idx="58" formatCode="General">
                  <c:v>6.8</c:v>
                </c:pt>
                <c:pt idx="59" formatCode="General">
                  <c:v>6.9</c:v>
                </c:pt>
                <c:pt idx="60" formatCode="General">
                  <c:v>7.0</c:v>
                </c:pt>
                <c:pt idx="61" formatCode="General">
                  <c:v>7.1</c:v>
                </c:pt>
                <c:pt idx="62" formatCode="General">
                  <c:v>7.2</c:v>
                </c:pt>
                <c:pt idx="63" formatCode="General">
                  <c:v>7.3</c:v>
                </c:pt>
                <c:pt idx="64" formatCode="General">
                  <c:v>7.4</c:v>
                </c:pt>
                <c:pt idx="65" formatCode="General">
                  <c:v>7.5</c:v>
                </c:pt>
                <c:pt idx="66" formatCode="General">
                  <c:v>7.6</c:v>
                </c:pt>
                <c:pt idx="67" formatCode="General">
                  <c:v>7.7</c:v>
                </c:pt>
                <c:pt idx="68" formatCode="General">
                  <c:v>7.8</c:v>
                </c:pt>
                <c:pt idx="69" formatCode="General">
                  <c:v>7.9</c:v>
                </c:pt>
                <c:pt idx="70" formatCode="General">
                  <c:v>8.0</c:v>
                </c:pt>
                <c:pt idx="71" formatCode="General">
                  <c:v>8.1</c:v>
                </c:pt>
                <c:pt idx="72" formatCode="General">
                  <c:v>8.2</c:v>
                </c:pt>
                <c:pt idx="73" formatCode="General">
                  <c:v>8.3</c:v>
                </c:pt>
                <c:pt idx="74" formatCode="General">
                  <c:v>8.4</c:v>
                </c:pt>
                <c:pt idx="75" formatCode="General">
                  <c:v>8.5</c:v>
                </c:pt>
                <c:pt idx="76" formatCode="General">
                  <c:v>8.6</c:v>
                </c:pt>
                <c:pt idx="77" formatCode="General">
                  <c:v>8.7</c:v>
                </c:pt>
                <c:pt idx="78" formatCode="General">
                  <c:v>8.8</c:v>
                </c:pt>
                <c:pt idx="79" formatCode="General">
                  <c:v>8.9</c:v>
                </c:pt>
                <c:pt idx="80" formatCode="General">
                  <c:v>9.0</c:v>
                </c:pt>
                <c:pt idx="81" formatCode="General">
                  <c:v>9.1</c:v>
                </c:pt>
                <c:pt idx="82" formatCode="General">
                  <c:v>9.2</c:v>
                </c:pt>
                <c:pt idx="83" formatCode="General">
                  <c:v>9.3</c:v>
                </c:pt>
                <c:pt idx="84" formatCode="General">
                  <c:v>9.4</c:v>
                </c:pt>
                <c:pt idx="85" formatCode="General">
                  <c:v>9.5</c:v>
                </c:pt>
                <c:pt idx="86" formatCode="General">
                  <c:v>9.6</c:v>
                </c:pt>
                <c:pt idx="87" formatCode="General">
                  <c:v>9.7</c:v>
                </c:pt>
                <c:pt idx="88" formatCode="General">
                  <c:v>9.8</c:v>
                </c:pt>
                <c:pt idx="89" formatCode="General">
                  <c:v>9.9</c:v>
                </c:pt>
                <c:pt idx="90" formatCode="General">
                  <c:v>10.0</c:v>
                </c:pt>
                <c:pt idx="91" formatCode="General">
                  <c:v>10.1</c:v>
                </c:pt>
                <c:pt idx="92" formatCode="General">
                  <c:v>10.2</c:v>
                </c:pt>
                <c:pt idx="93" formatCode="General">
                  <c:v>10.3</c:v>
                </c:pt>
                <c:pt idx="94" formatCode="General">
                  <c:v>10.4</c:v>
                </c:pt>
                <c:pt idx="95" formatCode="General">
                  <c:v>10.5</c:v>
                </c:pt>
                <c:pt idx="96" formatCode="General">
                  <c:v>10.6</c:v>
                </c:pt>
                <c:pt idx="97" formatCode="General">
                  <c:v>10.7</c:v>
                </c:pt>
                <c:pt idx="98" formatCode="General">
                  <c:v>10.8</c:v>
                </c:pt>
                <c:pt idx="99" formatCode="General">
                  <c:v>10.9</c:v>
                </c:pt>
                <c:pt idx="100" formatCode="General">
                  <c:v>11.0</c:v>
                </c:pt>
                <c:pt idx="101" formatCode="General">
                  <c:v>11.1</c:v>
                </c:pt>
                <c:pt idx="102" formatCode="General">
                  <c:v>11.2</c:v>
                </c:pt>
                <c:pt idx="103" formatCode="General">
                  <c:v>11.3</c:v>
                </c:pt>
                <c:pt idx="104" formatCode="General">
                  <c:v>11.4</c:v>
                </c:pt>
                <c:pt idx="105" formatCode="General">
                  <c:v>11.5</c:v>
                </c:pt>
                <c:pt idx="106" formatCode="General">
                  <c:v>11.6</c:v>
                </c:pt>
                <c:pt idx="107" formatCode="General">
                  <c:v>11.7</c:v>
                </c:pt>
                <c:pt idx="108" formatCode="General">
                  <c:v>11.8</c:v>
                </c:pt>
                <c:pt idx="109" formatCode="General">
                  <c:v>11.9</c:v>
                </c:pt>
                <c:pt idx="110" formatCode="General">
                  <c:v>12.0</c:v>
                </c:pt>
                <c:pt idx="111" formatCode="General">
                  <c:v>12.1</c:v>
                </c:pt>
                <c:pt idx="112" formatCode="General">
                  <c:v>12.2</c:v>
                </c:pt>
                <c:pt idx="113" formatCode="General">
                  <c:v>12.3</c:v>
                </c:pt>
                <c:pt idx="114" formatCode="General">
                  <c:v>12.4</c:v>
                </c:pt>
                <c:pt idx="115" formatCode="General">
                  <c:v>12.5</c:v>
                </c:pt>
                <c:pt idx="116" formatCode="General">
                  <c:v>12.6</c:v>
                </c:pt>
                <c:pt idx="117" formatCode="General">
                  <c:v>12.7</c:v>
                </c:pt>
                <c:pt idx="118" formatCode="General">
                  <c:v>12.8</c:v>
                </c:pt>
                <c:pt idx="119" formatCode="General">
                  <c:v>12.9</c:v>
                </c:pt>
                <c:pt idx="120" formatCode="General">
                  <c:v>13.0</c:v>
                </c:pt>
                <c:pt idx="121" formatCode="General">
                  <c:v>13.1</c:v>
                </c:pt>
                <c:pt idx="122" formatCode="General">
                  <c:v>13.2</c:v>
                </c:pt>
                <c:pt idx="123" formatCode="General">
                  <c:v>13.3</c:v>
                </c:pt>
                <c:pt idx="124" formatCode="General">
                  <c:v>13.4</c:v>
                </c:pt>
                <c:pt idx="125" formatCode="General">
                  <c:v>13.5</c:v>
                </c:pt>
                <c:pt idx="126" formatCode="General">
                  <c:v>13.6</c:v>
                </c:pt>
                <c:pt idx="127" formatCode="General">
                  <c:v>13.7</c:v>
                </c:pt>
                <c:pt idx="128" formatCode="General">
                  <c:v>13.8</c:v>
                </c:pt>
                <c:pt idx="129" formatCode="General">
                  <c:v>13.9</c:v>
                </c:pt>
                <c:pt idx="130" formatCode="General">
                  <c:v>14.0</c:v>
                </c:pt>
                <c:pt idx="131" formatCode="General">
                  <c:v>14.1</c:v>
                </c:pt>
                <c:pt idx="132" formatCode="General">
                  <c:v>14.2</c:v>
                </c:pt>
                <c:pt idx="133" formatCode="General">
                  <c:v>14.3</c:v>
                </c:pt>
                <c:pt idx="134" formatCode="General">
                  <c:v>14.4</c:v>
                </c:pt>
                <c:pt idx="135" formatCode="General">
                  <c:v>14.5</c:v>
                </c:pt>
                <c:pt idx="136" formatCode="General">
                  <c:v>14.6</c:v>
                </c:pt>
                <c:pt idx="137" formatCode="General">
                  <c:v>14.7</c:v>
                </c:pt>
                <c:pt idx="138" formatCode="General">
                  <c:v>14.8</c:v>
                </c:pt>
                <c:pt idx="139" formatCode="General">
                  <c:v>14.9</c:v>
                </c:pt>
                <c:pt idx="140" formatCode="General">
                  <c:v>15.0</c:v>
                </c:pt>
                <c:pt idx="141" formatCode="General">
                  <c:v>15.1</c:v>
                </c:pt>
                <c:pt idx="142" formatCode="General">
                  <c:v>15.2</c:v>
                </c:pt>
                <c:pt idx="143" formatCode="General">
                  <c:v>15.3</c:v>
                </c:pt>
                <c:pt idx="144" formatCode="General">
                  <c:v>15.4</c:v>
                </c:pt>
                <c:pt idx="145" formatCode="General">
                  <c:v>15.5</c:v>
                </c:pt>
                <c:pt idx="146" formatCode="General">
                  <c:v>15.6</c:v>
                </c:pt>
                <c:pt idx="147" formatCode="General">
                  <c:v>15.7</c:v>
                </c:pt>
                <c:pt idx="148" formatCode="General">
                  <c:v>15.8</c:v>
                </c:pt>
                <c:pt idx="149" formatCode="General">
                  <c:v>15.9</c:v>
                </c:pt>
                <c:pt idx="150" formatCode="General">
                  <c:v>16.0</c:v>
                </c:pt>
                <c:pt idx="151" formatCode="General">
                  <c:v>16.1</c:v>
                </c:pt>
                <c:pt idx="152" formatCode="General">
                  <c:v>16.2</c:v>
                </c:pt>
                <c:pt idx="153" formatCode="General">
                  <c:v>16.3</c:v>
                </c:pt>
                <c:pt idx="154" formatCode="General">
                  <c:v>16.4</c:v>
                </c:pt>
                <c:pt idx="155" formatCode="General">
                  <c:v>16.5</c:v>
                </c:pt>
                <c:pt idx="156" formatCode="General">
                  <c:v>16.6</c:v>
                </c:pt>
                <c:pt idx="157" formatCode="General">
                  <c:v>16.7</c:v>
                </c:pt>
                <c:pt idx="158" formatCode="General">
                  <c:v>16.8</c:v>
                </c:pt>
                <c:pt idx="159" formatCode="General">
                  <c:v>16.9</c:v>
                </c:pt>
                <c:pt idx="160" formatCode="General">
                  <c:v>17.0</c:v>
                </c:pt>
                <c:pt idx="161" formatCode="General">
                  <c:v>17.1</c:v>
                </c:pt>
                <c:pt idx="162" formatCode="General">
                  <c:v>17.2</c:v>
                </c:pt>
                <c:pt idx="163" formatCode="General">
                  <c:v>17.3</c:v>
                </c:pt>
                <c:pt idx="164" formatCode="General">
                  <c:v>17.4</c:v>
                </c:pt>
                <c:pt idx="165" formatCode="General">
                  <c:v>17.5</c:v>
                </c:pt>
                <c:pt idx="166" formatCode="General">
                  <c:v>17.6</c:v>
                </c:pt>
                <c:pt idx="167" formatCode="General">
                  <c:v>17.7</c:v>
                </c:pt>
                <c:pt idx="168" formatCode="General">
                  <c:v>17.8</c:v>
                </c:pt>
                <c:pt idx="169" formatCode="General">
                  <c:v>17.9</c:v>
                </c:pt>
                <c:pt idx="170" formatCode="General">
                  <c:v>18.0</c:v>
                </c:pt>
                <c:pt idx="171" formatCode="General">
                  <c:v>18.1</c:v>
                </c:pt>
                <c:pt idx="172" formatCode="General">
                  <c:v>18.2</c:v>
                </c:pt>
                <c:pt idx="173" formatCode="General">
                  <c:v>18.3</c:v>
                </c:pt>
                <c:pt idx="174" formatCode="General">
                  <c:v>18.4</c:v>
                </c:pt>
                <c:pt idx="175" formatCode="General">
                  <c:v>18.5</c:v>
                </c:pt>
                <c:pt idx="176" formatCode="General">
                  <c:v>18.6</c:v>
                </c:pt>
                <c:pt idx="177" formatCode="General">
                  <c:v>18.7</c:v>
                </c:pt>
                <c:pt idx="178" formatCode="General">
                  <c:v>18.8</c:v>
                </c:pt>
                <c:pt idx="179" formatCode="General">
                  <c:v>18.9</c:v>
                </c:pt>
                <c:pt idx="180" formatCode="General">
                  <c:v>19.0</c:v>
                </c:pt>
                <c:pt idx="181" formatCode="General">
                  <c:v>19.1</c:v>
                </c:pt>
                <c:pt idx="182" formatCode="General">
                  <c:v>19.2</c:v>
                </c:pt>
                <c:pt idx="183" formatCode="General">
                  <c:v>19.3</c:v>
                </c:pt>
                <c:pt idx="184" formatCode="General">
                  <c:v>19.4</c:v>
                </c:pt>
                <c:pt idx="185" formatCode="General">
                  <c:v>19.5</c:v>
                </c:pt>
                <c:pt idx="186" formatCode="General">
                  <c:v>19.6</c:v>
                </c:pt>
                <c:pt idx="187" formatCode="General">
                  <c:v>19.7</c:v>
                </c:pt>
                <c:pt idx="188" formatCode="General">
                  <c:v>19.8</c:v>
                </c:pt>
                <c:pt idx="189" formatCode="General">
                  <c:v>19.9</c:v>
                </c:pt>
                <c:pt idx="190" formatCode="General">
                  <c:v>20.0</c:v>
                </c:pt>
                <c:pt idx="191" formatCode="General">
                  <c:v>20.1</c:v>
                </c:pt>
                <c:pt idx="192" formatCode="General">
                  <c:v>20.2</c:v>
                </c:pt>
                <c:pt idx="193" formatCode="General">
                  <c:v>20.3</c:v>
                </c:pt>
                <c:pt idx="194" formatCode="General">
                  <c:v>20.4</c:v>
                </c:pt>
                <c:pt idx="195" formatCode="General">
                  <c:v>20.5</c:v>
                </c:pt>
                <c:pt idx="196" formatCode="General">
                  <c:v>20.6</c:v>
                </c:pt>
                <c:pt idx="197" formatCode="General">
                  <c:v>20.7</c:v>
                </c:pt>
                <c:pt idx="198" formatCode="General">
                  <c:v>20.8</c:v>
                </c:pt>
                <c:pt idx="199" formatCode="General">
                  <c:v>20.9</c:v>
                </c:pt>
                <c:pt idx="200" formatCode="General">
                  <c:v>21.0</c:v>
                </c:pt>
                <c:pt idx="201" formatCode="General">
                  <c:v>21.1</c:v>
                </c:pt>
                <c:pt idx="202" formatCode="General">
                  <c:v>21.2</c:v>
                </c:pt>
                <c:pt idx="203" formatCode="General">
                  <c:v>21.3</c:v>
                </c:pt>
                <c:pt idx="204" formatCode="General">
                  <c:v>21.4</c:v>
                </c:pt>
                <c:pt idx="205" formatCode="General">
                  <c:v>21.5</c:v>
                </c:pt>
                <c:pt idx="206" formatCode="General">
                  <c:v>21.6</c:v>
                </c:pt>
                <c:pt idx="207" formatCode="General">
                  <c:v>21.7</c:v>
                </c:pt>
                <c:pt idx="208" formatCode="General">
                  <c:v>21.8</c:v>
                </c:pt>
                <c:pt idx="209" formatCode="General">
                  <c:v>21.9</c:v>
                </c:pt>
                <c:pt idx="210" formatCode="General">
                  <c:v>22.0</c:v>
                </c:pt>
                <c:pt idx="211" formatCode="General">
                  <c:v>22.1</c:v>
                </c:pt>
                <c:pt idx="212" formatCode="General">
                  <c:v>22.2</c:v>
                </c:pt>
                <c:pt idx="213" formatCode="General">
                  <c:v>22.3</c:v>
                </c:pt>
                <c:pt idx="214" formatCode="General">
                  <c:v>22.4</c:v>
                </c:pt>
                <c:pt idx="215" formatCode="General">
                  <c:v>22.5</c:v>
                </c:pt>
                <c:pt idx="216" formatCode="General">
                  <c:v>22.6</c:v>
                </c:pt>
                <c:pt idx="217" formatCode="General">
                  <c:v>22.7</c:v>
                </c:pt>
                <c:pt idx="218" formatCode="General">
                  <c:v>22.8</c:v>
                </c:pt>
                <c:pt idx="219" formatCode="General">
                  <c:v>22.9</c:v>
                </c:pt>
                <c:pt idx="220" formatCode="General">
                  <c:v>23.0</c:v>
                </c:pt>
                <c:pt idx="221" formatCode="General">
                  <c:v>23.1</c:v>
                </c:pt>
                <c:pt idx="222" formatCode="General">
                  <c:v>23.2</c:v>
                </c:pt>
                <c:pt idx="223" formatCode="General">
                  <c:v>23.3</c:v>
                </c:pt>
                <c:pt idx="224" formatCode="General">
                  <c:v>23.4</c:v>
                </c:pt>
                <c:pt idx="225" formatCode="General">
                  <c:v>23.5</c:v>
                </c:pt>
                <c:pt idx="226" formatCode="General">
                  <c:v>23.6</c:v>
                </c:pt>
                <c:pt idx="227" formatCode="General">
                  <c:v>23.7</c:v>
                </c:pt>
                <c:pt idx="228" formatCode="General">
                  <c:v>23.8</c:v>
                </c:pt>
                <c:pt idx="229" formatCode="General">
                  <c:v>23.9</c:v>
                </c:pt>
                <c:pt idx="230" formatCode="General">
                  <c:v>24.0</c:v>
                </c:pt>
                <c:pt idx="231" formatCode="General">
                  <c:v>24.1</c:v>
                </c:pt>
                <c:pt idx="232" formatCode="General">
                  <c:v>24.2</c:v>
                </c:pt>
                <c:pt idx="233" formatCode="General">
                  <c:v>24.3</c:v>
                </c:pt>
                <c:pt idx="234" formatCode="General">
                  <c:v>24.4</c:v>
                </c:pt>
                <c:pt idx="235" formatCode="General">
                  <c:v>24.5</c:v>
                </c:pt>
                <c:pt idx="236" formatCode="General">
                  <c:v>24.6</c:v>
                </c:pt>
                <c:pt idx="237" formatCode="General">
                  <c:v>24.7</c:v>
                </c:pt>
                <c:pt idx="238" formatCode="General">
                  <c:v>24.8</c:v>
                </c:pt>
                <c:pt idx="239" formatCode="General">
                  <c:v>24.9</c:v>
                </c:pt>
                <c:pt idx="240" formatCode="General">
                  <c:v>25.0</c:v>
                </c:pt>
                <c:pt idx="241" formatCode="General">
                  <c:v>25.1</c:v>
                </c:pt>
                <c:pt idx="242" formatCode="General">
                  <c:v>25.2</c:v>
                </c:pt>
                <c:pt idx="243" formatCode="General">
                  <c:v>25.3</c:v>
                </c:pt>
                <c:pt idx="244" formatCode="General">
                  <c:v>25.4</c:v>
                </c:pt>
                <c:pt idx="245" formatCode="General">
                  <c:v>25.5</c:v>
                </c:pt>
                <c:pt idx="246" formatCode="General">
                  <c:v>25.6</c:v>
                </c:pt>
                <c:pt idx="247" formatCode="General">
                  <c:v>25.7</c:v>
                </c:pt>
                <c:pt idx="248" formatCode="General">
                  <c:v>25.8</c:v>
                </c:pt>
                <c:pt idx="249" formatCode="General">
                  <c:v>25.9</c:v>
                </c:pt>
                <c:pt idx="250" formatCode="General">
                  <c:v>26.0</c:v>
                </c:pt>
                <c:pt idx="251" formatCode="General">
                  <c:v>26.1</c:v>
                </c:pt>
                <c:pt idx="252" formatCode="General">
                  <c:v>26.2</c:v>
                </c:pt>
                <c:pt idx="253" formatCode="General">
                  <c:v>26.3</c:v>
                </c:pt>
                <c:pt idx="254" formatCode="General">
                  <c:v>26.4</c:v>
                </c:pt>
                <c:pt idx="255" formatCode="General">
                  <c:v>26.5</c:v>
                </c:pt>
                <c:pt idx="256" formatCode="General">
                  <c:v>26.6</c:v>
                </c:pt>
                <c:pt idx="257" formatCode="General">
                  <c:v>26.7</c:v>
                </c:pt>
                <c:pt idx="258" formatCode="General">
                  <c:v>26.8</c:v>
                </c:pt>
                <c:pt idx="259" formatCode="General">
                  <c:v>26.9</c:v>
                </c:pt>
                <c:pt idx="260" formatCode="General">
                  <c:v>27.0</c:v>
                </c:pt>
                <c:pt idx="261" formatCode="General">
                  <c:v>27.1</c:v>
                </c:pt>
                <c:pt idx="262" formatCode="General">
                  <c:v>27.2</c:v>
                </c:pt>
                <c:pt idx="263" formatCode="General">
                  <c:v>27.3</c:v>
                </c:pt>
                <c:pt idx="264" formatCode="General">
                  <c:v>27.4</c:v>
                </c:pt>
                <c:pt idx="265" formatCode="General">
                  <c:v>27.5</c:v>
                </c:pt>
                <c:pt idx="266" formatCode="General">
                  <c:v>27.6</c:v>
                </c:pt>
                <c:pt idx="267" formatCode="General">
                  <c:v>27.7</c:v>
                </c:pt>
                <c:pt idx="268" formatCode="General">
                  <c:v>27.8</c:v>
                </c:pt>
                <c:pt idx="269" formatCode="General">
                  <c:v>27.9</c:v>
                </c:pt>
                <c:pt idx="270" formatCode="General">
                  <c:v>28.0</c:v>
                </c:pt>
                <c:pt idx="271" formatCode="General">
                  <c:v>28.1</c:v>
                </c:pt>
                <c:pt idx="272" formatCode="General">
                  <c:v>28.2</c:v>
                </c:pt>
                <c:pt idx="273" formatCode="General">
                  <c:v>28.3</c:v>
                </c:pt>
                <c:pt idx="274" formatCode="General">
                  <c:v>28.4</c:v>
                </c:pt>
                <c:pt idx="275" formatCode="General">
                  <c:v>28.5</c:v>
                </c:pt>
                <c:pt idx="276" formatCode="General">
                  <c:v>28.6</c:v>
                </c:pt>
                <c:pt idx="277" formatCode="General">
                  <c:v>28.7</c:v>
                </c:pt>
                <c:pt idx="278" formatCode="General">
                  <c:v>28.8</c:v>
                </c:pt>
                <c:pt idx="279" formatCode="General">
                  <c:v>28.9</c:v>
                </c:pt>
                <c:pt idx="280" formatCode="General">
                  <c:v>29.0</c:v>
                </c:pt>
                <c:pt idx="281" formatCode="General">
                  <c:v>29.1</c:v>
                </c:pt>
                <c:pt idx="282" formatCode="General">
                  <c:v>29.2</c:v>
                </c:pt>
                <c:pt idx="283" formatCode="General">
                  <c:v>29.3</c:v>
                </c:pt>
                <c:pt idx="284" formatCode="General">
                  <c:v>29.4</c:v>
                </c:pt>
                <c:pt idx="285" formatCode="General">
                  <c:v>29.5</c:v>
                </c:pt>
                <c:pt idx="286" formatCode="General">
                  <c:v>29.6</c:v>
                </c:pt>
                <c:pt idx="287" formatCode="General">
                  <c:v>29.7</c:v>
                </c:pt>
                <c:pt idx="288" formatCode="General">
                  <c:v>29.8</c:v>
                </c:pt>
                <c:pt idx="289" formatCode="General">
                  <c:v>29.9</c:v>
                </c:pt>
                <c:pt idx="290" formatCode="General">
                  <c:v>30.0</c:v>
                </c:pt>
                <c:pt idx="291" formatCode="General">
                  <c:v>30.1</c:v>
                </c:pt>
                <c:pt idx="292" formatCode="General">
                  <c:v>30.2</c:v>
                </c:pt>
                <c:pt idx="293" formatCode="General">
                  <c:v>30.3</c:v>
                </c:pt>
                <c:pt idx="294" formatCode="General">
                  <c:v>30.4</c:v>
                </c:pt>
                <c:pt idx="295" formatCode="General">
                  <c:v>30.5</c:v>
                </c:pt>
                <c:pt idx="296" formatCode="General">
                  <c:v>30.6</c:v>
                </c:pt>
                <c:pt idx="297" formatCode="General">
                  <c:v>30.7</c:v>
                </c:pt>
                <c:pt idx="298" formatCode="General">
                  <c:v>30.8</c:v>
                </c:pt>
                <c:pt idx="299" formatCode="General">
                  <c:v>30.9</c:v>
                </c:pt>
                <c:pt idx="300" formatCode="General">
                  <c:v>31.0</c:v>
                </c:pt>
                <c:pt idx="301" formatCode="General">
                  <c:v>31.1</c:v>
                </c:pt>
                <c:pt idx="302" formatCode="General">
                  <c:v>31.2</c:v>
                </c:pt>
                <c:pt idx="303" formatCode="General">
                  <c:v>31.3</c:v>
                </c:pt>
                <c:pt idx="304" formatCode="General">
                  <c:v>31.4</c:v>
                </c:pt>
                <c:pt idx="305" formatCode="General">
                  <c:v>31.5</c:v>
                </c:pt>
                <c:pt idx="306" formatCode="General">
                  <c:v>31.6</c:v>
                </c:pt>
                <c:pt idx="307" formatCode="General">
                  <c:v>31.7</c:v>
                </c:pt>
                <c:pt idx="308" formatCode="General">
                  <c:v>31.8</c:v>
                </c:pt>
                <c:pt idx="309" formatCode="General">
                  <c:v>31.9</c:v>
                </c:pt>
                <c:pt idx="310" formatCode="General">
                  <c:v>32.0</c:v>
                </c:pt>
                <c:pt idx="311" formatCode="General">
                  <c:v>32.1</c:v>
                </c:pt>
                <c:pt idx="312" formatCode="General">
                  <c:v>32.2</c:v>
                </c:pt>
                <c:pt idx="313" formatCode="General">
                  <c:v>32.3</c:v>
                </c:pt>
                <c:pt idx="314" formatCode="General">
                  <c:v>32.4</c:v>
                </c:pt>
                <c:pt idx="315" formatCode="General">
                  <c:v>32.5</c:v>
                </c:pt>
                <c:pt idx="316" formatCode="General">
                  <c:v>32.6</c:v>
                </c:pt>
                <c:pt idx="317" formatCode="General">
                  <c:v>32.7</c:v>
                </c:pt>
                <c:pt idx="318" formatCode="General">
                  <c:v>32.8</c:v>
                </c:pt>
                <c:pt idx="319" formatCode="General">
                  <c:v>32.9</c:v>
                </c:pt>
                <c:pt idx="320" formatCode="General">
                  <c:v>33.0</c:v>
                </c:pt>
                <c:pt idx="321" formatCode="General">
                  <c:v>33.1</c:v>
                </c:pt>
                <c:pt idx="322" formatCode="General">
                  <c:v>33.2</c:v>
                </c:pt>
                <c:pt idx="323" formatCode="General">
                  <c:v>33.3</c:v>
                </c:pt>
                <c:pt idx="324" formatCode="General">
                  <c:v>33.4</c:v>
                </c:pt>
                <c:pt idx="325" formatCode="General">
                  <c:v>33.5</c:v>
                </c:pt>
                <c:pt idx="326" formatCode="General">
                  <c:v>33.6</c:v>
                </c:pt>
                <c:pt idx="327" formatCode="General">
                  <c:v>33.7</c:v>
                </c:pt>
                <c:pt idx="328" formatCode="General">
                  <c:v>33.8</c:v>
                </c:pt>
                <c:pt idx="329" formatCode="General">
                  <c:v>33.9</c:v>
                </c:pt>
                <c:pt idx="330" formatCode="General">
                  <c:v>34.0</c:v>
                </c:pt>
                <c:pt idx="331" formatCode="General">
                  <c:v>34.1</c:v>
                </c:pt>
                <c:pt idx="332" formatCode="General">
                  <c:v>34.2</c:v>
                </c:pt>
                <c:pt idx="333" formatCode="General">
                  <c:v>34.3</c:v>
                </c:pt>
                <c:pt idx="334" formatCode="General">
                  <c:v>34.4</c:v>
                </c:pt>
                <c:pt idx="335" formatCode="General">
                  <c:v>34.5</c:v>
                </c:pt>
                <c:pt idx="336" formatCode="General">
                  <c:v>34.6</c:v>
                </c:pt>
                <c:pt idx="337" formatCode="General">
                  <c:v>34.7</c:v>
                </c:pt>
                <c:pt idx="338" formatCode="General">
                  <c:v>34.8</c:v>
                </c:pt>
                <c:pt idx="339" formatCode="General">
                  <c:v>34.9</c:v>
                </c:pt>
                <c:pt idx="340" formatCode="General">
                  <c:v>35.0</c:v>
                </c:pt>
                <c:pt idx="341" formatCode="General">
                  <c:v>35.1</c:v>
                </c:pt>
                <c:pt idx="342" formatCode="General">
                  <c:v>35.2</c:v>
                </c:pt>
                <c:pt idx="343" formatCode="General">
                  <c:v>35.3</c:v>
                </c:pt>
                <c:pt idx="344" formatCode="General">
                  <c:v>35.4</c:v>
                </c:pt>
                <c:pt idx="345" formatCode="General">
                  <c:v>35.5</c:v>
                </c:pt>
                <c:pt idx="346" formatCode="General">
                  <c:v>35.6</c:v>
                </c:pt>
                <c:pt idx="347" formatCode="General">
                  <c:v>35.7</c:v>
                </c:pt>
                <c:pt idx="348" formatCode="General">
                  <c:v>35.8</c:v>
                </c:pt>
                <c:pt idx="349" formatCode="General">
                  <c:v>35.9</c:v>
                </c:pt>
                <c:pt idx="350" formatCode="General">
                  <c:v>36.0</c:v>
                </c:pt>
                <c:pt idx="351" formatCode="General">
                  <c:v>36.1</c:v>
                </c:pt>
                <c:pt idx="352" formatCode="General">
                  <c:v>36.2</c:v>
                </c:pt>
                <c:pt idx="353" formatCode="General">
                  <c:v>36.3</c:v>
                </c:pt>
                <c:pt idx="354" formatCode="General">
                  <c:v>36.4</c:v>
                </c:pt>
                <c:pt idx="355" formatCode="General">
                  <c:v>36.5</c:v>
                </c:pt>
                <c:pt idx="356" formatCode="General">
                  <c:v>36.6</c:v>
                </c:pt>
                <c:pt idx="357" formatCode="General">
                  <c:v>36.7</c:v>
                </c:pt>
                <c:pt idx="358" formatCode="General">
                  <c:v>36.8</c:v>
                </c:pt>
                <c:pt idx="359" formatCode="General">
                  <c:v>36.9</c:v>
                </c:pt>
                <c:pt idx="360" formatCode="General">
                  <c:v>37.0</c:v>
                </c:pt>
                <c:pt idx="361" formatCode="General">
                  <c:v>37.1</c:v>
                </c:pt>
                <c:pt idx="362" formatCode="General">
                  <c:v>37.2</c:v>
                </c:pt>
                <c:pt idx="363" formatCode="General">
                  <c:v>37.3</c:v>
                </c:pt>
                <c:pt idx="364" formatCode="General">
                  <c:v>37.4</c:v>
                </c:pt>
                <c:pt idx="365" formatCode="General">
                  <c:v>37.5</c:v>
                </c:pt>
                <c:pt idx="366" formatCode="General">
                  <c:v>37.6</c:v>
                </c:pt>
                <c:pt idx="367" formatCode="General">
                  <c:v>37.7</c:v>
                </c:pt>
                <c:pt idx="368" formatCode="General">
                  <c:v>37.8</c:v>
                </c:pt>
                <c:pt idx="369" formatCode="General">
                  <c:v>37.9</c:v>
                </c:pt>
                <c:pt idx="370" formatCode="General">
                  <c:v>38.0</c:v>
                </c:pt>
                <c:pt idx="371" formatCode="General">
                  <c:v>38.1</c:v>
                </c:pt>
                <c:pt idx="372" formatCode="General">
                  <c:v>38.2</c:v>
                </c:pt>
                <c:pt idx="373" formatCode="General">
                  <c:v>38.3</c:v>
                </c:pt>
                <c:pt idx="374" formatCode="General">
                  <c:v>38.4</c:v>
                </c:pt>
                <c:pt idx="375" formatCode="General">
                  <c:v>38.5</c:v>
                </c:pt>
                <c:pt idx="376" formatCode="General">
                  <c:v>38.6</c:v>
                </c:pt>
                <c:pt idx="377" formatCode="General">
                  <c:v>38.7</c:v>
                </c:pt>
                <c:pt idx="378" formatCode="General">
                  <c:v>38.8</c:v>
                </c:pt>
                <c:pt idx="379" formatCode="General">
                  <c:v>38.9</c:v>
                </c:pt>
                <c:pt idx="380" formatCode="General">
                  <c:v>39.0</c:v>
                </c:pt>
                <c:pt idx="381" formatCode="General">
                  <c:v>39.1</c:v>
                </c:pt>
                <c:pt idx="382" formatCode="General">
                  <c:v>39.2</c:v>
                </c:pt>
                <c:pt idx="383" formatCode="General">
                  <c:v>39.3</c:v>
                </c:pt>
                <c:pt idx="384" formatCode="General">
                  <c:v>39.4</c:v>
                </c:pt>
                <c:pt idx="385" formatCode="General">
                  <c:v>39.5</c:v>
                </c:pt>
                <c:pt idx="386" formatCode="General">
                  <c:v>39.6</c:v>
                </c:pt>
                <c:pt idx="387" formatCode="General">
                  <c:v>39.7</c:v>
                </c:pt>
                <c:pt idx="388" formatCode="General">
                  <c:v>39.8</c:v>
                </c:pt>
                <c:pt idx="389" formatCode="General">
                  <c:v>39.9</c:v>
                </c:pt>
                <c:pt idx="390" formatCode="General">
                  <c:v>40.0</c:v>
                </c:pt>
                <c:pt idx="391" formatCode="General">
                  <c:v>40.1</c:v>
                </c:pt>
                <c:pt idx="392" formatCode="General">
                  <c:v>40.2</c:v>
                </c:pt>
                <c:pt idx="393" formatCode="General">
                  <c:v>40.3</c:v>
                </c:pt>
                <c:pt idx="394" formatCode="General">
                  <c:v>40.4</c:v>
                </c:pt>
                <c:pt idx="395" formatCode="General">
                  <c:v>40.5</c:v>
                </c:pt>
                <c:pt idx="396" formatCode="General">
                  <c:v>40.6</c:v>
                </c:pt>
                <c:pt idx="397" formatCode="General">
                  <c:v>40.7</c:v>
                </c:pt>
                <c:pt idx="398" formatCode="General">
                  <c:v>40.8</c:v>
                </c:pt>
                <c:pt idx="399" formatCode="General">
                  <c:v>40.9</c:v>
                </c:pt>
                <c:pt idx="400" formatCode="General">
                  <c:v>41.0</c:v>
                </c:pt>
                <c:pt idx="401" formatCode="General">
                  <c:v>41.1</c:v>
                </c:pt>
                <c:pt idx="402" formatCode="General">
                  <c:v>41.2</c:v>
                </c:pt>
                <c:pt idx="403" formatCode="General">
                  <c:v>41.3</c:v>
                </c:pt>
                <c:pt idx="404" formatCode="General">
                  <c:v>41.4</c:v>
                </c:pt>
                <c:pt idx="405" formatCode="General">
                  <c:v>41.5</c:v>
                </c:pt>
                <c:pt idx="406" formatCode="General">
                  <c:v>41.6</c:v>
                </c:pt>
                <c:pt idx="407" formatCode="General">
                  <c:v>41.7</c:v>
                </c:pt>
                <c:pt idx="408" formatCode="General">
                  <c:v>41.8</c:v>
                </c:pt>
                <c:pt idx="409" formatCode="General">
                  <c:v>41.9</c:v>
                </c:pt>
                <c:pt idx="410" formatCode="General">
                  <c:v>42.0</c:v>
                </c:pt>
                <c:pt idx="411" formatCode="General">
                  <c:v>42.1</c:v>
                </c:pt>
                <c:pt idx="412" formatCode="General">
                  <c:v>42.2</c:v>
                </c:pt>
                <c:pt idx="413" formatCode="General">
                  <c:v>42.3</c:v>
                </c:pt>
                <c:pt idx="414" formatCode="General">
                  <c:v>42.4</c:v>
                </c:pt>
                <c:pt idx="415" formatCode="General">
                  <c:v>42.5</c:v>
                </c:pt>
                <c:pt idx="416" formatCode="General">
                  <c:v>42.6</c:v>
                </c:pt>
                <c:pt idx="417" formatCode="General">
                  <c:v>42.7</c:v>
                </c:pt>
                <c:pt idx="418" formatCode="General">
                  <c:v>42.8</c:v>
                </c:pt>
                <c:pt idx="419" formatCode="General">
                  <c:v>42.9</c:v>
                </c:pt>
                <c:pt idx="420" formatCode="General">
                  <c:v>43.0</c:v>
                </c:pt>
                <c:pt idx="421" formatCode="General">
                  <c:v>43.1</c:v>
                </c:pt>
                <c:pt idx="422" formatCode="General">
                  <c:v>43.2</c:v>
                </c:pt>
                <c:pt idx="423" formatCode="General">
                  <c:v>43.3</c:v>
                </c:pt>
                <c:pt idx="424" formatCode="General">
                  <c:v>43.4</c:v>
                </c:pt>
                <c:pt idx="425" formatCode="General">
                  <c:v>43.5</c:v>
                </c:pt>
                <c:pt idx="426" formatCode="General">
                  <c:v>43.6</c:v>
                </c:pt>
                <c:pt idx="427" formatCode="General">
                  <c:v>43.7</c:v>
                </c:pt>
                <c:pt idx="428" formatCode="General">
                  <c:v>43.8</c:v>
                </c:pt>
                <c:pt idx="429" formatCode="General">
                  <c:v>43.9</c:v>
                </c:pt>
                <c:pt idx="430" formatCode="General">
                  <c:v>44.0</c:v>
                </c:pt>
                <c:pt idx="431" formatCode="General">
                  <c:v>44.1</c:v>
                </c:pt>
                <c:pt idx="432" formatCode="General">
                  <c:v>44.2</c:v>
                </c:pt>
                <c:pt idx="433" formatCode="General">
                  <c:v>44.3</c:v>
                </c:pt>
                <c:pt idx="434" formatCode="General">
                  <c:v>44.4</c:v>
                </c:pt>
                <c:pt idx="435" formatCode="General">
                  <c:v>44.5</c:v>
                </c:pt>
                <c:pt idx="436" formatCode="General">
                  <c:v>44.6</c:v>
                </c:pt>
                <c:pt idx="437" formatCode="General">
                  <c:v>44.7</c:v>
                </c:pt>
                <c:pt idx="438" formatCode="General">
                  <c:v>44.8</c:v>
                </c:pt>
                <c:pt idx="439" formatCode="General">
                  <c:v>44.9</c:v>
                </c:pt>
                <c:pt idx="440" formatCode="General">
                  <c:v>45.0</c:v>
                </c:pt>
                <c:pt idx="441" formatCode="General">
                  <c:v>45.1</c:v>
                </c:pt>
                <c:pt idx="442" formatCode="General">
                  <c:v>45.2</c:v>
                </c:pt>
                <c:pt idx="443" formatCode="General">
                  <c:v>45.3</c:v>
                </c:pt>
                <c:pt idx="444" formatCode="General">
                  <c:v>45.4</c:v>
                </c:pt>
                <c:pt idx="445" formatCode="General">
                  <c:v>45.5</c:v>
                </c:pt>
                <c:pt idx="446" formatCode="General">
                  <c:v>45.6</c:v>
                </c:pt>
                <c:pt idx="447" formatCode="General">
                  <c:v>45.7</c:v>
                </c:pt>
                <c:pt idx="448" formatCode="General">
                  <c:v>45.8</c:v>
                </c:pt>
                <c:pt idx="449" formatCode="General">
                  <c:v>45.9</c:v>
                </c:pt>
                <c:pt idx="450" formatCode="General">
                  <c:v>46.0</c:v>
                </c:pt>
                <c:pt idx="451" formatCode="General">
                  <c:v>46.1</c:v>
                </c:pt>
                <c:pt idx="452" formatCode="General">
                  <c:v>46.2</c:v>
                </c:pt>
                <c:pt idx="453" formatCode="General">
                  <c:v>46.3</c:v>
                </c:pt>
                <c:pt idx="454" formatCode="General">
                  <c:v>46.4</c:v>
                </c:pt>
                <c:pt idx="455" formatCode="General">
                  <c:v>46.5</c:v>
                </c:pt>
                <c:pt idx="456" formatCode="General">
                  <c:v>46.6</c:v>
                </c:pt>
                <c:pt idx="457" formatCode="General">
                  <c:v>46.7</c:v>
                </c:pt>
                <c:pt idx="458" formatCode="General">
                  <c:v>46.8</c:v>
                </c:pt>
                <c:pt idx="459" formatCode="General">
                  <c:v>46.9</c:v>
                </c:pt>
                <c:pt idx="460" formatCode="General">
                  <c:v>47.0</c:v>
                </c:pt>
                <c:pt idx="461" formatCode="General">
                  <c:v>47.1</c:v>
                </c:pt>
                <c:pt idx="462" formatCode="General">
                  <c:v>47.2</c:v>
                </c:pt>
                <c:pt idx="463" formatCode="General">
                  <c:v>47.3</c:v>
                </c:pt>
                <c:pt idx="464" formatCode="General">
                  <c:v>47.4</c:v>
                </c:pt>
                <c:pt idx="465" formatCode="General">
                  <c:v>47.5</c:v>
                </c:pt>
                <c:pt idx="466" formatCode="General">
                  <c:v>47.6</c:v>
                </c:pt>
                <c:pt idx="467" formatCode="General">
                  <c:v>47.7</c:v>
                </c:pt>
                <c:pt idx="468" formatCode="General">
                  <c:v>47.8</c:v>
                </c:pt>
                <c:pt idx="469" formatCode="General">
                  <c:v>47.9</c:v>
                </c:pt>
                <c:pt idx="470" formatCode="General">
                  <c:v>48.0</c:v>
                </c:pt>
                <c:pt idx="471" formatCode="General">
                  <c:v>48.1</c:v>
                </c:pt>
                <c:pt idx="472" formatCode="General">
                  <c:v>48.2</c:v>
                </c:pt>
                <c:pt idx="473" formatCode="General">
                  <c:v>48.3</c:v>
                </c:pt>
                <c:pt idx="474" formatCode="General">
                  <c:v>48.4</c:v>
                </c:pt>
                <c:pt idx="475" formatCode="General">
                  <c:v>48.5</c:v>
                </c:pt>
                <c:pt idx="476" formatCode="General">
                  <c:v>48.6</c:v>
                </c:pt>
                <c:pt idx="477" formatCode="General">
                  <c:v>48.7</c:v>
                </c:pt>
                <c:pt idx="478" formatCode="General">
                  <c:v>48.8</c:v>
                </c:pt>
                <c:pt idx="479" formatCode="General">
                  <c:v>48.9</c:v>
                </c:pt>
                <c:pt idx="480" formatCode="General">
                  <c:v>49.0</c:v>
                </c:pt>
                <c:pt idx="481" formatCode="General">
                  <c:v>49.1</c:v>
                </c:pt>
                <c:pt idx="482" formatCode="General">
                  <c:v>49.2</c:v>
                </c:pt>
                <c:pt idx="483" formatCode="General">
                  <c:v>49.3</c:v>
                </c:pt>
                <c:pt idx="484" formatCode="General">
                  <c:v>49.4</c:v>
                </c:pt>
                <c:pt idx="485" formatCode="General">
                  <c:v>49.5</c:v>
                </c:pt>
                <c:pt idx="486" formatCode="General">
                  <c:v>49.6</c:v>
                </c:pt>
                <c:pt idx="487" formatCode="General">
                  <c:v>49.7</c:v>
                </c:pt>
                <c:pt idx="488" formatCode="General">
                  <c:v>49.8</c:v>
                </c:pt>
                <c:pt idx="489" formatCode="General">
                  <c:v>49.9</c:v>
                </c:pt>
                <c:pt idx="490" formatCode="General">
                  <c:v>50.0</c:v>
                </c:pt>
                <c:pt idx="491" formatCode="General">
                  <c:v>50.1</c:v>
                </c:pt>
                <c:pt idx="492" formatCode="General">
                  <c:v>50.2</c:v>
                </c:pt>
                <c:pt idx="493" formatCode="General">
                  <c:v>50.3</c:v>
                </c:pt>
                <c:pt idx="494" formatCode="General">
                  <c:v>50.4</c:v>
                </c:pt>
                <c:pt idx="495" formatCode="General">
                  <c:v>50.5</c:v>
                </c:pt>
                <c:pt idx="496" formatCode="General">
                  <c:v>50.6</c:v>
                </c:pt>
                <c:pt idx="497" formatCode="General">
                  <c:v>50.7</c:v>
                </c:pt>
                <c:pt idx="498" formatCode="General">
                  <c:v>50.8</c:v>
                </c:pt>
                <c:pt idx="499" formatCode="General">
                  <c:v>50.9</c:v>
                </c:pt>
                <c:pt idx="500" formatCode="General">
                  <c:v>51.0</c:v>
                </c:pt>
                <c:pt idx="501" formatCode="General">
                  <c:v>51.1</c:v>
                </c:pt>
                <c:pt idx="502" formatCode="General">
                  <c:v>51.2</c:v>
                </c:pt>
                <c:pt idx="503" formatCode="General">
                  <c:v>51.3</c:v>
                </c:pt>
                <c:pt idx="504" formatCode="General">
                  <c:v>51.4</c:v>
                </c:pt>
                <c:pt idx="505" formatCode="General">
                  <c:v>51.5</c:v>
                </c:pt>
                <c:pt idx="506" formatCode="General">
                  <c:v>51.6</c:v>
                </c:pt>
                <c:pt idx="507" formatCode="General">
                  <c:v>51.7</c:v>
                </c:pt>
                <c:pt idx="508" formatCode="General">
                  <c:v>51.8</c:v>
                </c:pt>
                <c:pt idx="509" formatCode="General">
                  <c:v>51.9</c:v>
                </c:pt>
                <c:pt idx="510" formatCode="General">
                  <c:v>52.0</c:v>
                </c:pt>
                <c:pt idx="511" formatCode="General">
                  <c:v>52.1</c:v>
                </c:pt>
                <c:pt idx="512" formatCode="General">
                  <c:v>52.2</c:v>
                </c:pt>
                <c:pt idx="513" formatCode="General">
                  <c:v>52.3</c:v>
                </c:pt>
                <c:pt idx="514" formatCode="General">
                  <c:v>52.4</c:v>
                </c:pt>
                <c:pt idx="515" formatCode="General">
                  <c:v>52.5</c:v>
                </c:pt>
                <c:pt idx="516" formatCode="General">
                  <c:v>52.6</c:v>
                </c:pt>
                <c:pt idx="517" formatCode="General">
                  <c:v>52.7</c:v>
                </c:pt>
                <c:pt idx="518" formatCode="General">
                  <c:v>52.8</c:v>
                </c:pt>
                <c:pt idx="519" formatCode="General">
                  <c:v>52.9</c:v>
                </c:pt>
                <c:pt idx="520" formatCode="General">
                  <c:v>53.0</c:v>
                </c:pt>
                <c:pt idx="521" formatCode="General">
                  <c:v>53.1</c:v>
                </c:pt>
                <c:pt idx="522" formatCode="General">
                  <c:v>53.2</c:v>
                </c:pt>
                <c:pt idx="523" formatCode="General">
                  <c:v>53.3</c:v>
                </c:pt>
                <c:pt idx="524" formatCode="General">
                  <c:v>53.4</c:v>
                </c:pt>
                <c:pt idx="525" formatCode="General">
                  <c:v>53.5</c:v>
                </c:pt>
                <c:pt idx="526" formatCode="General">
                  <c:v>53.6</c:v>
                </c:pt>
                <c:pt idx="527" formatCode="General">
                  <c:v>53.7</c:v>
                </c:pt>
                <c:pt idx="528" formatCode="General">
                  <c:v>53.8</c:v>
                </c:pt>
                <c:pt idx="529" formatCode="General">
                  <c:v>53.9</c:v>
                </c:pt>
                <c:pt idx="530" formatCode="General">
                  <c:v>54.0</c:v>
                </c:pt>
                <c:pt idx="531" formatCode="General">
                  <c:v>54.1</c:v>
                </c:pt>
                <c:pt idx="532" formatCode="General">
                  <c:v>54.2</c:v>
                </c:pt>
                <c:pt idx="533" formatCode="General">
                  <c:v>54.3</c:v>
                </c:pt>
                <c:pt idx="534" formatCode="General">
                  <c:v>54.4</c:v>
                </c:pt>
                <c:pt idx="535" formatCode="General">
                  <c:v>54.5</c:v>
                </c:pt>
                <c:pt idx="536" formatCode="General">
                  <c:v>54.6</c:v>
                </c:pt>
                <c:pt idx="537" formatCode="General">
                  <c:v>54.7</c:v>
                </c:pt>
                <c:pt idx="538" formatCode="General">
                  <c:v>54.8</c:v>
                </c:pt>
                <c:pt idx="539" formatCode="General">
                  <c:v>54.9</c:v>
                </c:pt>
                <c:pt idx="540" formatCode="General">
                  <c:v>55.0</c:v>
                </c:pt>
                <c:pt idx="541" formatCode="General">
                  <c:v>55.1</c:v>
                </c:pt>
                <c:pt idx="542" formatCode="General">
                  <c:v>55.2</c:v>
                </c:pt>
                <c:pt idx="543" formatCode="General">
                  <c:v>55.3</c:v>
                </c:pt>
                <c:pt idx="544" formatCode="General">
                  <c:v>55.4</c:v>
                </c:pt>
                <c:pt idx="545" formatCode="General">
                  <c:v>55.5</c:v>
                </c:pt>
                <c:pt idx="546" formatCode="General">
                  <c:v>55.6</c:v>
                </c:pt>
                <c:pt idx="547" formatCode="General">
                  <c:v>55.7</c:v>
                </c:pt>
                <c:pt idx="548" formatCode="General">
                  <c:v>55.8</c:v>
                </c:pt>
                <c:pt idx="549" formatCode="General">
                  <c:v>55.9</c:v>
                </c:pt>
                <c:pt idx="550" formatCode="General">
                  <c:v>56.0</c:v>
                </c:pt>
                <c:pt idx="551" formatCode="General">
                  <c:v>56.1</c:v>
                </c:pt>
                <c:pt idx="552" formatCode="General">
                  <c:v>56.2</c:v>
                </c:pt>
                <c:pt idx="553" formatCode="General">
                  <c:v>56.3</c:v>
                </c:pt>
                <c:pt idx="554" formatCode="General">
                  <c:v>56.4</c:v>
                </c:pt>
                <c:pt idx="555" formatCode="General">
                  <c:v>56.5</c:v>
                </c:pt>
                <c:pt idx="556" formatCode="General">
                  <c:v>56.6</c:v>
                </c:pt>
                <c:pt idx="557" formatCode="General">
                  <c:v>56.7</c:v>
                </c:pt>
                <c:pt idx="558" formatCode="General">
                  <c:v>56.8</c:v>
                </c:pt>
                <c:pt idx="559" formatCode="General">
                  <c:v>56.9</c:v>
                </c:pt>
                <c:pt idx="560" formatCode="General">
                  <c:v>57.0</c:v>
                </c:pt>
                <c:pt idx="561" formatCode="General">
                  <c:v>57.1</c:v>
                </c:pt>
                <c:pt idx="562" formatCode="General">
                  <c:v>57.2</c:v>
                </c:pt>
                <c:pt idx="563" formatCode="General">
                  <c:v>57.3</c:v>
                </c:pt>
                <c:pt idx="564" formatCode="General">
                  <c:v>57.4</c:v>
                </c:pt>
                <c:pt idx="565" formatCode="General">
                  <c:v>57.5</c:v>
                </c:pt>
                <c:pt idx="566" formatCode="General">
                  <c:v>57.6</c:v>
                </c:pt>
                <c:pt idx="567" formatCode="General">
                  <c:v>57.7</c:v>
                </c:pt>
                <c:pt idx="568" formatCode="General">
                  <c:v>57.8</c:v>
                </c:pt>
                <c:pt idx="569" formatCode="General">
                  <c:v>57.9</c:v>
                </c:pt>
                <c:pt idx="570" formatCode="General">
                  <c:v>58.0</c:v>
                </c:pt>
                <c:pt idx="571" formatCode="General">
                  <c:v>58.1</c:v>
                </c:pt>
                <c:pt idx="572" formatCode="General">
                  <c:v>58.2000000000001</c:v>
                </c:pt>
                <c:pt idx="573" formatCode="General">
                  <c:v>58.3000000000001</c:v>
                </c:pt>
                <c:pt idx="574" formatCode="General">
                  <c:v>58.4000000000001</c:v>
                </c:pt>
                <c:pt idx="575" formatCode="General">
                  <c:v>58.5000000000001</c:v>
                </c:pt>
                <c:pt idx="576" formatCode="General">
                  <c:v>58.6000000000001</c:v>
                </c:pt>
                <c:pt idx="577" formatCode="General">
                  <c:v>58.7000000000001</c:v>
                </c:pt>
                <c:pt idx="578" formatCode="General">
                  <c:v>58.8000000000001</c:v>
                </c:pt>
                <c:pt idx="579" formatCode="General">
                  <c:v>58.9000000000001</c:v>
                </c:pt>
                <c:pt idx="580" formatCode="General">
                  <c:v>59.0000000000001</c:v>
                </c:pt>
                <c:pt idx="581" formatCode="General">
                  <c:v>59.1000000000001</c:v>
                </c:pt>
                <c:pt idx="582" formatCode="General">
                  <c:v>59.2000000000001</c:v>
                </c:pt>
                <c:pt idx="583" formatCode="General">
                  <c:v>59.3000000000001</c:v>
                </c:pt>
                <c:pt idx="584" formatCode="General">
                  <c:v>59.4000000000001</c:v>
                </c:pt>
                <c:pt idx="585" formatCode="General">
                  <c:v>59.5000000000001</c:v>
                </c:pt>
                <c:pt idx="586" formatCode="General">
                  <c:v>59.6000000000001</c:v>
                </c:pt>
                <c:pt idx="587" formatCode="General">
                  <c:v>59.7000000000001</c:v>
                </c:pt>
                <c:pt idx="588" formatCode="General">
                  <c:v>59.8000000000001</c:v>
                </c:pt>
                <c:pt idx="589" formatCode="General">
                  <c:v>59.9000000000001</c:v>
                </c:pt>
                <c:pt idx="590" formatCode="General">
                  <c:v>60.0000000000001</c:v>
                </c:pt>
                <c:pt idx="591" formatCode="General">
                  <c:v>60.1000000000001</c:v>
                </c:pt>
                <c:pt idx="592" formatCode="General">
                  <c:v>60.2000000000001</c:v>
                </c:pt>
                <c:pt idx="593" formatCode="General">
                  <c:v>60.3000000000001</c:v>
                </c:pt>
                <c:pt idx="594" formatCode="General">
                  <c:v>60.4000000000001</c:v>
                </c:pt>
                <c:pt idx="595" formatCode="General">
                  <c:v>60.5000000000001</c:v>
                </c:pt>
                <c:pt idx="596" formatCode="General">
                  <c:v>60.6000000000001</c:v>
                </c:pt>
                <c:pt idx="597" formatCode="General">
                  <c:v>60.7000000000001</c:v>
                </c:pt>
                <c:pt idx="598" formatCode="General">
                  <c:v>60.8000000000001</c:v>
                </c:pt>
                <c:pt idx="599" formatCode="General">
                  <c:v>60.9000000000001</c:v>
                </c:pt>
                <c:pt idx="600" formatCode="General">
                  <c:v>61.0000000000001</c:v>
                </c:pt>
                <c:pt idx="601" formatCode="General">
                  <c:v>61.1000000000001</c:v>
                </c:pt>
                <c:pt idx="602" formatCode="General">
                  <c:v>61.2000000000001</c:v>
                </c:pt>
                <c:pt idx="603" formatCode="General">
                  <c:v>61.3000000000001</c:v>
                </c:pt>
                <c:pt idx="604" formatCode="General">
                  <c:v>61.4000000000001</c:v>
                </c:pt>
                <c:pt idx="605" formatCode="General">
                  <c:v>61.5000000000001</c:v>
                </c:pt>
                <c:pt idx="606" formatCode="General">
                  <c:v>61.6000000000001</c:v>
                </c:pt>
                <c:pt idx="607" formatCode="General">
                  <c:v>61.7000000000001</c:v>
                </c:pt>
                <c:pt idx="608" formatCode="General">
                  <c:v>61.8000000000001</c:v>
                </c:pt>
                <c:pt idx="609" formatCode="General">
                  <c:v>61.9000000000001</c:v>
                </c:pt>
                <c:pt idx="610" formatCode="General">
                  <c:v>62.0000000000001</c:v>
                </c:pt>
                <c:pt idx="611" formatCode="General">
                  <c:v>62.1000000000001</c:v>
                </c:pt>
                <c:pt idx="612" formatCode="General">
                  <c:v>62.2000000000001</c:v>
                </c:pt>
                <c:pt idx="613" formatCode="General">
                  <c:v>62.3000000000001</c:v>
                </c:pt>
                <c:pt idx="614" formatCode="General">
                  <c:v>62.4000000000001</c:v>
                </c:pt>
                <c:pt idx="615" formatCode="General">
                  <c:v>62.5000000000001</c:v>
                </c:pt>
                <c:pt idx="616" formatCode="General">
                  <c:v>62.6000000000001</c:v>
                </c:pt>
                <c:pt idx="617" formatCode="General">
                  <c:v>62.7000000000001</c:v>
                </c:pt>
                <c:pt idx="618" formatCode="General">
                  <c:v>62.8000000000001</c:v>
                </c:pt>
                <c:pt idx="619" formatCode="General">
                  <c:v>62.9000000000001</c:v>
                </c:pt>
                <c:pt idx="620" formatCode="General">
                  <c:v>63.0000000000001</c:v>
                </c:pt>
                <c:pt idx="621" formatCode="General">
                  <c:v>63.1000000000001</c:v>
                </c:pt>
                <c:pt idx="622" formatCode="General">
                  <c:v>63.2000000000001</c:v>
                </c:pt>
                <c:pt idx="623" formatCode="General">
                  <c:v>63.3000000000001</c:v>
                </c:pt>
                <c:pt idx="624" formatCode="General">
                  <c:v>63.4000000000001</c:v>
                </c:pt>
                <c:pt idx="625" formatCode="General">
                  <c:v>63.5000000000001</c:v>
                </c:pt>
                <c:pt idx="626" formatCode="General">
                  <c:v>63.6000000000001</c:v>
                </c:pt>
                <c:pt idx="627" formatCode="General">
                  <c:v>63.7000000000001</c:v>
                </c:pt>
                <c:pt idx="628" formatCode="General">
                  <c:v>63.8000000000001</c:v>
                </c:pt>
                <c:pt idx="629" formatCode="General">
                  <c:v>63.9000000000001</c:v>
                </c:pt>
                <c:pt idx="630" formatCode="General">
                  <c:v>64.0000000000001</c:v>
                </c:pt>
                <c:pt idx="631" formatCode="General">
                  <c:v>64.10000000000009</c:v>
                </c:pt>
                <c:pt idx="632" formatCode="General">
                  <c:v>64.2000000000001</c:v>
                </c:pt>
                <c:pt idx="633" formatCode="General">
                  <c:v>64.3000000000001</c:v>
                </c:pt>
                <c:pt idx="634" formatCode="General">
                  <c:v>64.4000000000001</c:v>
                </c:pt>
                <c:pt idx="635" formatCode="General">
                  <c:v>64.5000000000001</c:v>
                </c:pt>
                <c:pt idx="636" formatCode="General">
                  <c:v>64.60000000000009</c:v>
                </c:pt>
                <c:pt idx="637" formatCode="General">
                  <c:v>64.7000000000001</c:v>
                </c:pt>
                <c:pt idx="638" formatCode="General">
                  <c:v>64.8000000000001</c:v>
                </c:pt>
                <c:pt idx="639" formatCode="General">
                  <c:v>64.9000000000002</c:v>
                </c:pt>
                <c:pt idx="640" formatCode="General">
                  <c:v>65.0000000000002</c:v>
                </c:pt>
              </c:numCache>
            </c:numRef>
          </c:xVal>
          <c:yVal>
            <c:numRef>
              <c:f>'C160520'!$V$6:$V$646</c:f>
              <c:numCache>
                <c:formatCode>0.0000</c:formatCode>
                <c:ptCount val="641"/>
                <c:pt idx="0">
                  <c:v>0.309275460827429</c:v>
                </c:pt>
                <c:pt idx="1">
                  <c:v>0.302438903601923</c:v>
                </c:pt>
                <c:pt idx="2">
                  <c:v>0.29589022276281</c:v>
                </c:pt>
                <c:pt idx="3">
                  <c:v>0.289612082325912</c:v>
                </c:pt>
                <c:pt idx="4">
                  <c:v>0.283588475130336</c:v>
                </c:pt>
                <c:pt idx="5">
                  <c:v>0.277804601018028</c:v>
                </c:pt>
                <c:pt idx="6">
                  <c:v>0.272246757890428</c:v>
                </c:pt>
                <c:pt idx="7">
                  <c:v>0.266902244104883</c:v>
                </c:pt>
                <c:pt idx="8">
                  <c:v>0.261759270878982</c:v>
                </c:pt>
                <c:pt idx="9">
                  <c:v>0.256806883545688</c:v>
                </c:pt>
                <c:pt idx="10">
                  <c:v>0.252034890651286</c:v>
                </c:pt>
                <c:pt idx="11">
                  <c:v>0.247433800015918</c:v>
                </c:pt>
                <c:pt idx="12">
                  <c:v>0.242994760986259</c:v>
                </c:pt>
                <c:pt idx="13">
                  <c:v>0.238709512204555</c:v>
                </c:pt>
                <c:pt idx="14">
                  <c:v>0.234570334300048</c:v>
                </c:pt>
                <c:pt idx="15">
                  <c:v>0.230570006979748</c:v>
                </c:pt>
                <c:pt idx="16">
                  <c:v>0.226701770057089</c:v>
                </c:pt>
                <c:pt idx="17">
                  <c:v>0.222959288010687</c:v>
                </c:pt>
                <c:pt idx="18">
                  <c:v>0.219336617712166</c:v>
                </c:pt>
                <c:pt idx="19">
                  <c:v>0.215828179002999</c:v>
                </c:pt>
                <c:pt idx="20">
                  <c:v>0.212428727836077</c:v>
                </c:pt>
                <c:pt idx="21">
                  <c:v>0.209133331729227</c:v>
                </c:pt>
                <c:pt idx="22">
                  <c:v>0.205937347305497</c:v>
                </c:pt>
                <c:pt idx="23">
                  <c:v>0.202836399719368</c:v>
                </c:pt>
                <c:pt idx="24">
                  <c:v>0.199826363789518</c:v>
                </c:pt>
                <c:pt idx="25">
                  <c:v>0.196903346677687</c:v>
                </c:pt>
                <c:pt idx="26">
                  <c:v>0.19406367196997</c:v>
                </c:pt>
                <c:pt idx="27">
                  <c:v>0.191303865031694</c:v>
                </c:pt>
                <c:pt idx="28">
                  <c:v>0.188620639520186</c:v>
                </c:pt>
                <c:pt idx="29">
                  <c:v>0.186010884951459</c:v>
                </c:pt>
                <c:pt idx="30">
                  <c:v>0.183471655227194</c:v>
                </c:pt>
                <c:pt idx="31">
                  <c:v>0.181000158037702</c:v>
                </c:pt>
                <c:pt idx="32">
                  <c:v>0.178593745064751</c:v>
                </c:pt>
                <c:pt idx="33">
                  <c:v>0.176249902915548</c:v>
                </c:pt>
                <c:pt idx="34">
                  <c:v>0.173966244725738</c:v>
                </c:pt>
                <c:pt idx="35">
                  <c:v>0.171740502375162</c:v>
                </c:pt>
                <c:pt idx="36">
                  <c:v>0.169570519265406</c:v>
                </c:pt>
                <c:pt idx="37">
                  <c:v>0.167454243612918</c:v>
                </c:pt>
                <c:pt idx="38">
                  <c:v>0.16538972221568</c:v>
                </c:pt>
                <c:pt idx="39">
                  <c:v>0.163375094655299</c:v>
                </c:pt>
                <c:pt idx="40">
                  <c:v>0.161408587899769</c:v>
                </c:pt>
                <c:pt idx="41">
                  <c:v>0.159488511275286</c:v>
                </c:pt>
                <c:pt idx="42">
                  <c:v>0.15761325177828</c:v>
                </c:pt>
                <c:pt idx="43">
                  <c:v>0.155781269701339</c:v>
                </c:pt>
                <c:pt idx="44">
                  <c:v>0.153991094549009</c:v>
                </c:pt>
                <c:pt idx="45">
                  <c:v>0.152241321221477</c:v>
                </c:pt>
                <c:pt idx="46">
                  <c:v>0.150530606446043</c:v>
                </c:pt>
                <c:pt idx="47">
                  <c:v>0.148857665437957</c:v>
                </c:pt>
                <c:pt idx="48">
                  <c:v>0.147221268773746</c:v>
                </c:pt>
                <c:pt idx="49">
                  <c:v>0.14562023946154</c:v>
                </c:pt>
                <c:pt idx="50">
                  <c:v>0.144053450194169</c:v>
                </c:pt>
                <c:pt idx="51">
                  <c:v>0.142519820771981</c:v>
                </c:pt>
                <c:pt idx="52">
                  <c:v>0.141018315683336</c:v>
                </c:pt>
                <c:pt idx="53">
                  <c:v>0.139547941831733</c:v>
                </c:pt>
                <c:pt idx="54">
                  <c:v>0.138107746399366</c:v>
                </c:pt>
                <c:pt idx="55">
                  <c:v>0.136696814837715</c:v>
                </c:pt>
                <c:pt idx="56">
                  <c:v>0.135314268976509</c:v>
                </c:pt>
                <c:pt idx="57">
                  <c:v>0.133959265243045</c:v>
                </c:pt>
                <c:pt idx="58">
                  <c:v>0.132630992984478</c:v>
                </c:pt>
                <c:pt idx="59">
                  <c:v>0.131328672886246</c:v>
                </c:pt>
                <c:pt idx="60">
                  <c:v>0.130051555480289</c:v>
                </c:pt>
                <c:pt idx="61">
                  <c:v>0.128798919737215</c:v>
                </c:pt>
                <c:pt idx="62">
                  <c:v>0.127570071736986</c:v>
                </c:pt>
                <c:pt idx="63">
                  <c:v>0.126364343413078</c:v>
                </c:pt>
                <c:pt idx="64">
                  <c:v>0.12518109136546</c:v>
                </c:pt>
                <c:pt idx="65">
                  <c:v>0.124019695738044</c:v>
                </c:pt>
                <c:pt idx="66">
                  <c:v>0.12287955915659</c:v>
                </c:pt>
                <c:pt idx="67">
                  <c:v>0.121760105723306</c:v>
                </c:pt>
                <c:pt idx="68">
                  <c:v>0.120660780064677</c:v>
                </c:pt>
                <c:pt idx="69">
                  <c:v>0.119581046429268</c:v>
                </c:pt>
                <c:pt idx="70">
                  <c:v>0.118520387832484</c:v>
                </c:pt>
                <c:pt idx="71">
                  <c:v>0.117478305245483</c:v>
                </c:pt>
                <c:pt idx="72">
                  <c:v>0.116454316825603</c:v>
                </c:pt>
                <c:pt idx="73">
                  <c:v>0.115447957185869</c:v>
                </c:pt>
                <c:pt idx="74">
                  <c:v>0.114458776701282</c:v>
                </c:pt>
                <c:pt idx="75">
                  <c:v>0.113486340849772</c:v>
                </c:pt>
                <c:pt idx="76">
                  <c:v>0.112530229585804</c:v>
                </c:pt>
                <c:pt idx="77">
                  <c:v>0.111590036744781</c:v>
                </c:pt>
                <c:pt idx="78">
                  <c:v>0.110665369476501</c:v>
                </c:pt>
                <c:pt idx="79">
                  <c:v>0.109755847706026</c:v>
                </c:pt>
                <c:pt idx="80">
                  <c:v>0.108861103620443</c:v>
                </c:pt>
                <c:pt idx="81">
                  <c:v>0.107980781180075</c:v>
                </c:pt>
                <c:pt idx="82">
                  <c:v>0.107114535652812</c:v>
                </c:pt>
                <c:pt idx="83">
                  <c:v>0.106262033170281</c:v>
                </c:pt>
                <c:pt idx="84">
                  <c:v>0.105422950304695</c:v>
                </c:pt>
                <c:pt idx="85">
                  <c:v>0.104596973665252</c:v>
                </c:pt>
                <c:pt idx="86">
                  <c:v>0.103783799513054</c:v>
                </c:pt>
                <c:pt idx="87">
                  <c:v>0.102983133393562</c:v>
                </c:pt>
                <c:pt idx="88">
                  <c:v>0.102194689785661</c:v>
                </c:pt>
                <c:pt idx="89">
                  <c:v>0.101418191766471</c:v>
                </c:pt>
                <c:pt idx="90">
                  <c:v>0.100653370691098</c:v>
                </c:pt>
                <c:pt idx="91">
                  <c:v>0.0998999658865414</c:v>
                </c:pt>
                <c:pt idx="92">
                  <c:v>0.0991577243590413</c:v>
                </c:pt>
                <c:pt idx="93">
                  <c:v>0.0984264005141905</c:v>
                </c:pt>
                <c:pt idx="94">
                  <c:v>0.09770575588916</c:v>
                </c:pt>
                <c:pt idx="95">
                  <c:v>0.0969955588964356</c:v>
                </c:pt>
                <c:pt idx="96">
                  <c:v>0.0962955845784953</c:v>
                </c:pt>
                <c:pt idx="97">
                  <c:v>0.0956056143728862</c:v>
                </c:pt>
                <c:pt idx="98">
                  <c:v>0.0949254358871925</c:v>
                </c:pt>
                <c:pt idx="99">
                  <c:v>0.0942548426834133</c:v>
                </c:pt>
                <c:pt idx="100">
                  <c:v>0.0935936340712961</c:v>
                </c:pt>
                <c:pt idx="101">
                  <c:v>0.0929416149101949</c:v>
                </c:pt>
                <c:pt idx="102">
                  <c:v>0.0922985954190482</c:v>
                </c:pt>
                <c:pt idx="103">
                  <c:v>0.0916643909940914</c:v>
                </c:pt>
                <c:pt idx="104">
                  <c:v>0.0910388220339396</c:v>
                </c:pt>
                <c:pt idx="105">
                  <c:v>0.0904217137716972</c:v>
                </c:pt>
                <c:pt idx="106">
                  <c:v>0.0898128961137671</c:v>
                </c:pt>
                <c:pt idx="107">
                  <c:v>0.0892122034850511</c:v>
                </c:pt>
                <c:pt idx="108">
                  <c:v>0.088619474680248</c:v>
                </c:pt>
                <c:pt idx="109">
                  <c:v>0.0880345527209723</c:v>
                </c:pt>
                <c:pt idx="110">
                  <c:v>0.0874572847184289</c:v>
                </c:pt>
                <c:pt idx="111">
                  <c:v>0.0868875217413961</c:v>
                </c:pt>
                <c:pt idx="112">
                  <c:v>0.0863251186892768</c:v>
                </c:pt>
                <c:pt idx="113">
                  <c:v>0.0857699341699953</c:v>
                </c:pt>
                <c:pt idx="114">
                  <c:v>0.0852218303825242</c:v>
                </c:pt>
                <c:pt idx="115">
                  <c:v>0.0846806730038393</c:v>
                </c:pt>
                <c:pt idx="116">
                  <c:v>0.0841463310801087</c:v>
                </c:pt>
                <c:pt idx="117">
                  <c:v>0.0836186769219332</c:v>
                </c:pt>
                <c:pt idx="118">
                  <c:v>0.0830975860034628</c:v>
                </c:pt>
                <c:pt idx="119">
                  <c:v>0.0825829368652245</c:v>
                </c:pt>
                <c:pt idx="120">
                  <c:v>0.0820746110205016</c:v>
                </c:pt>
                <c:pt idx="121">
                  <c:v>0.0815724928651163</c:v>
                </c:pt>
                <c:pt idx="122">
                  <c:v>0.0810764695904714</c:v>
                </c:pt>
                <c:pt idx="123">
                  <c:v>0.0805864310997145</c:v>
                </c:pt>
                <c:pt idx="124">
                  <c:v>0.0801022699268952</c:v>
                </c:pt>
                <c:pt idx="125">
                  <c:v>0.0796238811589931</c:v>
                </c:pt>
                <c:pt idx="126">
                  <c:v>0.0791511623606954</c:v>
                </c:pt>
                <c:pt idx="127">
                  <c:v>0.0786840135018154</c:v>
                </c:pt>
                <c:pt idx="128">
                  <c:v>0.0782223368872416</c:v>
                </c:pt>
                <c:pt idx="129">
                  <c:v>0.0777660370893176</c:v>
                </c:pt>
                <c:pt idx="130">
                  <c:v>0.0773150208825532</c:v>
                </c:pt>
                <c:pt idx="131">
                  <c:v>0.0768691971805753</c:v>
                </c:pt>
                <c:pt idx="132">
                  <c:v>0.0764284769752282</c:v>
                </c:pt>
                <c:pt idx="133">
                  <c:v>0.0759927732777392</c:v>
                </c:pt>
                <c:pt idx="134">
                  <c:v>0.0755620010618689</c:v>
                </c:pt>
                <c:pt idx="135">
                  <c:v>0.0751360772089671</c:v>
                </c:pt>
                <c:pt idx="136">
                  <c:v>0.0747149204548622</c:v>
                </c:pt>
                <c:pt idx="137">
                  <c:v>0.0742984513385113</c:v>
                </c:pt>
                <c:pt idx="138">
                  <c:v>0.0738865921523452</c:v>
                </c:pt>
                <c:pt idx="139">
                  <c:v>0.0734792668942423</c:v>
                </c:pt>
                <c:pt idx="140">
                  <c:v>0.07307640122107</c:v>
                </c:pt>
                <c:pt idx="141">
                  <c:v>0.072677922403734</c:v>
                </c:pt>
                <c:pt idx="142">
                  <c:v>0.0722837592836795</c:v>
                </c:pt>
                <c:pt idx="143">
                  <c:v>0.0718938422307884</c:v>
                </c:pt>
                <c:pt idx="144">
                  <c:v>0.0715081031026234</c:v>
                </c:pt>
                <c:pt idx="145">
                  <c:v>0.0711264752049652</c:v>
                </c:pt>
                <c:pt idx="146">
                  <c:v>0.0707488932535996</c:v>
                </c:pt>
                <c:pt idx="147">
                  <c:v>0.0703752933373044</c:v>
                </c:pt>
                <c:pt idx="148">
                  <c:v>0.0700056128819958</c:v>
                </c:pt>
                <c:pt idx="149">
                  <c:v>0.0696397906159907</c:v>
                </c:pt>
                <c:pt idx="150">
                  <c:v>0.0692777665363439</c:v>
                </c:pt>
                <c:pt idx="151">
                  <c:v>0.0689194818762239</c:v>
                </c:pt>
                <c:pt idx="152">
                  <c:v>0.0685648790732878</c:v>
                </c:pt>
                <c:pt idx="153">
                  <c:v>0.068213901739021</c:v>
                </c:pt>
                <c:pt idx="154">
                  <c:v>0.0678664946290082</c:v>
                </c:pt>
                <c:pt idx="155">
                  <c:v>0.0675226036141013</c:v>
                </c:pt>
                <c:pt idx="156">
                  <c:v>0.0671821756524538</c:v>
                </c:pt>
                <c:pt idx="157">
                  <c:v>0.0668451587623921</c:v>
                </c:pt>
                <c:pt idx="158">
                  <c:v>0.0665115019960925</c:v>
                </c:pt>
                <c:pt idx="159">
                  <c:v>0.0661811554140397</c:v>
                </c:pt>
                <c:pt idx="160">
                  <c:v>0.0658540700602358</c:v>
                </c:pt>
                <c:pt idx="161">
                  <c:v>0.0655301979381374</c:v>
                </c:pt>
                <c:pt idx="162">
                  <c:v>0.0652094919872945</c:v>
                </c:pt>
                <c:pt idx="163">
                  <c:v>0.0648919060606678</c:v>
                </c:pt>
                <c:pt idx="164">
                  <c:v>0.0645773949026018</c:v>
                </c:pt>
                <c:pt idx="165">
                  <c:v>0.064265914127431</c:v>
                </c:pt>
                <c:pt idx="166">
                  <c:v>0.0639574201986994</c:v>
                </c:pt>
                <c:pt idx="167">
                  <c:v>0.0636518704089709</c:v>
                </c:pt>
                <c:pt idx="168">
                  <c:v>0.0633492228602136</c:v>
                </c:pt>
                <c:pt idx="169">
                  <c:v>0.0630494364447367</c:v>
                </c:pt>
                <c:pt idx="170">
                  <c:v>0.0627524708266638</c:v>
                </c:pt>
                <c:pt idx="171">
                  <c:v>0.062458286423924</c:v>
                </c:pt>
                <c:pt idx="172">
                  <c:v>0.062166844390744</c:v>
                </c:pt>
                <c:pt idx="173">
                  <c:v>0.0618781066006263</c:v>
                </c:pt>
                <c:pt idx="174">
                  <c:v>0.0615920356297957</c:v>
                </c:pt>
                <c:pt idx="175">
                  <c:v>0.0613085947411016</c:v>
                </c:pt>
                <c:pt idx="176">
                  <c:v>0.061027747868359</c:v>
                </c:pt>
                <c:pt idx="177">
                  <c:v>0.0607494596011171</c:v>
                </c:pt>
                <c:pt idx="178">
                  <c:v>0.0604736951698393</c:v>
                </c:pt>
                <c:pt idx="179">
                  <c:v>0.0602004204314833</c:v>
                </c:pt>
                <c:pt idx="180">
                  <c:v>0.0599296018554686</c:v>
                </c:pt>
                <c:pt idx="181">
                  <c:v>0.0596612065100189</c:v>
                </c:pt>
                <c:pt idx="182">
                  <c:v>0.0593952020488676</c:v>
                </c:pt>
                <c:pt idx="183">
                  <c:v>0.0591315566983166</c:v>
                </c:pt>
                <c:pt idx="184">
                  <c:v>0.058870239244635</c:v>
                </c:pt>
                <c:pt idx="185">
                  <c:v>0.0586112190217904</c:v>
                </c:pt>
                <c:pt idx="186">
                  <c:v>0.0583544658994998</c:v>
                </c:pt>
                <c:pt idx="187">
                  <c:v>0.0580999502715922</c:v>
                </c:pt>
                <c:pt idx="188">
                  <c:v>0.0578476430446729</c:v>
                </c:pt>
                <c:pt idx="189">
                  <c:v>0.0575975156270805</c:v>
                </c:pt>
                <c:pt idx="190">
                  <c:v>0.0573495399181277</c:v>
                </c:pt>
                <c:pt idx="191">
                  <c:v>0.0571036882976171</c:v>
                </c:pt>
                <c:pt idx="192">
                  <c:v>0.0568599336156255</c:v>
                </c:pt>
                <c:pt idx="193">
                  <c:v>0.056618249182546</c:v>
                </c:pt>
                <c:pt idx="194">
                  <c:v>0.0563786087593826</c:v>
                </c:pt>
                <c:pt idx="195">
                  <c:v>0.0561409865482894</c:v>
                </c:pt>
                <c:pt idx="196">
                  <c:v>0.055905357183346</c:v>
                </c:pt>
                <c:pt idx="197">
                  <c:v>0.0556716957215641</c:v>
                </c:pt>
                <c:pt idx="198">
                  <c:v>0.0554399776341173</c:v>
                </c:pt>
                <c:pt idx="199">
                  <c:v>0.0552101787977879</c:v>
                </c:pt>
                <c:pt idx="200">
                  <c:v>0.0549822754866249</c:v>
                </c:pt>
                <c:pt idx="201">
                  <c:v>0.0547562443638068</c:v>
                </c:pt>
                <c:pt idx="202">
                  <c:v>0.054532062473703</c:v>
                </c:pt>
                <c:pt idx="203">
                  <c:v>0.0543097072341295</c:v>
                </c:pt>
                <c:pt idx="204">
                  <c:v>0.0540891564287913</c:v>
                </c:pt>
                <c:pt idx="205">
                  <c:v>0.0538703881999087</c:v>
                </c:pt>
                <c:pt idx="206">
                  <c:v>0.0536533810410199</c:v>
                </c:pt>
                <c:pt idx="207">
                  <c:v>0.0534381137899568</c:v>
                </c:pt>
                <c:pt idx="208">
                  <c:v>0.0532245656219885</c:v>
                </c:pt>
                <c:pt idx="209">
                  <c:v>0.0530127160431279</c:v>
                </c:pt>
                <c:pt idx="210">
                  <c:v>0.0528025448835962</c:v>
                </c:pt>
                <c:pt idx="211">
                  <c:v>0.0525940322914429</c:v>
                </c:pt>
                <c:pt idx="212">
                  <c:v>0.0523871587263142</c:v>
                </c:pt>
                <c:pt idx="213">
                  <c:v>0.0521819049533689</c:v>
                </c:pt>
                <c:pt idx="214">
                  <c:v>0.0519782520373348</c:v>
                </c:pt>
                <c:pt idx="215">
                  <c:v>0.0517761813367044</c:v>
                </c:pt>
                <c:pt idx="216">
                  <c:v>0.0515756744980638</c:v>
                </c:pt>
                <c:pt idx="217">
                  <c:v>0.0513767134505536</c:v>
                </c:pt>
                <c:pt idx="218">
                  <c:v>0.0511792804004558</c:v>
                </c:pt>
                <c:pt idx="219">
                  <c:v>0.0509833578259052</c:v>
                </c:pt>
                <c:pt idx="220">
                  <c:v>0.0507889284717216</c:v>
                </c:pt>
                <c:pt idx="221">
                  <c:v>0.0505959753443587</c:v>
                </c:pt>
                <c:pt idx="222">
                  <c:v>0.0504044817069681</c:v>
                </c:pt>
                <c:pt idx="223">
                  <c:v>0.0502144310745732</c:v>
                </c:pt>
                <c:pt idx="224">
                  <c:v>0.0500258072093533</c:v>
                </c:pt>
                <c:pt idx="225">
                  <c:v>0.0498385941160316</c:v>
                </c:pt>
                <c:pt idx="226">
                  <c:v>0.0496527760373672</c:v>
                </c:pt>
                <c:pt idx="227">
                  <c:v>0.0494683374497459</c:v>
                </c:pt>
                <c:pt idx="228">
                  <c:v>0.0492852630588702</c:v>
                </c:pt>
                <c:pt idx="229">
                  <c:v>0.0491035377955429</c:v>
                </c:pt>
                <c:pt idx="230">
                  <c:v>0.0489231468115439</c:v>
                </c:pt>
                <c:pt idx="231">
                  <c:v>0.0487440754755975</c:v>
                </c:pt>
                <c:pt idx="232">
                  <c:v>0.0485663093694271</c:v>
                </c:pt>
                <c:pt idx="233">
                  <c:v>0.0483898342838957</c:v>
                </c:pt>
                <c:pt idx="234">
                  <c:v>0.0482146362152306</c:v>
                </c:pt>
                <c:pt idx="235">
                  <c:v>0.0480407013613286</c:v>
                </c:pt>
                <c:pt idx="236">
                  <c:v>0.0478680161181413</c:v>
                </c:pt>
                <c:pt idx="237">
                  <c:v>0.0476965670761376</c:v>
                </c:pt>
                <c:pt idx="238">
                  <c:v>0.0475263410168416</c:v>
                </c:pt>
                <c:pt idx="239">
                  <c:v>0.0473573249094445</c:v>
                </c:pt>
                <c:pt idx="240">
                  <c:v>0.0471895059074875</c:v>
                </c:pt>
                <c:pt idx="241">
                  <c:v>0.0470228713456161</c:v>
                </c:pt>
                <c:pt idx="242">
                  <c:v>0.046857408736401</c:v>
                </c:pt>
                <c:pt idx="243">
                  <c:v>0.0466931057672274</c:v>
                </c:pt>
                <c:pt idx="244">
                  <c:v>0.0465299502972478</c:v>
                </c:pt>
                <c:pt idx="245">
                  <c:v>0.0463679303543994</c:v>
                </c:pt>
                <c:pt idx="246">
                  <c:v>0.0462070341324829</c:v>
                </c:pt>
                <c:pt idx="247">
                  <c:v>0.0460472499883016</c:v>
                </c:pt>
                <c:pt idx="248">
                  <c:v>0.0458885664388595</c:v>
                </c:pt>
                <c:pt idx="249">
                  <c:v>0.0457309721586178</c:v>
                </c:pt>
                <c:pt idx="250">
                  <c:v>0.045574455976806</c:v>
                </c:pt>
                <c:pt idx="251">
                  <c:v>0.0454190068747894</c:v>
                </c:pt>
                <c:pt idx="252">
                  <c:v>0.0452646139834892</c:v>
                </c:pt>
                <c:pt idx="253">
                  <c:v>0.045111266580855</c:v>
                </c:pt>
                <c:pt idx="254">
                  <c:v>0.0449589540893889</c:v>
                </c:pt>
                <c:pt idx="255">
                  <c:v>0.0448076660737187</c:v>
                </c:pt>
                <c:pt idx="256">
                  <c:v>0.0446573922382204</c:v>
                </c:pt>
                <c:pt idx="257">
                  <c:v>0.0445081224246878</c:v>
                </c:pt>
                <c:pt idx="258">
                  <c:v>0.0443598466100488</c:v>
                </c:pt>
                <c:pt idx="259">
                  <c:v>0.0442125549041272</c:v>
                </c:pt>
                <c:pt idx="260">
                  <c:v>0.0440662375474481</c:v>
                </c:pt>
                <c:pt idx="261">
                  <c:v>0.0439208849090878</c:v>
                </c:pt>
                <c:pt idx="262">
                  <c:v>0.0437764874845648</c:v>
                </c:pt>
                <c:pt idx="263">
                  <c:v>0.0436330358937729</c:v>
                </c:pt>
                <c:pt idx="264">
                  <c:v>0.0434905208789544</c:v>
                </c:pt>
                <c:pt idx="265">
                  <c:v>0.0433489333027132</c:v>
                </c:pt>
                <c:pt idx="266">
                  <c:v>0.0432082641460654</c:v>
                </c:pt>
                <c:pt idx="267">
                  <c:v>0.0430685045065292</c:v>
                </c:pt>
                <c:pt idx="268">
                  <c:v>0.04292964559625</c:v>
                </c:pt>
                <c:pt idx="269">
                  <c:v>0.0427916787401632</c:v>
                </c:pt>
                <c:pt idx="270">
                  <c:v>0.0426545953741908</c:v>
                </c:pt>
                <c:pt idx="271">
                  <c:v>0.0425183870434733</c:v>
                </c:pt>
                <c:pt idx="272">
                  <c:v>0.042383045400635</c:v>
                </c:pt>
                <c:pt idx="273">
                  <c:v>0.0422485622040821</c:v>
                </c:pt>
                <c:pt idx="274">
                  <c:v>0.0421149293163335</c:v>
                </c:pt>
                <c:pt idx="275">
                  <c:v>0.0419821387023826</c:v>
                </c:pt>
                <c:pt idx="276">
                  <c:v>0.0418501824280903</c:v>
                </c:pt>
                <c:pt idx="277">
                  <c:v>0.0417190526586076</c:v>
                </c:pt>
                <c:pt idx="278">
                  <c:v>0.0415887416568283</c:v>
                </c:pt>
                <c:pt idx="279">
                  <c:v>0.0414592417818701</c:v>
                </c:pt>
                <c:pt idx="280">
                  <c:v>0.0413305454875842</c:v>
                </c:pt>
                <c:pt idx="281">
                  <c:v>0.0412026453210926</c:v>
                </c:pt>
                <c:pt idx="282">
                  <c:v>0.0410755339213516</c:v>
                </c:pt>
                <c:pt idx="283">
                  <c:v>0.040949204017743</c:v>
                </c:pt>
                <c:pt idx="284">
                  <c:v>0.0408236484286899</c:v>
                </c:pt>
                <c:pt idx="285">
                  <c:v>0.040698860060299</c:v>
                </c:pt>
                <c:pt idx="286">
                  <c:v>0.0405748319050266</c:v>
                </c:pt>
                <c:pt idx="287">
                  <c:v>0.0404515570403696</c:v>
                </c:pt>
                <c:pt idx="288">
                  <c:v>0.0403290286275801</c:v>
                </c:pt>
                <c:pt idx="289">
                  <c:v>0.0402072399104027</c:v>
                </c:pt>
                <c:pt idx="290">
                  <c:v>0.0400861842138355</c:v>
                </c:pt>
                <c:pt idx="291">
                  <c:v>0.0399658549429122</c:v>
                </c:pt>
                <c:pt idx="292">
                  <c:v>0.0398462455815074</c:v>
                </c:pt>
                <c:pt idx="293">
                  <c:v>0.0397273496911619</c:v>
                </c:pt>
                <c:pt idx="294">
                  <c:v>0.0396091609099298</c:v>
                </c:pt>
                <c:pt idx="295">
                  <c:v>0.0394916729512457</c:v>
                </c:pt>
                <c:pt idx="296">
                  <c:v>0.0393748796028122</c:v>
                </c:pt>
                <c:pt idx="297">
                  <c:v>0.0392587747255065</c:v>
                </c:pt>
                <c:pt idx="298">
                  <c:v>0.0391433522523071</c:v>
                </c:pt>
                <c:pt idx="299">
                  <c:v>0.0390286061872385</c:v>
                </c:pt>
                <c:pt idx="300">
                  <c:v>0.0389145306043351</c:v>
                </c:pt>
                <c:pt idx="301">
                  <c:v>0.0388011196466225</c:v>
                </c:pt>
                <c:pt idx="302">
                  <c:v>0.0386883675251167</c:v>
                </c:pt>
                <c:pt idx="303">
                  <c:v>0.0385762685178413</c:v>
                </c:pt>
                <c:pt idx="304">
                  <c:v>0.0384648169688607</c:v>
                </c:pt>
                <c:pt idx="305">
                  <c:v>0.0383540072873309</c:v>
                </c:pt>
                <c:pt idx="306">
                  <c:v>0.0382438339465658</c:v>
                </c:pt>
                <c:pt idx="307">
                  <c:v>0.0381342914831201</c:v>
                </c:pt>
                <c:pt idx="308">
                  <c:v>0.0380253744958878</c:v>
                </c:pt>
                <c:pt idx="309">
                  <c:v>0.0379170776452157</c:v>
                </c:pt>
                <c:pt idx="310">
                  <c:v>0.0378093956520322</c:v>
                </c:pt>
                <c:pt idx="311">
                  <c:v>0.0377023232969915</c:v>
                </c:pt>
                <c:pt idx="312">
                  <c:v>0.0375958554196309</c:v>
                </c:pt>
                <c:pt idx="313">
                  <c:v>0.0374899869175435</c:v>
                </c:pt>
                <c:pt idx="314">
                  <c:v>0.0373847127455646</c:v>
                </c:pt>
                <c:pt idx="315">
                  <c:v>0.0372800279149708</c:v>
                </c:pt>
                <c:pt idx="316">
                  <c:v>0.0371759274926943</c:v>
                </c:pt>
                <c:pt idx="317">
                  <c:v>0.0370724066005481</c:v>
                </c:pt>
                <c:pt idx="318">
                  <c:v>0.0369694604144661</c:v>
                </c:pt>
                <c:pt idx="319">
                  <c:v>0.0368670841637545</c:v>
                </c:pt>
                <c:pt idx="320">
                  <c:v>0.036765273130356</c:v>
                </c:pt>
                <c:pt idx="321">
                  <c:v>0.0366640226481263</c:v>
                </c:pt>
                <c:pt idx="322">
                  <c:v>0.0365633281021223</c:v>
                </c:pt>
                <c:pt idx="323">
                  <c:v>0.0364631849279017</c:v>
                </c:pt>
                <c:pt idx="324">
                  <c:v>0.036363588610835</c:v>
                </c:pt>
                <c:pt idx="325">
                  <c:v>0.0362645346854272</c:v>
                </c:pt>
                <c:pt idx="326">
                  <c:v>0.0361660187346525</c:v>
                </c:pt>
                <c:pt idx="327">
                  <c:v>0.0360680363892976</c:v>
                </c:pt>
                <c:pt idx="328">
                  <c:v>0.0359705833273176</c:v>
                </c:pt>
                <c:pt idx="329">
                  <c:v>0.035873655273201</c:v>
                </c:pt>
                <c:pt idx="330">
                  <c:v>0.0357772479973454</c:v>
                </c:pt>
                <c:pt idx="331">
                  <c:v>0.0356813573154435</c:v>
                </c:pt>
                <c:pt idx="332">
                  <c:v>0.0355859790878779</c:v>
                </c:pt>
                <c:pt idx="333">
                  <c:v>0.0354911092191273</c:v>
                </c:pt>
                <c:pt idx="334">
                  <c:v>0.0353967436571799</c:v>
                </c:pt>
                <c:pt idx="335">
                  <c:v>0.0353028783929586</c:v>
                </c:pt>
                <c:pt idx="336">
                  <c:v>0.0352095094597529</c:v>
                </c:pt>
                <c:pt idx="337">
                  <c:v>0.0351166329326618</c:v>
                </c:pt>
                <c:pt idx="338">
                  <c:v>0.0350242449280441</c:v>
                </c:pt>
                <c:pt idx="339">
                  <c:v>0.034932341602978</c:v>
                </c:pt>
                <c:pt idx="340">
                  <c:v>0.034840919154729</c:v>
                </c:pt>
                <c:pt idx="341">
                  <c:v>0.0347499738202262</c:v>
                </c:pt>
                <c:pt idx="342">
                  <c:v>0.0346595018755466</c:v>
                </c:pt>
                <c:pt idx="343">
                  <c:v>0.0345694996354074</c:v>
                </c:pt>
                <c:pt idx="344">
                  <c:v>0.0344799634526665</c:v>
                </c:pt>
                <c:pt idx="345">
                  <c:v>0.0343908897178306</c:v>
                </c:pt>
                <c:pt idx="346">
                  <c:v>0.0343022748585704</c:v>
                </c:pt>
                <c:pt idx="347">
                  <c:v>0.0342141153392442</c:v>
                </c:pt>
                <c:pt idx="348">
                  <c:v>0.0341264076604278</c:v>
                </c:pt>
                <c:pt idx="349">
                  <c:v>0.0340391483584526</c:v>
                </c:pt>
                <c:pt idx="350">
                  <c:v>0.0339523340049496</c:v>
                </c:pt>
                <c:pt idx="351">
                  <c:v>0.0338659612064017</c:v>
                </c:pt>
                <c:pt idx="352">
                  <c:v>0.0337800266037016</c:v>
                </c:pt>
                <c:pt idx="353">
                  <c:v>0.0336945268717172</c:v>
                </c:pt>
                <c:pt idx="354">
                  <c:v>0.0336094587188629</c:v>
                </c:pt>
                <c:pt idx="355">
                  <c:v>0.0335248188866783</c:v>
                </c:pt>
                <c:pt idx="356">
                  <c:v>0.0334406041494121</c:v>
                </c:pt>
                <c:pt idx="357">
                  <c:v>0.0333568113136134</c:v>
                </c:pt>
                <c:pt idx="358">
                  <c:v>0.033273437217728</c:v>
                </c:pt>
                <c:pt idx="359">
                  <c:v>0.0331904787317017</c:v>
                </c:pt>
                <c:pt idx="360">
                  <c:v>0.0331079327565887</c:v>
                </c:pt>
                <c:pt idx="361">
                  <c:v>0.0330257962241668</c:v>
                </c:pt>
                <c:pt idx="362">
                  <c:v>0.032944066096557</c:v>
                </c:pt>
                <c:pt idx="363">
                  <c:v>0.0328627393658499</c:v>
                </c:pt>
                <c:pt idx="364">
                  <c:v>0.032781813053737</c:v>
                </c:pt>
                <c:pt idx="365">
                  <c:v>0.0327012842111479</c:v>
                </c:pt>
                <c:pt idx="366">
                  <c:v>0.0326211499178916</c:v>
                </c:pt>
                <c:pt idx="367">
                  <c:v>0.0325414072823052</c:v>
                </c:pt>
                <c:pt idx="368">
                  <c:v>0.0324620534409055</c:v>
                </c:pt>
                <c:pt idx="369">
                  <c:v>0.0323830855580471</c:v>
                </c:pt>
                <c:pt idx="370">
                  <c:v>0.0323045008255848</c:v>
                </c:pt>
                <c:pt idx="371">
                  <c:v>0.0322262964625416</c:v>
                </c:pt>
                <c:pt idx="372">
                  <c:v>0.0321484697147805</c:v>
                </c:pt>
                <c:pt idx="373">
                  <c:v>0.0320710178546819</c:v>
                </c:pt>
                <c:pt idx="374">
                  <c:v>0.031993938180825</c:v>
                </c:pt>
                <c:pt idx="375">
                  <c:v>0.0319172280176745</c:v>
                </c:pt>
                <c:pt idx="376">
                  <c:v>0.0318408847152712</c:v>
                </c:pt>
                <c:pt idx="377">
                  <c:v>0.0317649056489269</c:v>
                </c:pt>
                <c:pt idx="378">
                  <c:v>0.0316892882189247</c:v>
                </c:pt>
                <c:pt idx="379">
                  <c:v>0.0316140298502221</c:v>
                </c:pt>
                <c:pt idx="380">
                  <c:v>0.0315391279921592</c:v>
                </c:pt>
                <c:pt idx="381">
                  <c:v>0.0314645801181712</c:v>
                </c:pt>
                <c:pt idx="382">
                  <c:v>0.0313903837255043</c:v>
                </c:pt>
                <c:pt idx="383">
                  <c:v>0.0313165363349361</c:v>
                </c:pt>
                <c:pt idx="384">
                  <c:v>0.0312430354904997</c:v>
                </c:pt>
                <c:pt idx="385">
                  <c:v>0.0311698787592117</c:v>
                </c:pt>
                <c:pt idx="386">
                  <c:v>0.0310970637308042</c:v>
                </c:pt>
                <c:pt idx="387">
                  <c:v>0.0310245880174601</c:v>
                </c:pt>
                <c:pt idx="388">
                  <c:v>0.0309524492535527</c:v>
                </c:pt>
                <c:pt idx="389">
                  <c:v>0.0308806450953885</c:v>
                </c:pt>
                <c:pt idx="390">
                  <c:v>0.0308091732209534</c:v>
                </c:pt>
                <c:pt idx="391">
                  <c:v>0.0307380313296632</c:v>
                </c:pt>
                <c:pt idx="392">
                  <c:v>0.0306672171421164</c:v>
                </c:pt>
                <c:pt idx="393">
                  <c:v>0.0305967283998515</c:v>
                </c:pt>
                <c:pt idx="394">
                  <c:v>0.030526562865107</c:v>
                </c:pt>
                <c:pt idx="395">
                  <c:v>0.0304567183205848</c:v>
                </c:pt>
                <c:pt idx="396">
                  <c:v>0.0303871925692167</c:v>
                </c:pt>
                <c:pt idx="397">
                  <c:v>0.0303179834339349</c:v>
                </c:pt>
                <c:pt idx="398">
                  <c:v>0.0302490887574443</c:v>
                </c:pt>
                <c:pt idx="399">
                  <c:v>0.0301805064019989</c:v>
                </c:pt>
                <c:pt idx="400">
                  <c:v>0.030112234249181</c:v>
                </c:pt>
                <c:pt idx="401">
                  <c:v>0.030044270199683</c:v>
                </c:pt>
                <c:pt idx="402">
                  <c:v>0.0299766121730928</c:v>
                </c:pt>
                <c:pt idx="403">
                  <c:v>0.0299092581076815</c:v>
                </c:pt>
                <c:pt idx="404">
                  <c:v>0.0298422059601945</c:v>
                </c:pt>
                <c:pt idx="405">
                  <c:v>0.0297754537056445</c:v>
                </c:pt>
                <c:pt idx="406">
                  <c:v>0.0297089993371085</c:v>
                </c:pt>
                <c:pt idx="407">
                  <c:v>0.0296428408655265</c:v>
                </c:pt>
                <c:pt idx="408">
                  <c:v>0.0295769763195033</c:v>
                </c:pt>
                <c:pt idx="409">
                  <c:v>0.0295114037451129</c:v>
                </c:pt>
                <c:pt idx="410">
                  <c:v>0.0294461212057058</c:v>
                </c:pt>
                <c:pt idx="411">
                  <c:v>0.0293811267817178</c:v>
                </c:pt>
                <c:pt idx="412">
                  <c:v>0.0293164185704827</c:v>
                </c:pt>
                <c:pt idx="413">
                  <c:v>0.0292519946860466</c:v>
                </c:pt>
                <c:pt idx="414">
                  <c:v>0.0291878532589848</c:v>
                </c:pt>
                <c:pt idx="415">
                  <c:v>0.0291239924362211</c:v>
                </c:pt>
                <c:pt idx="416">
                  <c:v>0.0290604103808497</c:v>
                </c:pt>
                <c:pt idx="417">
                  <c:v>0.0289971052719593</c:v>
                </c:pt>
                <c:pt idx="418">
                  <c:v>0.0289340753044589</c:v>
                </c:pt>
                <c:pt idx="419">
                  <c:v>0.0288713186889073</c:v>
                </c:pt>
                <c:pt idx="420">
                  <c:v>0.0288088336513429</c:v>
                </c:pt>
                <c:pt idx="421">
                  <c:v>0.0287466184331174</c:v>
                </c:pt>
                <c:pt idx="422">
                  <c:v>0.0286846712907311</c:v>
                </c:pt>
                <c:pt idx="423">
                  <c:v>0.0286229904956693</c:v>
                </c:pt>
                <c:pt idx="424">
                  <c:v>0.0285615743342426</c:v>
                </c:pt>
                <c:pt idx="425">
                  <c:v>0.028500421107428</c:v>
                </c:pt>
                <c:pt idx="426">
                  <c:v>0.028439529130712</c:v>
                </c:pt>
                <c:pt idx="427">
                  <c:v>0.0283788967339369</c:v>
                </c:pt>
                <c:pt idx="428">
                  <c:v>0.0283185222611473</c:v>
                </c:pt>
                <c:pt idx="429">
                  <c:v>0.0282584040704405</c:v>
                </c:pt>
                <c:pt idx="430">
                  <c:v>0.0281985405338166</c:v>
                </c:pt>
                <c:pt idx="431">
                  <c:v>0.0281389300370328</c:v>
                </c:pt>
                <c:pt idx="432">
                  <c:v>0.0280795709794577</c:v>
                </c:pt>
                <c:pt idx="433">
                  <c:v>0.0280204617739286</c:v>
                </c:pt>
                <c:pt idx="434">
                  <c:v>0.0279616008466098</c:v>
                </c:pt>
                <c:pt idx="435">
                  <c:v>0.0279029866368534</c:v>
                </c:pt>
                <c:pt idx="436">
                  <c:v>0.0278446175970612</c:v>
                </c:pt>
                <c:pt idx="437">
                  <c:v>0.0277864921925487</c:v>
                </c:pt>
                <c:pt idx="438">
                  <c:v>0.0277286089014109</c:v>
                </c:pt>
                <c:pt idx="439">
                  <c:v>0.0276709662143892</c:v>
                </c:pt>
                <c:pt idx="440">
                  <c:v>0.0276135626347407</c:v>
                </c:pt>
                <c:pt idx="441">
                  <c:v>0.0275563966781088</c:v>
                </c:pt>
                <c:pt idx="442">
                  <c:v>0.0274994668723949</c:v>
                </c:pt>
                <c:pt idx="443">
                  <c:v>0.0274427717576327</c:v>
                </c:pt>
                <c:pt idx="444">
                  <c:v>0.027386309885863</c:v>
                </c:pt>
                <c:pt idx="445">
                  <c:v>0.0273300798210109</c:v>
                </c:pt>
                <c:pt idx="446">
                  <c:v>0.0272740801387642</c:v>
                </c:pt>
                <c:pt idx="447">
                  <c:v>0.0272183094264529</c:v>
                </c:pt>
                <c:pt idx="448">
                  <c:v>0.0271627662829307</c:v>
                </c:pt>
                <c:pt idx="449">
                  <c:v>0.0271074493184578</c:v>
                </c:pt>
                <c:pt idx="450">
                  <c:v>0.027052357154585</c:v>
                </c:pt>
                <c:pt idx="451">
                  <c:v>0.0269974884240395</c:v>
                </c:pt>
                <c:pt idx="452">
                  <c:v>0.0269428417706115</c:v>
                </c:pt>
                <c:pt idx="453">
                  <c:v>0.0268884158490429</c:v>
                </c:pt>
                <c:pt idx="454">
                  <c:v>0.0268342093249167</c:v>
                </c:pt>
                <c:pt idx="455">
                  <c:v>0.0267802208745485</c:v>
                </c:pt>
                <c:pt idx="456">
                  <c:v>0.0267264491848783</c:v>
                </c:pt>
                <c:pt idx="457">
                  <c:v>0.0266728929533645</c:v>
                </c:pt>
                <c:pt idx="458">
                  <c:v>0.0266195508878787</c:v>
                </c:pt>
                <c:pt idx="459">
                  <c:v>0.0265664217066018</c:v>
                </c:pt>
                <c:pt idx="460">
                  <c:v>0.0265135041379215</c:v>
                </c:pt>
                <c:pt idx="461">
                  <c:v>0.0264607969203308</c:v>
                </c:pt>
                <c:pt idx="462">
                  <c:v>0.0264082988023282</c:v>
                </c:pt>
                <c:pt idx="463">
                  <c:v>0.0263560085423182</c:v>
                </c:pt>
                <c:pt idx="464">
                  <c:v>0.0263039249085139</c:v>
                </c:pt>
                <c:pt idx="465">
                  <c:v>0.0262520466788402</c:v>
                </c:pt>
                <c:pt idx="466">
                  <c:v>0.0262003726408381</c:v>
                </c:pt>
                <c:pt idx="467">
                  <c:v>0.0261489015915709</c:v>
                </c:pt>
                <c:pt idx="468">
                  <c:v>0.0260976323375302</c:v>
                </c:pt>
                <c:pt idx="469">
                  <c:v>0.0260465636945442</c:v>
                </c:pt>
                <c:pt idx="470">
                  <c:v>0.0259956944876865</c:v>
                </c:pt>
                <c:pt idx="471">
                  <c:v>0.0259450235511861</c:v>
                </c:pt>
                <c:pt idx="472">
                  <c:v>0.0258945497283381</c:v>
                </c:pt>
                <c:pt idx="473">
                  <c:v>0.0258442718714163</c:v>
                </c:pt>
                <c:pt idx="474">
                  <c:v>0.0257941888415857</c:v>
                </c:pt>
                <c:pt idx="475">
                  <c:v>0.0257442995088171</c:v>
                </c:pt>
                <c:pt idx="476">
                  <c:v>0.0256946027518017</c:v>
                </c:pt>
                <c:pt idx="477">
                  <c:v>0.0256450974578675</c:v>
                </c:pt>
                <c:pt idx="478">
                  <c:v>0.0255957825228962</c:v>
                </c:pt>
                <c:pt idx="479">
                  <c:v>0.0255466568512413</c:v>
                </c:pt>
                <c:pt idx="480">
                  <c:v>0.0254977193556465</c:v>
                </c:pt>
                <c:pt idx="481">
                  <c:v>0.0254489689571664</c:v>
                </c:pt>
                <c:pt idx="482">
                  <c:v>0.0254004045850865</c:v>
                </c:pt>
                <c:pt idx="483">
                  <c:v>0.0253520251768454</c:v>
                </c:pt>
                <c:pt idx="484">
                  <c:v>0.025303829677957</c:v>
                </c:pt>
                <c:pt idx="485">
                  <c:v>0.025255817041934</c:v>
                </c:pt>
                <c:pt idx="486">
                  <c:v>0.0252079862302126</c:v>
                </c:pt>
                <c:pt idx="487">
                  <c:v>0.0251603362120771</c:v>
                </c:pt>
                <c:pt idx="488">
                  <c:v>0.0251128659645863</c:v>
                </c:pt>
                <c:pt idx="489">
                  <c:v>0.0250655744725002</c:v>
                </c:pt>
                <c:pt idx="490">
                  <c:v>0.0250184607282077</c:v>
                </c:pt>
                <c:pt idx="491">
                  <c:v>0.024971523731655</c:v>
                </c:pt>
                <c:pt idx="492">
                  <c:v>0.0249247624902753</c:v>
                </c:pt>
                <c:pt idx="493">
                  <c:v>0.0248781760189184</c:v>
                </c:pt>
                <c:pt idx="494">
                  <c:v>0.0248317633397815</c:v>
                </c:pt>
                <c:pt idx="495">
                  <c:v>0.0247855234823414</c:v>
                </c:pt>
                <c:pt idx="496">
                  <c:v>0.0247394554832865</c:v>
                </c:pt>
                <c:pt idx="497">
                  <c:v>0.0246935583864501</c:v>
                </c:pt>
                <c:pt idx="498">
                  <c:v>0.0246478312427439</c:v>
                </c:pt>
                <c:pt idx="499">
                  <c:v>0.0246022731100933</c:v>
                </c:pt>
                <c:pt idx="500">
                  <c:v>0.0245568830533723</c:v>
                </c:pt>
                <c:pt idx="501">
                  <c:v>0.0245116601443396</c:v>
                </c:pt>
                <c:pt idx="502">
                  <c:v>0.0244666034615754</c:v>
                </c:pt>
                <c:pt idx="503">
                  <c:v>0.0244217120904189</c:v>
                </c:pt>
                <c:pt idx="504">
                  <c:v>0.0243769851229067</c:v>
                </c:pt>
                <c:pt idx="505">
                  <c:v>0.0243324216577108</c:v>
                </c:pt>
                <c:pt idx="506">
                  <c:v>0.0242880208000793</c:v>
                </c:pt>
                <c:pt idx="507">
                  <c:v>0.0242437816617755</c:v>
                </c:pt>
                <c:pt idx="508">
                  <c:v>0.0241997033610191</c:v>
                </c:pt>
                <c:pt idx="509">
                  <c:v>0.0241557850224281</c:v>
                </c:pt>
                <c:pt idx="510">
                  <c:v>0.0241120257769599</c:v>
                </c:pt>
                <c:pt idx="511">
                  <c:v>0.0240684247618551</c:v>
                </c:pt>
                <c:pt idx="512">
                  <c:v>0.02402498112058</c:v>
                </c:pt>
                <c:pt idx="513">
                  <c:v>0.0239816940027709</c:v>
                </c:pt>
                <c:pt idx="514">
                  <c:v>0.0239385625641787</c:v>
                </c:pt>
                <c:pt idx="515">
                  <c:v>0.0238955859666141</c:v>
                </c:pt>
                <c:pt idx="516">
                  <c:v>0.0238527633778929</c:v>
                </c:pt>
                <c:pt idx="517">
                  <c:v>0.0238100939717828</c:v>
                </c:pt>
                <c:pt idx="518">
                  <c:v>0.0237675769279502</c:v>
                </c:pt>
                <c:pt idx="519">
                  <c:v>0.0237252114319075</c:v>
                </c:pt>
                <c:pt idx="520">
                  <c:v>0.0236829966749612</c:v>
                </c:pt>
                <c:pt idx="521">
                  <c:v>0.0236409318541605</c:v>
                </c:pt>
                <c:pt idx="522">
                  <c:v>0.0235990161722464</c:v>
                </c:pt>
                <c:pt idx="523">
                  <c:v>0.0235572488376016</c:v>
                </c:pt>
                <c:pt idx="524">
                  <c:v>0.0235156290642</c:v>
                </c:pt>
                <c:pt idx="525">
                  <c:v>0.0234741560715584</c:v>
                </c:pt>
                <c:pt idx="526">
                  <c:v>0.0234328290846869</c:v>
                </c:pt>
                <c:pt idx="527">
                  <c:v>0.0233916473340412</c:v>
                </c:pt>
                <c:pt idx="528">
                  <c:v>0.0233506100554745</c:v>
                </c:pt>
                <c:pt idx="529">
                  <c:v>0.0233097164901906</c:v>
                </c:pt>
                <c:pt idx="530">
                  <c:v>0.0232689658846968</c:v>
                </c:pt>
                <c:pt idx="531">
                  <c:v>0.0232283574907579</c:v>
                </c:pt>
                <c:pt idx="532">
                  <c:v>0.0231878905653505</c:v>
                </c:pt>
                <c:pt idx="533">
                  <c:v>0.0231475643706175</c:v>
                </c:pt>
                <c:pt idx="534">
                  <c:v>0.0231073781738232</c:v>
                </c:pt>
                <c:pt idx="535">
                  <c:v>0.0230673312473093</c:v>
                </c:pt>
                <c:pt idx="536">
                  <c:v>0.0230274228684508</c:v>
                </c:pt>
                <c:pt idx="537">
                  <c:v>0.0229876523196126</c:v>
                </c:pt>
                <c:pt idx="538">
                  <c:v>0.0229480188881063</c:v>
                </c:pt>
                <c:pt idx="539">
                  <c:v>0.022908521866148</c:v>
                </c:pt>
                <c:pt idx="540">
                  <c:v>0.0228691605508161</c:v>
                </c:pt>
                <c:pt idx="541">
                  <c:v>0.0228299342440094</c:v>
                </c:pt>
                <c:pt idx="542">
                  <c:v>0.022790842252406</c:v>
                </c:pt>
                <c:pt idx="543">
                  <c:v>0.0227518838874226</c:v>
                </c:pt>
                <c:pt idx="544">
                  <c:v>0.022713058465174</c:v>
                </c:pt>
                <c:pt idx="545">
                  <c:v>0.0226743653064331</c:v>
                </c:pt>
                <c:pt idx="546">
                  <c:v>0.022635803736591</c:v>
                </c:pt>
                <c:pt idx="547">
                  <c:v>0.0225973730856186</c:v>
                </c:pt>
                <c:pt idx="548">
                  <c:v>0.022559072688027</c:v>
                </c:pt>
                <c:pt idx="549">
                  <c:v>0.0225209018828295</c:v>
                </c:pt>
                <c:pt idx="550">
                  <c:v>0.0224828600135035</c:v>
                </c:pt>
                <c:pt idx="551">
                  <c:v>0.0224449464279533</c:v>
                </c:pt>
                <c:pt idx="552">
                  <c:v>0.0224071604784719</c:v>
                </c:pt>
                <c:pt idx="553">
                  <c:v>0.0223695015217051</c:v>
                </c:pt>
                <c:pt idx="554">
                  <c:v>0.0223319689186145</c:v>
                </c:pt>
                <c:pt idx="555">
                  <c:v>0.0222945620344417</c:v>
                </c:pt>
                <c:pt idx="556">
                  <c:v>0.022257280238672</c:v>
                </c:pt>
                <c:pt idx="557">
                  <c:v>0.0222201229049996</c:v>
                </c:pt>
                <c:pt idx="558">
                  <c:v>0.0221830894112922</c:v>
                </c:pt>
                <c:pt idx="559">
                  <c:v>0.0221461791395563</c:v>
                </c:pt>
                <c:pt idx="560">
                  <c:v>0.0221093914759031</c:v>
                </c:pt>
                <c:pt idx="561">
                  <c:v>0.0220727258105142</c:v>
                </c:pt>
                <c:pt idx="562">
                  <c:v>0.022036181537608</c:v>
                </c:pt>
                <c:pt idx="563">
                  <c:v>0.0219997580554064</c:v>
                </c:pt>
                <c:pt idx="564">
                  <c:v>0.0219634547661019</c:v>
                </c:pt>
                <c:pt idx="565">
                  <c:v>0.0219272710758247</c:v>
                </c:pt>
                <c:pt idx="566">
                  <c:v>0.0218912063946102</c:v>
                </c:pt>
                <c:pt idx="567">
                  <c:v>0.0218552601363677</c:v>
                </c:pt>
                <c:pt idx="568">
                  <c:v>0.0218194317188475</c:v>
                </c:pt>
                <c:pt idx="569">
                  <c:v>0.0217837205636107</c:v>
                </c:pt>
                <c:pt idx="570">
                  <c:v>0.0217481260959971</c:v>
                </c:pt>
                <c:pt idx="571">
                  <c:v>0.0217126477450951</c:v>
                </c:pt>
                <c:pt idx="572">
                  <c:v>0.0216772849437107</c:v>
                </c:pt>
                <c:pt idx="573">
                  <c:v>0.0216420371283375</c:v>
                </c:pt>
                <c:pt idx="574">
                  <c:v>0.0216069037391268</c:v>
                </c:pt>
                <c:pt idx="575">
                  <c:v>0.0215718842198581</c:v>
                </c:pt>
                <c:pt idx="576">
                  <c:v>0.0215369780179093</c:v>
                </c:pt>
                <c:pt idx="577">
                  <c:v>0.0215021845842282</c:v>
                </c:pt>
                <c:pt idx="578">
                  <c:v>0.0214675033733035</c:v>
                </c:pt>
                <c:pt idx="579">
                  <c:v>0.021432933843136</c:v>
                </c:pt>
                <c:pt idx="580">
                  <c:v>0.0213984754552109</c:v>
                </c:pt>
                <c:pt idx="581">
                  <c:v>0.0213641276744696</c:v>
                </c:pt>
                <c:pt idx="582">
                  <c:v>0.0213298899692821</c:v>
                </c:pt>
                <c:pt idx="583">
                  <c:v>0.0212957618114193</c:v>
                </c:pt>
                <c:pt idx="584">
                  <c:v>0.0212617426760263</c:v>
                </c:pt>
                <c:pt idx="585">
                  <c:v>0.0212278320415952</c:v>
                </c:pt>
                <c:pt idx="586">
                  <c:v>0.0211940293899385</c:v>
                </c:pt>
                <c:pt idx="587">
                  <c:v>0.0211603342061627</c:v>
                </c:pt>
                <c:pt idx="588">
                  <c:v>0.0211267459786426</c:v>
                </c:pt>
                <c:pt idx="589">
                  <c:v>0.0210932641989945</c:v>
                </c:pt>
                <c:pt idx="590">
                  <c:v>0.0210598883620516</c:v>
                </c:pt>
                <c:pt idx="591">
                  <c:v>0.0210266179658379</c:v>
                </c:pt>
                <c:pt idx="592">
                  <c:v>0.0209934525115432</c:v>
                </c:pt>
                <c:pt idx="593">
                  <c:v>0.0209603915034985</c:v>
                </c:pt>
                <c:pt idx="594">
                  <c:v>0.0209274344491508</c:v>
                </c:pt>
                <c:pt idx="595">
                  <c:v>0.0208945808590392</c:v>
                </c:pt>
                <c:pt idx="596">
                  <c:v>0.0208618302467701</c:v>
                </c:pt>
                <c:pt idx="597">
                  <c:v>0.0208291821289938</c:v>
                </c:pt>
                <c:pt idx="598">
                  <c:v>0.0207966360253802</c:v>
                </c:pt>
                <c:pt idx="599">
                  <c:v>0.0207641914585957</c:v>
                </c:pt>
                <c:pt idx="600">
                  <c:v>0.0207318479542796</c:v>
                </c:pt>
                <c:pt idx="601">
                  <c:v>0.0206996050410211</c:v>
                </c:pt>
                <c:pt idx="602">
                  <c:v>0.0206674622503364</c:v>
                </c:pt>
                <c:pt idx="603">
                  <c:v>0.0206354191166458</c:v>
                </c:pt>
                <c:pt idx="604">
                  <c:v>0.0206034751772517</c:v>
                </c:pt>
                <c:pt idx="605">
                  <c:v>0.0205716299723159</c:v>
                </c:pt>
                <c:pt idx="606">
                  <c:v>0.0205398830448378</c:v>
                </c:pt>
                <c:pt idx="607">
                  <c:v>0.0205082339406326</c:v>
                </c:pt>
                <c:pt idx="608">
                  <c:v>0.0204766822083092</c:v>
                </c:pt>
                <c:pt idx="609">
                  <c:v>0.0204452273992492</c:v>
                </c:pt>
                <c:pt idx="610">
                  <c:v>0.0204138690675857</c:v>
                </c:pt>
                <c:pt idx="611">
                  <c:v>0.0203826067701819</c:v>
                </c:pt>
                <c:pt idx="612">
                  <c:v>0.0203514400666103</c:v>
                </c:pt>
                <c:pt idx="613">
                  <c:v>0.0203203685191323</c:v>
                </c:pt>
                <c:pt idx="614">
                  <c:v>0.0202893916926775</c:v>
                </c:pt>
                <c:pt idx="615">
                  <c:v>0.0202585091548234</c:v>
                </c:pt>
                <c:pt idx="616">
                  <c:v>0.0202277204757754</c:v>
                </c:pt>
                <c:pt idx="617">
                  <c:v>0.0201970252283467</c:v>
                </c:pt>
                <c:pt idx="618">
                  <c:v>0.0201664229879386</c:v>
                </c:pt>
                <c:pt idx="619">
                  <c:v>0.0201359133325213</c:v>
                </c:pt>
                <c:pt idx="620">
                  <c:v>0.0201054958426139</c:v>
                </c:pt>
                <c:pt idx="621">
                  <c:v>0.0200751701012654</c:v>
                </c:pt>
                <c:pt idx="622">
                  <c:v>0.0200449356940362</c:v>
                </c:pt>
                <c:pt idx="623">
                  <c:v>0.0200147922089782</c:v>
                </c:pt>
                <c:pt idx="624">
                  <c:v>0.019984739236617</c:v>
                </c:pt>
                <c:pt idx="625">
                  <c:v>0.0199547763699329</c:v>
                </c:pt>
                <c:pt idx="626">
                  <c:v>0.0199249032043428</c:v>
                </c:pt>
                <c:pt idx="627">
                  <c:v>0.0198951193376818</c:v>
                </c:pt>
                <c:pt idx="628">
                  <c:v>0.0198654243701851</c:v>
                </c:pt>
                <c:pt idx="629">
                  <c:v>0.0198358179044704</c:v>
                </c:pt>
                <c:pt idx="630">
                  <c:v>0.01980629954552</c:v>
                </c:pt>
                <c:pt idx="631">
                  <c:v>0.0197768689006631</c:v>
                </c:pt>
                <c:pt idx="632">
                  <c:v>0.0197475255795588</c:v>
                </c:pt>
                <c:pt idx="633">
                  <c:v>0.0197182691941784</c:v>
                </c:pt>
                <c:pt idx="634">
                  <c:v>0.0196890993587888</c:v>
                </c:pt>
                <c:pt idx="635">
                  <c:v>0.019660015689935</c:v>
                </c:pt>
                <c:pt idx="636">
                  <c:v>0.0196310178064236</c:v>
                </c:pt>
                <c:pt idx="637">
                  <c:v>0.0196021053293064</c:v>
                </c:pt>
                <c:pt idx="638">
                  <c:v>0.0195732778818632</c:v>
                </c:pt>
                <c:pt idx="639">
                  <c:v>0.0195445350895862</c:v>
                </c:pt>
                <c:pt idx="640">
                  <c:v>0.0195158765801634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0502560"/>
        <c:axId val="-2110575568"/>
      </c:scatterChart>
      <c:valAx>
        <c:axId val="-2110502560"/>
        <c:scaling>
          <c:orientation val="minMax"/>
          <c:max val="55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1400" b="0"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en-US" sz="1400" b="0">
                    <a:latin typeface="Arial" charset="0"/>
                    <a:ea typeface="Arial" charset="0"/>
                    <a:cs typeface="Arial" charset="0"/>
                  </a:rPr>
                  <a:t>mass</a:t>
                </a:r>
                <a:r>
                  <a:rPr lang="en-US" sz="1400" b="0" baseline="0">
                    <a:latin typeface="Arial" charset="0"/>
                    <a:ea typeface="Arial" charset="0"/>
                    <a:cs typeface="Arial" charset="0"/>
                  </a:rPr>
                  <a:t> [µg C]</a:t>
                </a:r>
                <a:endParaRPr lang="en-US" sz="1400" b="0">
                  <a:latin typeface="Arial" charset="0"/>
                  <a:ea typeface="Arial" charset="0"/>
                  <a:cs typeface="Arial" charset="0"/>
                </a:endParaRPr>
              </a:p>
            </c:rich>
          </c:tx>
          <c:layout>
            <c:manualLayout>
              <c:xMode val="edge"/>
              <c:yMode val="edge"/>
              <c:x val="0.439982338656266"/>
              <c:y val="0.95189403891147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110575568"/>
        <c:crosses val="autoZero"/>
        <c:crossBetween val="midCat"/>
      </c:valAx>
      <c:valAx>
        <c:axId val="-2110575568"/>
        <c:scaling>
          <c:orientation val="minMax"/>
          <c:max val="0.2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 b="0">
                    <a:latin typeface="Arial" charset="0"/>
                    <a:ea typeface="Arial" charset="0"/>
                    <a:cs typeface="Arial" charset="0"/>
                  </a:rPr>
                  <a:t>F</a:t>
                </a:r>
                <a:r>
                  <a:rPr lang="en-US" sz="1400" b="0" baseline="30000">
                    <a:latin typeface="Arial" charset="0"/>
                    <a:ea typeface="Arial" charset="0"/>
                    <a:cs typeface="Arial" charset="0"/>
                  </a:rPr>
                  <a:t>14</a:t>
                </a:r>
                <a:r>
                  <a:rPr lang="en-US" sz="1400" b="0">
                    <a:latin typeface="Arial" charset="0"/>
                    <a:ea typeface="Arial" charset="0"/>
                    <a:cs typeface="Arial" charset="0"/>
                  </a:rPr>
                  <a:t>C</a:t>
                </a:r>
                <a:endParaRPr lang="en-US" b="0">
                  <a:latin typeface="Arial" charset="0"/>
                  <a:ea typeface="Arial" charset="0"/>
                  <a:cs typeface="Arial" charset="0"/>
                </a:endParaRPr>
              </a:p>
            </c:rich>
          </c:tx>
          <c:layout>
            <c:manualLayout>
              <c:xMode val="edge"/>
              <c:yMode val="edge"/>
              <c:x val="0.00738185296931341"/>
              <c:y val="0.435677452954116"/>
            </c:manualLayout>
          </c:layout>
          <c:overlay val="0"/>
        </c:title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110502560"/>
        <c:crosses val="autoZero"/>
        <c:crossBetween val="midCat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b="0">
                <a:latin typeface="Arial" charset="0"/>
                <a:ea typeface="Arial" charset="0"/>
                <a:cs typeface="Arial" charset="0"/>
              </a:rPr>
              <a:t>F</a:t>
            </a:r>
            <a:r>
              <a:rPr lang="en-US" b="0" baseline="30000">
                <a:latin typeface="Arial" charset="0"/>
                <a:ea typeface="Arial" charset="0"/>
                <a:cs typeface="Arial" charset="0"/>
              </a:rPr>
              <a:t>14</a:t>
            </a:r>
            <a:r>
              <a:rPr lang="en-US" b="0">
                <a:latin typeface="Arial" charset="0"/>
                <a:ea typeface="Arial" charset="0"/>
                <a:cs typeface="Arial" charset="0"/>
              </a:rPr>
              <a:t>C</a:t>
            </a:r>
            <a:r>
              <a:rPr lang="en-US" b="0" baseline="-25000">
                <a:latin typeface="Arial" charset="0"/>
                <a:ea typeface="Arial" charset="0"/>
                <a:cs typeface="Arial" charset="0"/>
              </a:rPr>
              <a:t>modern</a:t>
            </a:r>
            <a:r>
              <a:rPr lang="en-US" b="0" baseline="0">
                <a:latin typeface="Arial" charset="0"/>
                <a:ea typeface="Arial" charset="0"/>
                <a:cs typeface="Arial" charset="0"/>
              </a:rPr>
              <a:t> standard </a:t>
            </a:r>
          </a:p>
          <a:p>
            <a:pPr algn="l">
              <a:defRPr/>
            </a:pPr>
            <a:r>
              <a:rPr lang="en-US" b="0" baseline="0">
                <a:latin typeface="Arial" charset="0"/>
                <a:ea typeface="Arial" charset="0"/>
                <a:cs typeface="Arial" charset="0"/>
              </a:rPr>
              <a:t>tracing fossil contamination</a:t>
            </a:r>
            <a:endParaRPr lang="en-US" b="0">
              <a:latin typeface="Arial" charset="0"/>
              <a:ea typeface="Arial" charset="0"/>
              <a:cs typeface="Arial" charset="0"/>
            </a:endParaRPr>
          </a:p>
        </c:rich>
      </c:tx>
      <c:layout>
        <c:manualLayout>
          <c:xMode val="edge"/>
          <c:yMode val="edge"/>
          <c:x val="0.136467290543382"/>
          <c:y val="0.0789918767388619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4251501665059"/>
          <c:y val="0.0512091038406828"/>
          <c:w val="0.839024151131306"/>
          <c:h val="0.860989766780192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diamond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'C160520'!$E$13:$E$17</c:f>
                <c:numCache>
                  <c:formatCode>General</c:formatCode>
                  <c:ptCount val="5"/>
                  <c:pt idx="0">
                    <c:v>0.0123</c:v>
                  </c:pt>
                  <c:pt idx="1">
                    <c:v>0.0116</c:v>
                  </c:pt>
                  <c:pt idx="2">
                    <c:v>0.0112</c:v>
                  </c:pt>
                  <c:pt idx="3">
                    <c:v>0.0114</c:v>
                  </c:pt>
                  <c:pt idx="4">
                    <c:v>0.0093</c:v>
                  </c:pt>
                </c:numCache>
              </c:numRef>
            </c:plus>
            <c:minus>
              <c:numRef>
                <c:f>'C160520'!$E$13:$E$17</c:f>
                <c:numCache>
                  <c:formatCode>General</c:formatCode>
                  <c:ptCount val="5"/>
                  <c:pt idx="0">
                    <c:v>0.0123</c:v>
                  </c:pt>
                  <c:pt idx="1">
                    <c:v>0.0116</c:v>
                  </c:pt>
                  <c:pt idx="2">
                    <c:v>0.0112</c:v>
                  </c:pt>
                  <c:pt idx="3">
                    <c:v>0.0114</c:v>
                  </c:pt>
                  <c:pt idx="4">
                    <c:v>0.0093</c:v>
                  </c:pt>
                </c:numCache>
              </c:numRef>
            </c:minus>
          </c:errBars>
          <c:xVal>
            <c:numRef>
              <c:f>'C160520'!$G$13:$G$17</c:f>
              <c:numCache>
                <c:formatCode>0.0</c:formatCode>
                <c:ptCount val="5"/>
                <c:pt idx="0">
                  <c:v>7.5</c:v>
                </c:pt>
                <c:pt idx="1">
                  <c:v>8.5</c:v>
                </c:pt>
                <c:pt idx="2">
                  <c:v>12.5</c:v>
                </c:pt>
                <c:pt idx="3">
                  <c:v>17.5</c:v>
                </c:pt>
                <c:pt idx="4">
                  <c:v>34.5</c:v>
                </c:pt>
              </c:numCache>
            </c:numRef>
          </c:xVal>
          <c:yVal>
            <c:numRef>
              <c:f>'C160520'!$H$13:$H$17</c:f>
              <c:numCache>
                <c:formatCode>0.0000</c:formatCode>
                <c:ptCount val="5"/>
                <c:pt idx="0">
                  <c:v>0.9201</c:v>
                </c:pt>
                <c:pt idx="1">
                  <c:v>0.9265</c:v>
                </c:pt>
                <c:pt idx="2">
                  <c:v>1.0018</c:v>
                </c:pt>
                <c:pt idx="3">
                  <c:v>1.0236</c:v>
                </c:pt>
                <c:pt idx="4">
                  <c:v>1.0906</c:v>
                </c:pt>
              </c:numCache>
            </c:numRef>
          </c:yVal>
          <c:smooth val="0"/>
        </c:ser>
        <c:ser>
          <c:idx val="1"/>
          <c:order val="1"/>
          <c:spPr>
            <a:ln w="952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'C160520'!$S$6:$S$646</c:f>
              <c:numCache>
                <c:formatCode>0.0</c:formatCode>
                <c:ptCount val="641"/>
                <c:pt idx="0">
                  <c:v>1.0</c:v>
                </c:pt>
                <c:pt idx="1">
                  <c:v>1.1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2.0</c:v>
                </c:pt>
                <c:pt idx="11" formatCode="General">
                  <c:v>2.1</c:v>
                </c:pt>
                <c:pt idx="12" formatCode="General">
                  <c:v>2.2</c:v>
                </c:pt>
                <c:pt idx="13" formatCode="General">
                  <c:v>2.3</c:v>
                </c:pt>
                <c:pt idx="14" formatCode="General">
                  <c:v>2.4</c:v>
                </c:pt>
                <c:pt idx="15" formatCode="General">
                  <c:v>2.5</c:v>
                </c:pt>
                <c:pt idx="16" formatCode="General">
                  <c:v>2.6</c:v>
                </c:pt>
                <c:pt idx="17" formatCode="General">
                  <c:v>2.7</c:v>
                </c:pt>
                <c:pt idx="18" formatCode="General">
                  <c:v>2.8</c:v>
                </c:pt>
                <c:pt idx="19" formatCode="General">
                  <c:v>2.9</c:v>
                </c:pt>
                <c:pt idx="20" formatCode="General">
                  <c:v>3.0</c:v>
                </c:pt>
                <c:pt idx="21" formatCode="General">
                  <c:v>3.1</c:v>
                </c:pt>
                <c:pt idx="22" formatCode="General">
                  <c:v>3.2</c:v>
                </c:pt>
                <c:pt idx="23" formatCode="General">
                  <c:v>3.3</c:v>
                </c:pt>
                <c:pt idx="24" formatCode="General">
                  <c:v>3.4</c:v>
                </c:pt>
                <c:pt idx="25" formatCode="General">
                  <c:v>3.5</c:v>
                </c:pt>
                <c:pt idx="26" formatCode="General">
                  <c:v>3.6</c:v>
                </c:pt>
                <c:pt idx="27" formatCode="General">
                  <c:v>3.7</c:v>
                </c:pt>
                <c:pt idx="28" formatCode="General">
                  <c:v>3.8</c:v>
                </c:pt>
                <c:pt idx="29" formatCode="General">
                  <c:v>3.9</c:v>
                </c:pt>
                <c:pt idx="30" formatCode="General">
                  <c:v>4.0</c:v>
                </c:pt>
                <c:pt idx="31" formatCode="General">
                  <c:v>4.1</c:v>
                </c:pt>
                <c:pt idx="32" formatCode="General">
                  <c:v>4.2</c:v>
                </c:pt>
                <c:pt idx="33" formatCode="General">
                  <c:v>4.3</c:v>
                </c:pt>
                <c:pt idx="34" formatCode="General">
                  <c:v>4.4</c:v>
                </c:pt>
                <c:pt idx="35" formatCode="General">
                  <c:v>4.5</c:v>
                </c:pt>
                <c:pt idx="36" formatCode="General">
                  <c:v>4.6</c:v>
                </c:pt>
                <c:pt idx="37" formatCode="General">
                  <c:v>4.7</c:v>
                </c:pt>
                <c:pt idx="38" formatCode="General">
                  <c:v>4.8</c:v>
                </c:pt>
                <c:pt idx="39" formatCode="General">
                  <c:v>4.9</c:v>
                </c:pt>
                <c:pt idx="40" formatCode="General">
                  <c:v>5.0</c:v>
                </c:pt>
                <c:pt idx="41" formatCode="General">
                  <c:v>5.1</c:v>
                </c:pt>
                <c:pt idx="42" formatCode="General">
                  <c:v>5.2</c:v>
                </c:pt>
                <c:pt idx="43" formatCode="General">
                  <c:v>5.3</c:v>
                </c:pt>
                <c:pt idx="44" formatCode="General">
                  <c:v>5.4</c:v>
                </c:pt>
                <c:pt idx="45" formatCode="General">
                  <c:v>5.5</c:v>
                </c:pt>
                <c:pt idx="46" formatCode="General">
                  <c:v>5.6</c:v>
                </c:pt>
                <c:pt idx="47" formatCode="General">
                  <c:v>5.7</c:v>
                </c:pt>
                <c:pt idx="48" formatCode="General">
                  <c:v>5.8</c:v>
                </c:pt>
                <c:pt idx="49" formatCode="General">
                  <c:v>5.9</c:v>
                </c:pt>
                <c:pt idx="50" formatCode="General">
                  <c:v>6.0</c:v>
                </c:pt>
                <c:pt idx="51" formatCode="General">
                  <c:v>6.1</c:v>
                </c:pt>
                <c:pt idx="52" formatCode="General">
                  <c:v>6.2</c:v>
                </c:pt>
                <c:pt idx="53" formatCode="General">
                  <c:v>6.3</c:v>
                </c:pt>
                <c:pt idx="54" formatCode="General">
                  <c:v>6.4</c:v>
                </c:pt>
                <c:pt idx="55" formatCode="General">
                  <c:v>6.5</c:v>
                </c:pt>
                <c:pt idx="56" formatCode="General">
                  <c:v>6.6</c:v>
                </c:pt>
                <c:pt idx="57" formatCode="General">
                  <c:v>6.7</c:v>
                </c:pt>
                <c:pt idx="58" formatCode="General">
                  <c:v>6.8</c:v>
                </c:pt>
                <c:pt idx="59" formatCode="General">
                  <c:v>6.9</c:v>
                </c:pt>
                <c:pt idx="60" formatCode="General">
                  <c:v>7.0</c:v>
                </c:pt>
                <c:pt idx="61" formatCode="General">
                  <c:v>7.1</c:v>
                </c:pt>
                <c:pt idx="62" formatCode="General">
                  <c:v>7.2</c:v>
                </c:pt>
                <c:pt idx="63" formatCode="General">
                  <c:v>7.3</c:v>
                </c:pt>
                <c:pt idx="64" formatCode="General">
                  <c:v>7.4</c:v>
                </c:pt>
                <c:pt idx="65" formatCode="General">
                  <c:v>7.5</c:v>
                </c:pt>
                <c:pt idx="66" formatCode="General">
                  <c:v>7.6</c:v>
                </c:pt>
                <c:pt idx="67" formatCode="General">
                  <c:v>7.7</c:v>
                </c:pt>
                <c:pt idx="68" formatCode="General">
                  <c:v>7.8</c:v>
                </c:pt>
                <c:pt idx="69" formatCode="General">
                  <c:v>7.9</c:v>
                </c:pt>
                <c:pt idx="70" formatCode="General">
                  <c:v>8.0</c:v>
                </c:pt>
                <c:pt idx="71" formatCode="General">
                  <c:v>8.1</c:v>
                </c:pt>
                <c:pt idx="72" formatCode="General">
                  <c:v>8.2</c:v>
                </c:pt>
                <c:pt idx="73" formatCode="General">
                  <c:v>8.3</c:v>
                </c:pt>
                <c:pt idx="74" formatCode="General">
                  <c:v>8.4</c:v>
                </c:pt>
                <c:pt idx="75" formatCode="General">
                  <c:v>8.5</c:v>
                </c:pt>
                <c:pt idx="76" formatCode="General">
                  <c:v>8.6</c:v>
                </c:pt>
                <c:pt idx="77" formatCode="General">
                  <c:v>8.7</c:v>
                </c:pt>
                <c:pt idx="78" formatCode="General">
                  <c:v>8.8</c:v>
                </c:pt>
                <c:pt idx="79" formatCode="General">
                  <c:v>8.9</c:v>
                </c:pt>
                <c:pt idx="80" formatCode="General">
                  <c:v>9.0</c:v>
                </c:pt>
                <c:pt idx="81" formatCode="General">
                  <c:v>9.1</c:v>
                </c:pt>
                <c:pt idx="82" formatCode="General">
                  <c:v>9.2</c:v>
                </c:pt>
                <c:pt idx="83" formatCode="General">
                  <c:v>9.3</c:v>
                </c:pt>
                <c:pt idx="84" formatCode="General">
                  <c:v>9.4</c:v>
                </c:pt>
                <c:pt idx="85" formatCode="General">
                  <c:v>9.5</c:v>
                </c:pt>
                <c:pt idx="86" formatCode="General">
                  <c:v>9.6</c:v>
                </c:pt>
                <c:pt idx="87" formatCode="General">
                  <c:v>9.7</c:v>
                </c:pt>
                <c:pt idx="88" formatCode="General">
                  <c:v>9.8</c:v>
                </c:pt>
                <c:pt idx="89" formatCode="General">
                  <c:v>9.9</c:v>
                </c:pt>
                <c:pt idx="90" formatCode="General">
                  <c:v>10.0</c:v>
                </c:pt>
                <c:pt idx="91" formatCode="General">
                  <c:v>10.1</c:v>
                </c:pt>
                <c:pt idx="92" formatCode="General">
                  <c:v>10.2</c:v>
                </c:pt>
                <c:pt idx="93" formatCode="General">
                  <c:v>10.3</c:v>
                </c:pt>
                <c:pt idx="94" formatCode="General">
                  <c:v>10.4</c:v>
                </c:pt>
                <c:pt idx="95" formatCode="General">
                  <c:v>10.5</c:v>
                </c:pt>
                <c:pt idx="96" formatCode="General">
                  <c:v>10.6</c:v>
                </c:pt>
                <c:pt idx="97" formatCode="General">
                  <c:v>10.7</c:v>
                </c:pt>
                <c:pt idx="98" formatCode="General">
                  <c:v>10.8</c:v>
                </c:pt>
                <c:pt idx="99" formatCode="General">
                  <c:v>10.9</c:v>
                </c:pt>
                <c:pt idx="100" formatCode="General">
                  <c:v>11.0</c:v>
                </c:pt>
                <c:pt idx="101" formatCode="General">
                  <c:v>11.1</c:v>
                </c:pt>
                <c:pt idx="102" formatCode="General">
                  <c:v>11.2</c:v>
                </c:pt>
                <c:pt idx="103" formatCode="General">
                  <c:v>11.3</c:v>
                </c:pt>
                <c:pt idx="104" formatCode="General">
                  <c:v>11.4</c:v>
                </c:pt>
                <c:pt idx="105" formatCode="General">
                  <c:v>11.5</c:v>
                </c:pt>
                <c:pt idx="106" formatCode="General">
                  <c:v>11.6</c:v>
                </c:pt>
                <c:pt idx="107" formatCode="General">
                  <c:v>11.7</c:v>
                </c:pt>
                <c:pt idx="108" formatCode="General">
                  <c:v>11.8</c:v>
                </c:pt>
                <c:pt idx="109" formatCode="General">
                  <c:v>11.9</c:v>
                </c:pt>
                <c:pt idx="110" formatCode="General">
                  <c:v>12.0</c:v>
                </c:pt>
                <c:pt idx="111" formatCode="General">
                  <c:v>12.1</c:v>
                </c:pt>
                <c:pt idx="112" formatCode="General">
                  <c:v>12.2</c:v>
                </c:pt>
                <c:pt idx="113" formatCode="General">
                  <c:v>12.3</c:v>
                </c:pt>
                <c:pt idx="114" formatCode="General">
                  <c:v>12.4</c:v>
                </c:pt>
                <c:pt idx="115" formatCode="General">
                  <c:v>12.5</c:v>
                </c:pt>
                <c:pt idx="116" formatCode="General">
                  <c:v>12.6</c:v>
                </c:pt>
                <c:pt idx="117" formatCode="General">
                  <c:v>12.7</c:v>
                </c:pt>
                <c:pt idx="118" formatCode="General">
                  <c:v>12.8</c:v>
                </c:pt>
                <c:pt idx="119" formatCode="General">
                  <c:v>12.9</c:v>
                </c:pt>
                <c:pt idx="120" formatCode="General">
                  <c:v>13.0</c:v>
                </c:pt>
                <c:pt idx="121" formatCode="General">
                  <c:v>13.1</c:v>
                </c:pt>
                <c:pt idx="122" formatCode="General">
                  <c:v>13.2</c:v>
                </c:pt>
                <c:pt idx="123" formatCode="General">
                  <c:v>13.3</c:v>
                </c:pt>
                <c:pt idx="124" formatCode="General">
                  <c:v>13.4</c:v>
                </c:pt>
                <c:pt idx="125" formatCode="General">
                  <c:v>13.5</c:v>
                </c:pt>
                <c:pt idx="126" formatCode="General">
                  <c:v>13.6</c:v>
                </c:pt>
                <c:pt idx="127" formatCode="General">
                  <c:v>13.7</c:v>
                </c:pt>
                <c:pt idx="128" formatCode="General">
                  <c:v>13.8</c:v>
                </c:pt>
                <c:pt idx="129" formatCode="General">
                  <c:v>13.9</c:v>
                </c:pt>
                <c:pt idx="130" formatCode="General">
                  <c:v>14.0</c:v>
                </c:pt>
                <c:pt idx="131" formatCode="General">
                  <c:v>14.1</c:v>
                </c:pt>
                <c:pt idx="132" formatCode="General">
                  <c:v>14.2</c:v>
                </c:pt>
                <c:pt idx="133" formatCode="General">
                  <c:v>14.3</c:v>
                </c:pt>
                <c:pt idx="134" formatCode="General">
                  <c:v>14.4</c:v>
                </c:pt>
                <c:pt idx="135" formatCode="General">
                  <c:v>14.5</c:v>
                </c:pt>
                <c:pt idx="136" formatCode="General">
                  <c:v>14.6</c:v>
                </c:pt>
                <c:pt idx="137" formatCode="General">
                  <c:v>14.7</c:v>
                </c:pt>
                <c:pt idx="138" formatCode="General">
                  <c:v>14.8</c:v>
                </c:pt>
                <c:pt idx="139" formatCode="General">
                  <c:v>14.9</c:v>
                </c:pt>
                <c:pt idx="140" formatCode="General">
                  <c:v>15.0</c:v>
                </c:pt>
                <c:pt idx="141" formatCode="General">
                  <c:v>15.1</c:v>
                </c:pt>
                <c:pt idx="142" formatCode="General">
                  <c:v>15.2</c:v>
                </c:pt>
                <c:pt idx="143" formatCode="General">
                  <c:v>15.3</c:v>
                </c:pt>
                <c:pt idx="144" formatCode="General">
                  <c:v>15.4</c:v>
                </c:pt>
                <c:pt idx="145" formatCode="General">
                  <c:v>15.5</c:v>
                </c:pt>
                <c:pt idx="146" formatCode="General">
                  <c:v>15.6</c:v>
                </c:pt>
                <c:pt idx="147" formatCode="General">
                  <c:v>15.7</c:v>
                </c:pt>
                <c:pt idx="148" formatCode="General">
                  <c:v>15.8</c:v>
                </c:pt>
                <c:pt idx="149" formatCode="General">
                  <c:v>15.9</c:v>
                </c:pt>
                <c:pt idx="150" formatCode="General">
                  <c:v>16.0</c:v>
                </c:pt>
                <c:pt idx="151" formatCode="General">
                  <c:v>16.1</c:v>
                </c:pt>
                <c:pt idx="152" formatCode="General">
                  <c:v>16.2</c:v>
                </c:pt>
                <c:pt idx="153" formatCode="General">
                  <c:v>16.3</c:v>
                </c:pt>
                <c:pt idx="154" formatCode="General">
                  <c:v>16.4</c:v>
                </c:pt>
                <c:pt idx="155" formatCode="General">
                  <c:v>16.5</c:v>
                </c:pt>
                <c:pt idx="156" formatCode="General">
                  <c:v>16.6</c:v>
                </c:pt>
                <c:pt idx="157" formatCode="General">
                  <c:v>16.7</c:v>
                </c:pt>
                <c:pt idx="158" formatCode="General">
                  <c:v>16.8</c:v>
                </c:pt>
                <c:pt idx="159" formatCode="General">
                  <c:v>16.9</c:v>
                </c:pt>
                <c:pt idx="160" formatCode="General">
                  <c:v>17.0</c:v>
                </c:pt>
                <c:pt idx="161" formatCode="General">
                  <c:v>17.1</c:v>
                </c:pt>
                <c:pt idx="162" formatCode="General">
                  <c:v>17.2</c:v>
                </c:pt>
                <c:pt idx="163" formatCode="General">
                  <c:v>17.3</c:v>
                </c:pt>
                <c:pt idx="164" formatCode="General">
                  <c:v>17.4</c:v>
                </c:pt>
                <c:pt idx="165" formatCode="General">
                  <c:v>17.5</c:v>
                </c:pt>
                <c:pt idx="166" formatCode="General">
                  <c:v>17.6</c:v>
                </c:pt>
                <c:pt idx="167" formatCode="General">
                  <c:v>17.7</c:v>
                </c:pt>
                <c:pt idx="168" formatCode="General">
                  <c:v>17.8</c:v>
                </c:pt>
                <c:pt idx="169" formatCode="General">
                  <c:v>17.9</c:v>
                </c:pt>
                <c:pt idx="170" formatCode="General">
                  <c:v>18.0</c:v>
                </c:pt>
                <c:pt idx="171" formatCode="General">
                  <c:v>18.1</c:v>
                </c:pt>
                <c:pt idx="172" formatCode="General">
                  <c:v>18.2</c:v>
                </c:pt>
                <c:pt idx="173" formatCode="General">
                  <c:v>18.3</c:v>
                </c:pt>
                <c:pt idx="174" formatCode="General">
                  <c:v>18.4</c:v>
                </c:pt>
                <c:pt idx="175" formatCode="General">
                  <c:v>18.5</c:v>
                </c:pt>
                <c:pt idx="176" formatCode="General">
                  <c:v>18.6</c:v>
                </c:pt>
                <c:pt idx="177" formatCode="General">
                  <c:v>18.7</c:v>
                </c:pt>
                <c:pt idx="178" formatCode="General">
                  <c:v>18.8</c:v>
                </c:pt>
                <c:pt idx="179" formatCode="General">
                  <c:v>18.9</c:v>
                </c:pt>
                <c:pt idx="180" formatCode="General">
                  <c:v>19.0</c:v>
                </c:pt>
                <c:pt idx="181" formatCode="General">
                  <c:v>19.1</c:v>
                </c:pt>
                <c:pt idx="182" formatCode="General">
                  <c:v>19.2</c:v>
                </c:pt>
                <c:pt idx="183" formatCode="General">
                  <c:v>19.3</c:v>
                </c:pt>
                <c:pt idx="184" formatCode="General">
                  <c:v>19.4</c:v>
                </c:pt>
                <c:pt idx="185" formatCode="General">
                  <c:v>19.5</c:v>
                </c:pt>
                <c:pt idx="186" formatCode="General">
                  <c:v>19.6</c:v>
                </c:pt>
                <c:pt idx="187" formatCode="General">
                  <c:v>19.7</c:v>
                </c:pt>
                <c:pt idx="188" formatCode="General">
                  <c:v>19.8</c:v>
                </c:pt>
                <c:pt idx="189" formatCode="General">
                  <c:v>19.9</c:v>
                </c:pt>
                <c:pt idx="190" formatCode="General">
                  <c:v>20.0</c:v>
                </c:pt>
                <c:pt idx="191" formatCode="General">
                  <c:v>20.1</c:v>
                </c:pt>
                <c:pt idx="192" formatCode="General">
                  <c:v>20.2</c:v>
                </c:pt>
                <c:pt idx="193" formatCode="General">
                  <c:v>20.3</c:v>
                </c:pt>
                <c:pt idx="194" formatCode="General">
                  <c:v>20.4</c:v>
                </c:pt>
                <c:pt idx="195" formatCode="General">
                  <c:v>20.5</c:v>
                </c:pt>
                <c:pt idx="196" formatCode="General">
                  <c:v>20.6</c:v>
                </c:pt>
                <c:pt idx="197" formatCode="General">
                  <c:v>20.7</c:v>
                </c:pt>
                <c:pt idx="198" formatCode="General">
                  <c:v>20.8</c:v>
                </c:pt>
                <c:pt idx="199" formatCode="General">
                  <c:v>20.9</c:v>
                </c:pt>
                <c:pt idx="200" formatCode="General">
                  <c:v>21.0</c:v>
                </c:pt>
                <c:pt idx="201" formatCode="General">
                  <c:v>21.1</c:v>
                </c:pt>
                <c:pt idx="202" formatCode="General">
                  <c:v>21.2</c:v>
                </c:pt>
                <c:pt idx="203" formatCode="General">
                  <c:v>21.3</c:v>
                </c:pt>
                <c:pt idx="204" formatCode="General">
                  <c:v>21.4</c:v>
                </c:pt>
                <c:pt idx="205" formatCode="General">
                  <c:v>21.5</c:v>
                </c:pt>
                <c:pt idx="206" formatCode="General">
                  <c:v>21.6</c:v>
                </c:pt>
                <c:pt idx="207" formatCode="General">
                  <c:v>21.7</c:v>
                </c:pt>
                <c:pt idx="208" formatCode="General">
                  <c:v>21.8</c:v>
                </c:pt>
                <c:pt idx="209" formatCode="General">
                  <c:v>21.9</c:v>
                </c:pt>
                <c:pt idx="210" formatCode="General">
                  <c:v>22.0</c:v>
                </c:pt>
                <c:pt idx="211" formatCode="General">
                  <c:v>22.1</c:v>
                </c:pt>
                <c:pt idx="212" formatCode="General">
                  <c:v>22.2</c:v>
                </c:pt>
                <c:pt idx="213" formatCode="General">
                  <c:v>22.3</c:v>
                </c:pt>
                <c:pt idx="214" formatCode="General">
                  <c:v>22.4</c:v>
                </c:pt>
                <c:pt idx="215" formatCode="General">
                  <c:v>22.5</c:v>
                </c:pt>
                <c:pt idx="216" formatCode="General">
                  <c:v>22.6</c:v>
                </c:pt>
                <c:pt idx="217" formatCode="General">
                  <c:v>22.7</c:v>
                </c:pt>
                <c:pt idx="218" formatCode="General">
                  <c:v>22.8</c:v>
                </c:pt>
                <c:pt idx="219" formatCode="General">
                  <c:v>22.9</c:v>
                </c:pt>
                <c:pt idx="220" formatCode="General">
                  <c:v>23.0</c:v>
                </c:pt>
                <c:pt idx="221" formatCode="General">
                  <c:v>23.1</c:v>
                </c:pt>
                <c:pt idx="222" formatCode="General">
                  <c:v>23.2</c:v>
                </c:pt>
                <c:pt idx="223" formatCode="General">
                  <c:v>23.3</c:v>
                </c:pt>
                <c:pt idx="224" formatCode="General">
                  <c:v>23.4</c:v>
                </c:pt>
                <c:pt idx="225" formatCode="General">
                  <c:v>23.5</c:v>
                </c:pt>
                <c:pt idx="226" formatCode="General">
                  <c:v>23.6</c:v>
                </c:pt>
                <c:pt idx="227" formatCode="General">
                  <c:v>23.7</c:v>
                </c:pt>
                <c:pt idx="228" formatCode="General">
                  <c:v>23.8</c:v>
                </c:pt>
                <c:pt idx="229" formatCode="General">
                  <c:v>23.9</c:v>
                </c:pt>
                <c:pt idx="230" formatCode="General">
                  <c:v>24.0</c:v>
                </c:pt>
                <c:pt idx="231" formatCode="General">
                  <c:v>24.1</c:v>
                </c:pt>
                <c:pt idx="232" formatCode="General">
                  <c:v>24.2</c:v>
                </c:pt>
                <c:pt idx="233" formatCode="General">
                  <c:v>24.3</c:v>
                </c:pt>
                <c:pt idx="234" formatCode="General">
                  <c:v>24.4</c:v>
                </c:pt>
                <c:pt idx="235" formatCode="General">
                  <c:v>24.5</c:v>
                </c:pt>
                <c:pt idx="236" formatCode="General">
                  <c:v>24.6</c:v>
                </c:pt>
                <c:pt idx="237" formatCode="General">
                  <c:v>24.7</c:v>
                </c:pt>
                <c:pt idx="238" formatCode="General">
                  <c:v>24.8</c:v>
                </c:pt>
                <c:pt idx="239" formatCode="General">
                  <c:v>24.9</c:v>
                </c:pt>
                <c:pt idx="240" formatCode="General">
                  <c:v>25.0</c:v>
                </c:pt>
                <c:pt idx="241" formatCode="General">
                  <c:v>25.1</c:v>
                </c:pt>
                <c:pt idx="242" formatCode="General">
                  <c:v>25.2</c:v>
                </c:pt>
                <c:pt idx="243" formatCode="General">
                  <c:v>25.3</c:v>
                </c:pt>
                <c:pt idx="244" formatCode="General">
                  <c:v>25.4</c:v>
                </c:pt>
                <c:pt idx="245" formatCode="General">
                  <c:v>25.5</c:v>
                </c:pt>
                <c:pt idx="246" formatCode="General">
                  <c:v>25.6</c:v>
                </c:pt>
                <c:pt idx="247" formatCode="General">
                  <c:v>25.7</c:v>
                </c:pt>
                <c:pt idx="248" formatCode="General">
                  <c:v>25.8</c:v>
                </c:pt>
                <c:pt idx="249" formatCode="General">
                  <c:v>25.9</c:v>
                </c:pt>
                <c:pt idx="250" formatCode="General">
                  <c:v>26.0</c:v>
                </c:pt>
                <c:pt idx="251" formatCode="General">
                  <c:v>26.1</c:v>
                </c:pt>
                <c:pt idx="252" formatCode="General">
                  <c:v>26.2</c:v>
                </c:pt>
                <c:pt idx="253" formatCode="General">
                  <c:v>26.3</c:v>
                </c:pt>
                <c:pt idx="254" formatCode="General">
                  <c:v>26.4</c:v>
                </c:pt>
                <c:pt idx="255" formatCode="General">
                  <c:v>26.5</c:v>
                </c:pt>
                <c:pt idx="256" formatCode="General">
                  <c:v>26.6</c:v>
                </c:pt>
                <c:pt idx="257" formatCode="General">
                  <c:v>26.7</c:v>
                </c:pt>
                <c:pt idx="258" formatCode="General">
                  <c:v>26.8</c:v>
                </c:pt>
                <c:pt idx="259" formatCode="General">
                  <c:v>26.9</c:v>
                </c:pt>
                <c:pt idx="260" formatCode="General">
                  <c:v>27.0</c:v>
                </c:pt>
                <c:pt idx="261" formatCode="General">
                  <c:v>27.1</c:v>
                </c:pt>
                <c:pt idx="262" formatCode="General">
                  <c:v>27.2</c:v>
                </c:pt>
                <c:pt idx="263" formatCode="General">
                  <c:v>27.3</c:v>
                </c:pt>
                <c:pt idx="264" formatCode="General">
                  <c:v>27.4</c:v>
                </c:pt>
                <c:pt idx="265" formatCode="General">
                  <c:v>27.5</c:v>
                </c:pt>
                <c:pt idx="266" formatCode="General">
                  <c:v>27.6</c:v>
                </c:pt>
                <c:pt idx="267" formatCode="General">
                  <c:v>27.7</c:v>
                </c:pt>
                <c:pt idx="268" formatCode="General">
                  <c:v>27.8</c:v>
                </c:pt>
                <c:pt idx="269" formatCode="General">
                  <c:v>27.9</c:v>
                </c:pt>
                <c:pt idx="270" formatCode="General">
                  <c:v>28.0</c:v>
                </c:pt>
                <c:pt idx="271" formatCode="General">
                  <c:v>28.1</c:v>
                </c:pt>
                <c:pt idx="272" formatCode="General">
                  <c:v>28.2</c:v>
                </c:pt>
                <c:pt idx="273" formatCode="General">
                  <c:v>28.3</c:v>
                </c:pt>
                <c:pt idx="274" formatCode="General">
                  <c:v>28.4</c:v>
                </c:pt>
                <c:pt idx="275" formatCode="General">
                  <c:v>28.5</c:v>
                </c:pt>
                <c:pt idx="276" formatCode="General">
                  <c:v>28.6</c:v>
                </c:pt>
                <c:pt idx="277" formatCode="General">
                  <c:v>28.7</c:v>
                </c:pt>
                <c:pt idx="278" formatCode="General">
                  <c:v>28.8</c:v>
                </c:pt>
                <c:pt idx="279" formatCode="General">
                  <c:v>28.9</c:v>
                </c:pt>
                <c:pt idx="280" formatCode="General">
                  <c:v>29.0</c:v>
                </c:pt>
                <c:pt idx="281" formatCode="General">
                  <c:v>29.1</c:v>
                </c:pt>
                <c:pt idx="282" formatCode="General">
                  <c:v>29.2</c:v>
                </c:pt>
                <c:pt idx="283" formatCode="General">
                  <c:v>29.3</c:v>
                </c:pt>
                <c:pt idx="284" formatCode="General">
                  <c:v>29.4</c:v>
                </c:pt>
                <c:pt idx="285" formatCode="General">
                  <c:v>29.5</c:v>
                </c:pt>
                <c:pt idx="286" formatCode="General">
                  <c:v>29.6</c:v>
                </c:pt>
                <c:pt idx="287" formatCode="General">
                  <c:v>29.7</c:v>
                </c:pt>
                <c:pt idx="288" formatCode="General">
                  <c:v>29.8</c:v>
                </c:pt>
                <c:pt idx="289" formatCode="General">
                  <c:v>29.9</c:v>
                </c:pt>
                <c:pt idx="290" formatCode="General">
                  <c:v>30.0</c:v>
                </c:pt>
                <c:pt idx="291" formatCode="General">
                  <c:v>30.1</c:v>
                </c:pt>
                <c:pt idx="292" formatCode="General">
                  <c:v>30.2</c:v>
                </c:pt>
                <c:pt idx="293" formatCode="General">
                  <c:v>30.3</c:v>
                </c:pt>
                <c:pt idx="294" formatCode="General">
                  <c:v>30.4</c:v>
                </c:pt>
                <c:pt idx="295" formatCode="General">
                  <c:v>30.5</c:v>
                </c:pt>
                <c:pt idx="296" formatCode="General">
                  <c:v>30.6</c:v>
                </c:pt>
                <c:pt idx="297" formatCode="General">
                  <c:v>30.7</c:v>
                </c:pt>
                <c:pt idx="298" formatCode="General">
                  <c:v>30.8</c:v>
                </c:pt>
                <c:pt idx="299" formatCode="General">
                  <c:v>30.9</c:v>
                </c:pt>
                <c:pt idx="300" formatCode="General">
                  <c:v>31.0</c:v>
                </c:pt>
                <c:pt idx="301" formatCode="General">
                  <c:v>31.1</c:v>
                </c:pt>
                <c:pt idx="302" formatCode="General">
                  <c:v>31.2</c:v>
                </c:pt>
                <c:pt idx="303" formatCode="General">
                  <c:v>31.3</c:v>
                </c:pt>
                <c:pt idx="304" formatCode="General">
                  <c:v>31.4</c:v>
                </c:pt>
                <c:pt idx="305" formatCode="General">
                  <c:v>31.5</c:v>
                </c:pt>
                <c:pt idx="306" formatCode="General">
                  <c:v>31.6</c:v>
                </c:pt>
                <c:pt idx="307" formatCode="General">
                  <c:v>31.7</c:v>
                </c:pt>
                <c:pt idx="308" formatCode="General">
                  <c:v>31.8</c:v>
                </c:pt>
                <c:pt idx="309" formatCode="General">
                  <c:v>31.9</c:v>
                </c:pt>
                <c:pt idx="310" formatCode="General">
                  <c:v>32.0</c:v>
                </c:pt>
                <c:pt idx="311" formatCode="General">
                  <c:v>32.1</c:v>
                </c:pt>
                <c:pt idx="312" formatCode="General">
                  <c:v>32.2</c:v>
                </c:pt>
                <c:pt idx="313" formatCode="General">
                  <c:v>32.3</c:v>
                </c:pt>
                <c:pt idx="314" formatCode="General">
                  <c:v>32.4</c:v>
                </c:pt>
                <c:pt idx="315" formatCode="General">
                  <c:v>32.5</c:v>
                </c:pt>
                <c:pt idx="316" formatCode="General">
                  <c:v>32.6</c:v>
                </c:pt>
                <c:pt idx="317" formatCode="General">
                  <c:v>32.7</c:v>
                </c:pt>
                <c:pt idx="318" formatCode="General">
                  <c:v>32.8</c:v>
                </c:pt>
                <c:pt idx="319" formatCode="General">
                  <c:v>32.9</c:v>
                </c:pt>
                <c:pt idx="320" formatCode="General">
                  <c:v>33.0</c:v>
                </c:pt>
                <c:pt idx="321" formatCode="General">
                  <c:v>33.1</c:v>
                </c:pt>
                <c:pt idx="322" formatCode="General">
                  <c:v>33.2</c:v>
                </c:pt>
                <c:pt idx="323" formatCode="General">
                  <c:v>33.3</c:v>
                </c:pt>
                <c:pt idx="324" formatCode="General">
                  <c:v>33.4</c:v>
                </c:pt>
                <c:pt idx="325" formatCode="General">
                  <c:v>33.5</c:v>
                </c:pt>
                <c:pt idx="326" formatCode="General">
                  <c:v>33.6</c:v>
                </c:pt>
                <c:pt idx="327" formatCode="General">
                  <c:v>33.7</c:v>
                </c:pt>
                <c:pt idx="328" formatCode="General">
                  <c:v>33.8</c:v>
                </c:pt>
                <c:pt idx="329" formatCode="General">
                  <c:v>33.9</c:v>
                </c:pt>
                <c:pt idx="330" formatCode="General">
                  <c:v>34.0</c:v>
                </c:pt>
                <c:pt idx="331" formatCode="General">
                  <c:v>34.1</c:v>
                </c:pt>
                <c:pt idx="332" formatCode="General">
                  <c:v>34.2</c:v>
                </c:pt>
                <c:pt idx="333" formatCode="General">
                  <c:v>34.3</c:v>
                </c:pt>
                <c:pt idx="334" formatCode="General">
                  <c:v>34.4</c:v>
                </c:pt>
                <c:pt idx="335" formatCode="General">
                  <c:v>34.5</c:v>
                </c:pt>
                <c:pt idx="336" formatCode="General">
                  <c:v>34.6</c:v>
                </c:pt>
                <c:pt idx="337" formatCode="General">
                  <c:v>34.7</c:v>
                </c:pt>
                <c:pt idx="338" formatCode="General">
                  <c:v>34.8</c:v>
                </c:pt>
                <c:pt idx="339" formatCode="General">
                  <c:v>34.9</c:v>
                </c:pt>
                <c:pt idx="340" formatCode="General">
                  <c:v>35.0</c:v>
                </c:pt>
                <c:pt idx="341" formatCode="General">
                  <c:v>35.1</c:v>
                </c:pt>
                <c:pt idx="342" formatCode="General">
                  <c:v>35.2</c:v>
                </c:pt>
                <c:pt idx="343" formatCode="General">
                  <c:v>35.3</c:v>
                </c:pt>
                <c:pt idx="344" formatCode="General">
                  <c:v>35.4</c:v>
                </c:pt>
                <c:pt idx="345" formatCode="General">
                  <c:v>35.5</c:v>
                </c:pt>
                <c:pt idx="346" formatCode="General">
                  <c:v>35.6</c:v>
                </c:pt>
                <c:pt idx="347" formatCode="General">
                  <c:v>35.7</c:v>
                </c:pt>
                <c:pt idx="348" formatCode="General">
                  <c:v>35.8</c:v>
                </c:pt>
                <c:pt idx="349" formatCode="General">
                  <c:v>35.9</c:v>
                </c:pt>
                <c:pt idx="350" formatCode="General">
                  <c:v>36.0</c:v>
                </c:pt>
                <c:pt idx="351" formatCode="General">
                  <c:v>36.1</c:v>
                </c:pt>
                <c:pt idx="352" formatCode="General">
                  <c:v>36.2</c:v>
                </c:pt>
                <c:pt idx="353" formatCode="General">
                  <c:v>36.3</c:v>
                </c:pt>
                <c:pt idx="354" formatCode="General">
                  <c:v>36.4</c:v>
                </c:pt>
                <c:pt idx="355" formatCode="General">
                  <c:v>36.5</c:v>
                </c:pt>
                <c:pt idx="356" formatCode="General">
                  <c:v>36.6</c:v>
                </c:pt>
                <c:pt idx="357" formatCode="General">
                  <c:v>36.7</c:v>
                </c:pt>
                <c:pt idx="358" formatCode="General">
                  <c:v>36.8</c:v>
                </c:pt>
                <c:pt idx="359" formatCode="General">
                  <c:v>36.9</c:v>
                </c:pt>
                <c:pt idx="360" formatCode="General">
                  <c:v>37.0</c:v>
                </c:pt>
                <c:pt idx="361" formatCode="General">
                  <c:v>37.1</c:v>
                </c:pt>
                <c:pt idx="362" formatCode="General">
                  <c:v>37.2</c:v>
                </c:pt>
                <c:pt idx="363" formatCode="General">
                  <c:v>37.3</c:v>
                </c:pt>
                <c:pt idx="364" formatCode="General">
                  <c:v>37.4</c:v>
                </c:pt>
                <c:pt idx="365" formatCode="General">
                  <c:v>37.5</c:v>
                </c:pt>
                <c:pt idx="366" formatCode="General">
                  <c:v>37.6</c:v>
                </c:pt>
                <c:pt idx="367" formatCode="General">
                  <c:v>37.7</c:v>
                </c:pt>
                <c:pt idx="368" formatCode="General">
                  <c:v>37.8</c:v>
                </c:pt>
                <c:pt idx="369" formatCode="General">
                  <c:v>37.9</c:v>
                </c:pt>
                <c:pt idx="370" formatCode="General">
                  <c:v>38.0</c:v>
                </c:pt>
                <c:pt idx="371" formatCode="General">
                  <c:v>38.1</c:v>
                </c:pt>
                <c:pt idx="372" formatCode="General">
                  <c:v>38.2</c:v>
                </c:pt>
                <c:pt idx="373" formatCode="General">
                  <c:v>38.3</c:v>
                </c:pt>
                <c:pt idx="374" formatCode="General">
                  <c:v>38.4</c:v>
                </c:pt>
                <c:pt idx="375" formatCode="General">
                  <c:v>38.5</c:v>
                </c:pt>
                <c:pt idx="376" formatCode="General">
                  <c:v>38.6</c:v>
                </c:pt>
                <c:pt idx="377" formatCode="General">
                  <c:v>38.7</c:v>
                </c:pt>
                <c:pt idx="378" formatCode="General">
                  <c:v>38.8</c:v>
                </c:pt>
                <c:pt idx="379" formatCode="General">
                  <c:v>38.9</c:v>
                </c:pt>
                <c:pt idx="380" formatCode="General">
                  <c:v>39.0</c:v>
                </c:pt>
                <c:pt idx="381" formatCode="General">
                  <c:v>39.1</c:v>
                </c:pt>
                <c:pt idx="382" formatCode="General">
                  <c:v>39.2</c:v>
                </c:pt>
                <c:pt idx="383" formatCode="General">
                  <c:v>39.3</c:v>
                </c:pt>
                <c:pt idx="384" formatCode="General">
                  <c:v>39.4</c:v>
                </c:pt>
                <c:pt idx="385" formatCode="General">
                  <c:v>39.5</c:v>
                </c:pt>
                <c:pt idx="386" formatCode="General">
                  <c:v>39.6</c:v>
                </c:pt>
                <c:pt idx="387" formatCode="General">
                  <c:v>39.7</c:v>
                </c:pt>
                <c:pt idx="388" formatCode="General">
                  <c:v>39.8</c:v>
                </c:pt>
                <c:pt idx="389" formatCode="General">
                  <c:v>39.9</c:v>
                </c:pt>
                <c:pt idx="390" formatCode="General">
                  <c:v>40.0</c:v>
                </c:pt>
                <c:pt idx="391" formatCode="General">
                  <c:v>40.1</c:v>
                </c:pt>
                <c:pt idx="392" formatCode="General">
                  <c:v>40.2</c:v>
                </c:pt>
                <c:pt idx="393" formatCode="General">
                  <c:v>40.3</c:v>
                </c:pt>
                <c:pt idx="394" formatCode="General">
                  <c:v>40.4</c:v>
                </c:pt>
                <c:pt idx="395" formatCode="General">
                  <c:v>40.5</c:v>
                </c:pt>
                <c:pt idx="396" formatCode="General">
                  <c:v>40.6</c:v>
                </c:pt>
                <c:pt idx="397" formatCode="General">
                  <c:v>40.7</c:v>
                </c:pt>
                <c:pt idx="398" formatCode="General">
                  <c:v>40.8</c:v>
                </c:pt>
                <c:pt idx="399" formatCode="General">
                  <c:v>40.9</c:v>
                </c:pt>
                <c:pt idx="400" formatCode="General">
                  <c:v>41.0</c:v>
                </c:pt>
                <c:pt idx="401" formatCode="General">
                  <c:v>41.1</c:v>
                </c:pt>
                <c:pt idx="402" formatCode="General">
                  <c:v>41.2</c:v>
                </c:pt>
                <c:pt idx="403" formatCode="General">
                  <c:v>41.3</c:v>
                </c:pt>
                <c:pt idx="404" formatCode="General">
                  <c:v>41.4</c:v>
                </c:pt>
                <c:pt idx="405" formatCode="General">
                  <c:v>41.5</c:v>
                </c:pt>
                <c:pt idx="406" formatCode="General">
                  <c:v>41.6</c:v>
                </c:pt>
                <c:pt idx="407" formatCode="General">
                  <c:v>41.7</c:v>
                </c:pt>
                <c:pt idx="408" formatCode="General">
                  <c:v>41.8</c:v>
                </c:pt>
                <c:pt idx="409" formatCode="General">
                  <c:v>41.9</c:v>
                </c:pt>
                <c:pt idx="410" formatCode="General">
                  <c:v>42.0</c:v>
                </c:pt>
                <c:pt idx="411" formatCode="General">
                  <c:v>42.1</c:v>
                </c:pt>
                <c:pt idx="412" formatCode="General">
                  <c:v>42.2</c:v>
                </c:pt>
                <c:pt idx="413" formatCode="General">
                  <c:v>42.3</c:v>
                </c:pt>
                <c:pt idx="414" formatCode="General">
                  <c:v>42.4</c:v>
                </c:pt>
                <c:pt idx="415" formatCode="General">
                  <c:v>42.5</c:v>
                </c:pt>
                <c:pt idx="416" formatCode="General">
                  <c:v>42.6</c:v>
                </c:pt>
                <c:pt idx="417" formatCode="General">
                  <c:v>42.7</c:v>
                </c:pt>
                <c:pt idx="418" formatCode="General">
                  <c:v>42.8</c:v>
                </c:pt>
                <c:pt idx="419" formatCode="General">
                  <c:v>42.9</c:v>
                </c:pt>
                <c:pt idx="420" formatCode="General">
                  <c:v>43.0</c:v>
                </c:pt>
                <c:pt idx="421" formatCode="General">
                  <c:v>43.1</c:v>
                </c:pt>
                <c:pt idx="422" formatCode="General">
                  <c:v>43.2</c:v>
                </c:pt>
                <c:pt idx="423" formatCode="General">
                  <c:v>43.3</c:v>
                </c:pt>
                <c:pt idx="424" formatCode="General">
                  <c:v>43.4</c:v>
                </c:pt>
                <c:pt idx="425" formatCode="General">
                  <c:v>43.5</c:v>
                </c:pt>
                <c:pt idx="426" formatCode="General">
                  <c:v>43.6</c:v>
                </c:pt>
                <c:pt idx="427" formatCode="General">
                  <c:v>43.7</c:v>
                </c:pt>
                <c:pt idx="428" formatCode="General">
                  <c:v>43.8</c:v>
                </c:pt>
                <c:pt idx="429" formatCode="General">
                  <c:v>43.9</c:v>
                </c:pt>
                <c:pt idx="430" formatCode="General">
                  <c:v>44.0</c:v>
                </c:pt>
                <c:pt idx="431" formatCode="General">
                  <c:v>44.1</c:v>
                </c:pt>
                <c:pt idx="432" formatCode="General">
                  <c:v>44.2</c:v>
                </c:pt>
                <c:pt idx="433" formatCode="General">
                  <c:v>44.3</c:v>
                </c:pt>
                <c:pt idx="434" formatCode="General">
                  <c:v>44.4</c:v>
                </c:pt>
                <c:pt idx="435" formatCode="General">
                  <c:v>44.5</c:v>
                </c:pt>
                <c:pt idx="436" formatCode="General">
                  <c:v>44.6</c:v>
                </c:pt>
                <c:pt idx="437" formatCode="General">
                  <c:v>44.7</c:v>
                </c:pt>
                <c:pt idx="438" formatCode="General">
                  <c:v>44.8</c:v>
                </c:pt>
                <c:pt idx="439" formatCode="General">
                  <c:v>44.9</c:v>
                </c:pt>
                <c:pt idx="440" formatCode="General">
                  <c:v>45.0</c:v>
                </c:pt>
                <c:pt idx="441" formatCode="General">
                  <c:v>45.1</c:v>
                </c:pt>
                <c:pt idx="442" formatCode="General">
                  <c:v>45.2</c:v>
                </c:pt>
                <c:pt idx="443" formatCode="General">
                  <c:v>45.3</c:v>
                </c:pt>
                <c:pt idx="444" formatCode="General">
                  <c:v>45.4</c:v>
                </c:pt>
                <c:pt idx="445" formatCode="General">
                  <c:v>45.5</c:v>
                </c:pt>
                <c:pt idx="446" formatCode="General">
                  <c:v>45.6</c:v>
                </c:pt>
                <c:pt idx="447" formatCode="General">
                  <c:v>45.7</c:v>
                </c:pt>
                <c:pt idx="448" formatCode="General">
                  <c:v>45.8</c:v>
                </c:pt>
                <c:pt idx="449" formatCode="General">
                  <c:v>45.9</c:v>
                </c:pt>
                <c:pt idx="450" formatCode="General">
                  <c:v>46.0</c:v>
                </c:pt>
                <c:pt idx="451" formatCode="General">
                  <c:v>46.1</c:v>
                </c:pt>
                <c:pt idx="452" formatCode="General">
                  <c:v>46.2</c:v>
                </c:pt>
                <c:pt idx="453" formatCode="General">
                  <c:v>46.3</c:v>
                </c:pt>
                <c:pt idx="454" formatCode="General">
                  <c:v>46.4</c:v>
                </c:pt>
                <c:pt idx="455" formatCode="General">
                  <c:v>46.5</c:v>
                </c:pt>
                <c:pt idx="456" formatCode="General">
                  <c:v>46.6</c:v>
                </c:pt>
                <c:pt idx="457" formatCode="General">
                  <c:v>46.7</c:v>
                </c:pt>
                <c:pt idx="458" formatCode="General">
                  <c:v>46.8</c:v>
                </c:pt>
                <c:pt idx="459" formatCode="General">
                  <c:v>46.9</c:v>
                </c:pt>
                <c:pt idx="460" formatCode="General">
                  <c:v>47.0</c:v>
                </c:pt>
                <c:pt idx="461" formatCode="General">
                  <c:v>47.1</c:v>
                </c:pt>
                <c:pt idx="462" formatCode="General">
                  <c:v>47.2</c:v>
                </c:pt>
                <c:pt idx="463" formatCode="General">
                  <c:v>47.3</c:v>
                </c:pt>
                <c:pt idx="464" formatCode="General">
                  <c:v>47.4</c:v>
                </c:pt>
                <c:pt idx="465" formatCode="General">
                  <c:v>47.5</c:v>
                </c:pt>
                <c:pt idx="466" formatCode="General">
                  <c:v>47.6</c:v>
                </c:pt>
                <c:pt idx="467" formatCode="General">
                  <c:v>47.7</c:v>
                </c:pt>
                <c:pt idx="468" formatCode="General">
                  <c:v>47.8</c:v>
                </c:pt>
                <c:pt idx="469" formatCode="General">
                  <c:v>47.9</c:v>
                </c:pt>
                <c:pt idx="470" formatCode="General">
                  <c:v>48.0</c:v>
                </c:pt>
                <c:pt idx="471" formatCode="General">
                  <c:v>48.1</c:v>
                </c:pt>
                <c:pt idx="472" formatCode="General">
                  <c:v>48.2</c:v>
                </c:pt>
                <c:pt idx="473" formatCode="General">
                  <c:v>48.3</c:v>
                </c:pt>
                <c:pt idx="474" formatCode="General">
                  <c:v>48.4</c:v>
                </c:pt>
                <c:pt idx="475" formatCode="General">
                  <c:v>48.5</c:v>
                </c:pt>
                <c:pt idx="476" formatCode="General">
                  <c:v>48.6</c:v>
                </c:pt>
                <c:pt idx="477" formatCode="General">
                  <c:v>48.7</c:v>
                </c:pt>
                <c:pt idx="478" formatCode="General">
                  <c:v>48.8</c:v>
                </c:pt>
                <c:pt idx="479" formatCode="General">
                  <c:v>48.9</c:v>
                </c:pt>
                <c:pt idx="480" formatCode="General">
                  <c:v>49.0</c:v>
                </c:pt>
                <c:pt idx="481" formatCode="General">
                  <c:v>49.1</c:v>
                </c:pt>
                <c:pt idx="482" formatCode="General">
                  <c:v>49.2</c:v>
                </c:pt>
                <c:pt idx="483" formatCode="General">
                  <c:v>49.3</c:v>
                </c:pt>
                <c:pt idx="484" formatCode="General">
                  <c:v>49.4</c:v>
                </c:pt>
                <c:pt idx="485" formatCode="General">
                  <c:v>49.5</c:v>
                </c:pt>
                <c:pt idx="486" formatCode="General">
                  <c:v>49.6</c:v>
                </c:pt>
                <c:pt idx="487" formatCode="General">
                  <c:v>49.7</c:v>
                </c:pt>
                <c:pt idx="488" formatCode="General">
                  <c:v>49.8</c:v>
                </c:pt>
                <c:pt idx="489" formatCode="General">
                  <c:v>49.9</c:v>
                </c:pt>
                <c:pt idx="490" formatCode="General">
                  <c:v>50.0</c:v>
                </c:pt>
                <c:pt idx="491" formatCode="General">
                  <c:v>50.1</c:v>
                </c:pt>
                <c:pt idx="492" formatCode="General">
                  <c:v>50.2</c:v>
                </c:pt>
                <c:pt idx="493" formatCode="General">
                  <c:v>50.3</c:v>
                </c:pt>
                <c:pt idx="494" formatCode="General">
                  <c:v>50.4</c:v>
                </c:pt>
                <c:pt idx="495" formatCode="General">
                  <c:v>50.5</c:v>
                </c:pt>
                <c:pt idx="496" formatCode="General">
                  <c:v>50.6</c:v>
                </c:pt>
                <c:pt idx="497" formatCode="General">
                  <c:v>50.7</c:v>
                </c:pt>
                <c:pt idx="498" formatCode="General">
                  <c:v>50.8</c:v>
                </c:pt>
                <c:pt idx="499" formatCode="General">
                  <c:v>50.9</c:v>
                </c:pt>
                <c:pt idx="500" formatCode="General">
                  <c:v>51.0</c:v>
                </c:pt>
                <c:pt idx="501" formatCode="General">
                  <c:v>51.1</c:v>
                </c:pt>
                <c:pt idx="502" formatCode="General">
                  <c:v>51.2</c:v>
                </c:pt>
                <c:pt idx="503" formatCode="General">
                  <c:v>51.3</c:v>
                </c:pt>
                <c:pt idx="504" formatCode="General">
                  <c:v>51.4</c:v>
                </c:pt>
                <c:pt idx="505" formatCode="General">
                  <c:v>51.5</c:v>
                </c:pt>
                <c:pt idx="506" formatCode="General">
                  <c:v>51.6</c:v>
                </c:pt>
                <c:pt idx="507" formatCode="General">
                  <c:v>51.7</c:v>
                </c:pt>
                <c:pt idx="508" formatCode="General">
                  <c:v>51.8</c:v>
                </c:pt>
                <c:pt idx="509" formatCode="General">
                  <c:v>51.9</c:v>
                </c:pt>
                <c:pt idx="510" formatCode="General">
                  <c:v>52.0</c:v>
                </c:pt>
                <c:pt idx="511" formatCode="General">
                  <c:v>52.1</c:v>
                </c:pt>
                <c:pt idx="512" formatCode="General">
                  <c:v>52.2</c:v>
                </c:pt>
                <c:pt idx="513" formatCode="General">
                  <c:v>52.3</c:v>
                </c:pt>
                <c:pt idx="514" formatCode="General">
                  <c:v>52.4</c:v>
                </c:pt>
                <c:pt idx="515" formatCode="General">
                  <c:v>52.5</c:v>
                </c:pt>
                <c:pt idx="516" formatCode="General">
                  <c:v>52.6</c:v>
                </c:pt>
                <c:pt idx="517" formatCode="General">
                  <c:v>52.7</c:v>
                </c:pt>
                <c:pt idx="518" formatCode="General">
                  <c:v>52.8</c:v>
                </c:pt>
                <c:pt idx="519" formatCode="General">
                  <c:v>52.9</c:v>
                </c:pt>
                <c:pt idx="520" formatCode="General">
                  <c:v>53.0</c:v>
                </c:pt>
                <c:pt idx="521" formatCode="General">
                  <c:v>53.1</c:v>
                </c:pt>
                <c:pt idx="522" formatCode="General">
                  <c:v>53.2</c:v>
                </c:pt>
                <c:pt idx="523" formatCode="General">
                  <c:v>53.3</c:v>
                </c:pt>
                <c:pt idx="524" formatCode="General">
                  <c:v>53.4</c:v>
                </c:pt>
                <c:pt idx="525" formatCode="General">
                  <c:v>53.5</c:v>
                </c:pt>
                <c:pt idx="526" formatCode="General">
                  <c:v>53.6</c:v>
                </c:pt>
                <c:pt idx="527" formatCode="General">
                  <c:v>53.7</c:v>
                </c:pt>
                <c:pt idx="528" formatCode="General">
                  <c:v>53.8</c:v>
                </c:pt>
                <c:pt idx="529" formatCode="General">
                  <c:v>53.9</c:v>
                </c:pt>
                <c:pt idx="530" formatCode="General">
                  <c:v>54.0</c:v>
                </c:pt>
                <c:pt idx="531" formatCode="General">
                  <c:v>54.1</c:v>
                </c:pt>
                <c:pt idx="532" formatCode="General">
                  <c:v>54.2</c:v>
                </c:pt>
                <c:pt idx="533" formatCode="General">
                  <c:v>54.3</c:v>
                </c:pt>
                <c:pt idx="534" formatCode="General">
                  <c:v>54.4</c:v>
                </c:pt>
                <c:pt idx="535" formatCode="General">
                  <c:v>54.5</c:v>
                </c:pt>
                <c:pt idx="536" formatCode="General">
                  <c:v>54.6</c:v>
                </c:pt>
                <c:pt idx="537" formatCode="General">
                  <c:v>54.7</c:v>
                </c:pt>
                <c:pt idx="538" formatCode="General">
                  <c:v>54.8</c:v>
                </c:pt>
                <c:pt idx="539" formatCode="General">
                  <c:v>54.9</c:v>
                </c:pt>
                <c:pt idx="540" formatCode="General">
                  <c:v>55.0</c:v>
                </c:pt>
                <c:pt idx="541" formatCode="General">
                  <c:v>55.1</c:v>
                </c:pt>
                <c:pt idx="542" formatCode="General">
                  <c:v>55.2</c:v>
                </c:pt>
                <c:pt idx="543" formatCode="General">
                  <c:v>55.3</c:v>
                </c:pt>
                <c:pt idx="544" formatCode="General">
                  <c:v>55.4</c:v>
                </c:pt>
                <c:pt idx="545" formatCode="General">
                  <c:v>55.5</c:v>
                </c:pt>
                <c:pt idx="546" formatCode="General">
                  <c:v>55.6</c:v>
                </c:pt>
                <c:pt idx="547" formatCode="General">
                  <c:v>55.7</c:v>
                </c:pt>
                <c:pt idx="548" formatCode="General">
                  <c:v>55.8</c:v>
                </c:pt>
                <c:pt idx="549" formatCode="General">
                  <c:v>55.9</c:v>
                </c:pt>
                <c:pt idx="550" formatCode="General">
                  <c:v>56.0</c:v>
                </c:pt>
                <c:pt idx="551" formatCode="General">
                  <c:v>56.1</c:v>
                </c:pt>
                <c:pt idx="552" formatCode="General">
                  <c:v>56.2</c:v>
                </c:pt>
                <c:pt idx="553" formatCode="General">
                  <c:v>56.3</c:v>
                </c:pt>
                <c:pt idx="554" formatCode="General">
                  <c:v>56.4</c:v>
                </c:pt>
                <c:pt idx="555" formatCode="General">
                  <c:v>56.5</c:v>
                </c:pt>
                <c:pt idx="556" formatCode="General">
                  <c:v>56.6</c:v>
                </c:pt>
                <c:pt idx="557" formatCode="General">
                  <c:v>56.7</c:v>
                </c:pt>
                <c:pt idx="558" formatCode="General">
                  <c:v>56.8</c:v>
                </c:pt>
                <c:pt idx="559" formatCode="General">
                  <c:v>56.9</c:v>
                </c:pt>
                <c:pt idx="560" formatCode="General">
                  <c:v>57.0</c:v>
                </c:pt>
                <c:pt idx="561" formatCode="General">
                  <c:v>57.1</c:v>
                </c:pt>
                <c:pt idx="562" formatCode="General">
                  <c:v>57.2</c:v>
                </c:pt>
                <c:pt idx="563" formatCode="General">
                  <c:v>57.3</c:v>
                </c:pt>
                <c:pt idx="564" formatCode="General">
                  <c:v>57.4</c:v>
                </c:pt>
                <c:pt idx="565" formatCode="General">
                  <c:v>57.5</c:v>
                </c:pt>
                <c:pt idx="566" formatCode="General">
                  <c:v>57.6</c:v>
                </c:pt>
                <c:pt idx="567" formatCode="General">
                  <c:v>57.7</c:v>
                </c:pt>
                <c:pt idx="568" formatCode="General">
                  <c:v>57.8</c:v>
                </c:pt>
                <c:pt idx="569" formatCode="General">
                  <c:v>57.9</c:v>
                </c:pt>
                <c:pt idx="570" formatCode="General">
                  <c:v>58.0</c:v>
                </c:pt>
                <c:pt idx="571" formatCode="General">
                  <c:v>58.1</c:v>
                </c:pt>
                <c:pt idx="572" formatCode="General">
                  <c:v>58.2000000000001</c:v>
                </c:pt>
                <c:pt idx="573" formatCode="General">
                  <c:v>58.3000000000001</c:v>
                </c:pt>
                <c:pt idx="574" formatCode="General">
                  <c:v>58.4000000000001</c:v>
                </c:pt>
                <c:pt idx="575" formatCode="General">
                  <c:v>58.5000000000001</c:v>
                </c:pt>
                <c:pt idx="576" formatCode="General">
                  <c:v>58.6000000000001</c:v>
                </c:pt>
                <c:pt idx="577" formatCode="General">
                  <c:v>58.7000000000001</c:v>
                </c:pt>
                <c:pt idx="578" formatCode="General">
                  <c:v>58.8000000000001</c:v>
                </c:pt>
                <c:pt idx="579" formatCode="General">
                  <c:v>58.9000000000001</c:v>
                </c:pt>
                <c:pt idx="580" formatCode="General">
                  <c:v>59.0000000000001</c:v>
                </c:pt>
                <c:pt idx="581" formatCode="General">
                  <c:v>59.1000000000001</c:v>
                </c:pt>
                <c:pt idx="582" formatCode="General">
                  <c:v>59.2000000000001</c:v>
                </c:pt>
                <c:pt idx="583" formatCode="General">
                  <c:v>59.3000000000001</c:v>
                </c:pt>
                <c:pt idx="584" formatCode="General">
                  <c:v>59.4000000000001</c:v>
                </c:pt>
                <c:pt idx="585" formatCode="General">
                  <c:v>59.5000000000001</c:v>
                </c:pt>
                <c:pt idx="586" formatCode="General">
                  <c:v>59.6000000000001</c:v>
                </c:pt>
                <c:pt idx="587" formatCode="General">
                  <c:v>59.7000000000001</c:v>
                </c:pt>
                <c:pt idx="588" formatCode="General">
                  <c:v>59.8000000000001</c:v>
                </c:pt>
                <c:pt idx="589" formatCode="General">
                  <c:v>59.9000000000001</c:v>
                </c:pt>
                <c:pt idx="590" formatCode="General">
                  <c:v>60.0000000000001</c:v>
                </c:pt>
                <c:pt idx="591" formatCode="General">
                  <c:v>60.1000000000001</c:v>
                </c:pt>
                <c:pt idx="592" formatCode="General">
                  <c:v>60.2000000000001</c:v>
                </c:pt>
                <c:pt idx="593" formatCode="General">
                  <c:v>60.3000000000001</c:v>
                </c:pt>
                <c:pt idx="594" formatCode="General">
                  <c:v>60.4000000000001</c:v>
                </c:pt>
                <c:pt idx="595" formatCode="General">
                  <c:v>60.5000000000001</c:v>
                </c:pt>
                <c:pt idx="596" formatCode="General">
                  <c:v>60.6000000000001</c:v>
                </c:pt>
                <c:pt idx="597" formatCode="General">
                  <c:v>60.7000000000001</c:v>
                </c:pt>
                <c:pt idx="598" formatCode="General">
                  <c:v>60.8000000000001</c:v>
                </c:pt>
                <c:pt idx="599" formatCode="General">
                  <c:v>60.9000000000001</c:v>
                </c:pt>
                <c:pt idx="600" formatCode="General">
                  <c:v>61.0000000000001</c:v>
                </c:pt>
                <c:pt idx="601" formatCode="General">
                  <c:v>61.1000000000001</c:v>
                </c:pt>
                <c:pt idx="602" formatCode="General">
                  <c:v>61.2000000000001</c:v>
                </c:pt>
                <c:pt idx="603" formatCode="General">
                  <c:v>61.3000000000001</c:v>
                </c:pt>
                <c:pt idx="604" formatCode="General">
                  <c:v>61.4000000000001</c:v>
                </c:pt>
                <c:pt idx="605" formatCode="General">
                  <c:v>61.5000000000001</c:v>
                </c:pt>
                <c:pt idx="606" formatCode="General">
                  <c:v>61.6000000000001</c:v>
                </c:pt>
                <c:pt idx="607" formatCode="General">
                  <c:v>61.7000000000001</c:v>
                </c:pt>
                <c:pt idx="608" formatCode="General">
                  <c:v>61.8000000000001</c:v>
                </c:pt>
                <c:pt idx="609" formatCode="General">
                  <c:v>61.9000000000001</c:v>
                </c:pt>
                <c:pt idx="610" formatCode="General">
                  <c:v>62.0000000000001</c:v>
                </c:pt>
                <c:pt idx="611" formatCode="General">
                  <c:v>62.1000000000001</c:v>
                </c:pt>
                <c:pt idx="612" formatCode="General">
                  <c:v>62.2000000000001</c:v>
                </c:pt>
                <c:pt idx="613" formatCode="General">
                  <c:v>62.3000000000001</c:v>
                </c:pt>
                <c:pt idx="614" formatCode="General">
                  <c:v>62.4000000000001</c:v>
                </c:pt>
                <c:pt idx="615" formatCode="General">
                  <c:v>62.5000000000001</c:v>
                </c:pt>
                <c:pt idx="616" formatCode="General">
                  <c:v>62.6000000000001</c:v>
                </c:pt>
                <c:pt idx="617" formatCode="General">
                  <c:v>62.7000000000001</c:v>
                </c:pt>
                <c:pt idx="618" formatCode="General">
                  <c:v>62.8000000000001</c:v>
                </c:pt>
                <c:pt idx="619" formatCode="General">
                  <c:v>62.9000000000001</c:v>
                </c:pt>
                <c:pt idx="620" formatCode="General">
                  <c:v>63.0000000000001</c:v>
                </c:pt>
                <c:pt idx="621" formatCode="General">
                  <c:v>63.1000000000001</c:v>
                </c:pt>
                <c:pt idx="622" formatCode="General">
                  <c:v>63.2000000000001</c:v>
                </c:pt>
                <c:pt idx="623" formatCode="General">
                  <c:v>63.3000000000001</c:v>
                </c:pt>
                <c:pt idx="624" formatCode="General">
                  <c:v>63.4000000000001</c:v>
                </c:pt>
                <c:pt idx="625" formatCode="General">
                  <c:v>63.5000000000001</c:v>
                </c:pt>
                <c:pt idx="626" formatCode="General">
                  <c:v>63.6000000000001</c:v>
                </c:pt>
                <c:pt idx="627" formatCode="General">
                  <c:v>63.7000000000001</c:v>
                </c:pt>
                <c:pt idx="628" formatCode="General">
                  <c:v>63.8000000000001</c:v>
                </c:pt>
                <c:pt idx="629" formatCode="General">
                  <c:v>63.9000000000001</c:v>
                </c:pt>
                <c:pt idx="630" formatCode="General">
                  <c:v>64.0000000000001</c:v>
                </c:pt>
                <c:pt idx="631" formatCode="General">
                  <c:v>64.10000000000009</c:v>
                </c:pt>
                <c:pt idx="632" formatCode="General">
                  <c:v>64.2000000000001</c:v>
                </c:pt>
                <c:pt idx="633" formatCode="General">
                  <c:v>64.3000000000001</c:v>
                </c:pt>
                <c:pt idx="634" formatCode="General">
                  <c:v>64.4000000000001</c:v>
                </c:pt>
                <c:pt idx="635" formatCode="General">
                  <c:v>64.5000000000001</c:v>
                </c:pt>
                <c:pt idx="636" formatCode="General">
                  <c:v>64.60000000000009</c:v>
                </c:pt>
                <c:pt idx="637" formatCode="General">
                  <c:v>64.7000000000001</c:v>
                </c:pt>
                <c:pt idx="638" formatCode="General">
                  <c:v>64.8000000000001</c:v>
                </c:pt>
                <c:pt idx="639" formatCode="General">
                  <c:v>64.9000000000002</c:v>
                </c:pt>
                <c:pt idx="640" formatCode="General">
                  <c:v>65.0000000000002</c:v>
                </c:pt>
              </c:numCache>
            </c:numRef>
          </c:xVal>
          <c:yVal>
            <c:numRef>
              <c:f>'C160520'!$AA$6:$AA$646</c:f>
              <c:numCache>
                <c:formatCode>0.0000</c:formatCode>
                <c:ptCount val="641"/>
                <c:pt idx="0">
                  <c:v>0.599777777777778</c:v>
                </c:pt>
                <c:pt idx="1">
                  <c:v>0.611717391304348</c:v>
                </c:pt>
                <c:pt idx="2">
                  <c:v>0.623148936170213</c:v>
                </c:pt>
                <c:pt idx="3">
                  <c:v>0.634104166666667</c:v>
                </c:pt>
                <c:pt idx="4">
                  <c:v>0.644612244897959</c:v>
                </c:pt>
                <c:pt idx="5">
                  <c:v>0.6547</c:v>
                </c:pt>
                <c:pt idx="6">
                  <c:v>0.664392156862745</c:v>
                </c:pt>
                <c:pt idx="7">
                  <c:v>0.673711538461538</c:v>
                </c:pt>
                <c:pt idx="8">
                  <c:v>0.682679245283019</c:v>
                </c:pt>
                <c:pt idx="9">
                  <c:v>0.691314814814815</c:v>
                </c:pt>
                <c:pt idx="10">
                  <c:v>0.699636363636363</c:v>
                </c:pt>
                <c:pt idx="11">
                  <c:v>0.707660714285714</c:v>
                </c:pt>
                <c:pt idx="12">
                  <c:v>0.71540350877193</c:v>
                </c:pt>
                <c:pt idx="13">
                  <c:v>0.722879310344828</c:v>
                </c:pt>
                <c:pt idx="14">
                  <c:v>0.730101694915254</c:v>
                </c:pt>
                <c:pt idx="15">
                  <c:v>0.737083333333333</c:v>
                </c:pt>
                <c:pt idx="16">
                  <c:v>0.74383606557377</c:v>
                </c:pt>
                <c:pt idx="17">
                  <c:v>0.750370967741935</c:v>
                </c:pt>
                <c:pt idx="18">
                  <c:v>0.756698412698413</c:v>
                </c:pt>
                <c:pt idx="19">
                  <c:v>0.762828125</c:v>
                </c:pt>
                <c:pt idx="20">
                  <c:v>0.768769230769231</c:v>
                </c:pt>
                <c:pt idx="21">
                  <c:v>0.774530303030303</c:v>
                </c:pt>
                <c:pt idx="22">
                  <c:v>0.780119402985074</c:v>
                </c:pt>
                <c:pt idx="23">
                  <c:v>0.785544117647059</c:v>
                </c:pt>
                <c:pt idx="24">
                  <c:v>0.790811594202898</c:v>
                </c:pt>
                <c:pt idx="25">
                  <c:v>0.795928571428571</c:v>
                </c:pt>
                <c:pt idx="26">
                  <c:v>0.800901408450704</c:v>
                </c:pt>
                <c:pt idx="27">
                  <c:v>0.805736111111111</c:v>
                </c:pt>
                <c:pt idx="28">
                  <c:v>0.810438356164383</c:v>
                </c:pt>
                <c:pt idx="29">
                  <c:v>0.815013513513513</c:v>
                </c:pt>
                <c:pt idx="30">
                  <c:v>0.819466666666667</c:v>
                </c:pt>
                <c:pt idx="31">
                  <c:v>0.823802631578947</c:v>
                </c:pt>
                <c:pt idx="32">
                  <c:v>0.828025974025974</c:v>
                </c:pt>
                <c:pt idx="33">
                  <c:v>0.832141025641025</c:v>
                </c:pt>
                <c:pt idx="34">
                  <c:v>0.836151898734177</c:v>
                </c:pt>
                <c:pt idx="35">
                  <c:v>0.8400625</c:v>
                </c:pt>
                <c:pt idx="36">
                  <c:v>0.843876543209877</c:v>
                </c:pt>
                <c:pt idx="37">
                  <c:v>0.84759756097561</c:v>
                </c:pt>
                <c:pt idx="38">
                  <c:v>0.851228915662651</c:v>
                </c:pt>
                <c:pt idx="39">
                  <c:v>0.854773809523809</c:v>
                </c:pt>
                <c:pt idx="40">
                  <c:v>0.858235294117647</c:v>
                </c:pt>
                <c:pt idx="41">
                  <c:v>0.861616279069767</c:v>
                </c:pt>
                <c:pt idx="42">
                  <c:v>0.864919540229885</c:v>
                </c:pt>
                <c:pt idx="43">
                  <c:v>0.868147727272727</c:v>
                </c:pt>
                <c:pt idx="44">
                  <c:v>0.871303370786517</c:v>
                </c:pt>
                <c:pt idx="45">
                  <c:v>0.874388888888889</c:v>
                </c:pt>
                <c:pt idx="46">
                  <c:v>0.877406593406593</c:v>
                </c:pt>
                <c:pt idx="47">
                  <c:v>0.880358695652174</c:v>
                </c:pt>
                <c:pt idx="48">
                  <c:v>0.883247311827957</c:v>
                </c:pt>
                <c:pt idx="49">
                  <c:v>0.886074468085106</c:v>
                </c:pt>
                <c:pt idx="50">
                  <c:v>0.888842105263158</c:v>
                </c:pt>
                <c:pt idx="51">
                  <c:v>0.891552083333333</c:v>
                </c:pt>
                <c:pt idx="52">
                  <c:v>0.89420618556701</c:v>
                </c:pt>
                <c:pt idx="53">
                  <c:v>0.896806122448979</c:v>
                </c:pt>
                <c:pt idx="54">
                  <c:v>0.899353535353535</c:v>
                </c:pt>
                <c:pt idx="55">
                  <c:v>0.90185</c:v>
                </c:pt>
                <c:pt idx="56">
                  <c:v>0.90429702970297</c:v>
                </c:pt>
                <c:pt idx="57">
                  <c:v>0.906696078431373</c:v>
                </c:pt>
                <c:pt idx="58">
                  <c:v>0.90904854368932</c:v>
                </c:pt>
                <c:pt idx="59">
                  <c:v>0.911355769230769</c:v>
                </c:pt>
                <c:pt idx="60">
                  <c:v>0.913619047619048</c:v>
                </c:pt>
                <c:pt idx="61">
                  <c:v>0.915839622641509</c:v>
                </c:pt>
                <c:pt idx="62">
                  <c:v>0.918018691588785</c:v>
                </c:pt>
                <c:pt idx="63">
                  <c:v>0.920157407407407</c:v>
                </c:pt>
                <c:pt idx="64">
                  <c:v>0.922256880733945</c:v>
                </c:pt>
                <c:pt idx="65">
                  <c:v>0.924318181818182</c:v>
                </c:pt>
                <c:pt idx="66">
                  <c:v>0.926342342342342</c:v>
                </c:pt>
                <c:pt idx="67">
                  <c:v>0.928330357142857</c:v>
                </c:pt>
                <c:pt idx="68">
                  <c:v>0.930283185840708</c:v>
                </c:pt>
                <c:pt idx="69">
                  <c:v>0.932201754385965</c:v>
                </c:pt>
                <c:pt idx="70">
                  <c:v>0.934086956521739</c:v>
                </c:pt>
                <c:pt idx="71">
                  <c:v>0.935939655172414</c:v>
                </c:pt>
                <c:pt idx="72">
                  <c:v>0.937760683760684</c:v>
                </c:pt>
                <c:pt idx="73">
                  <c:v>0.939550847457627</c:v>
                </c:pt>
                <c:pt idx="74">
                  <c:v>0.941310924369748</c:v>
                </c:pt>
                <c:pt idx="75">
                  <c:v>0.943041666666667</c:v>
                </c:pt>
                <c:pt idx="76">
                  <c:v>0.944743801652893</c:v>
                </c:pt>
                <c:pt idx="77">
                  <c:v>0.946418032786885</c:v>
                </c:pt>
                <c:pt idx="78">
                  <c:v>0.948065040650407</c:v>
                </c:pt>
                <c:pt idx="79">
                  <c:v>0.949685483870968</c:v>
                </c:pt>
                <c:pt idx="80">
                  <c:v>0.95128</c:v>
                </c:pt>
                <c:pt idx="81">
                  <c:v>0.952849206349206</c:v>
                </c:pt>
                <c:pt idx="82">
                  <c:v>0.954393700787402</c:v>
                </c:pt>
                <c:pt idx="83">
                  <c:v>0.9559140625</c:v>
                </c:pt>
                <c:pt idx="84">
                  <c:v>0.957410852713178</c:v>
                </c:pt>
                <c:pt idx="85">
                  <c:v>0.958884615384615</c:v>
                </c:pt>
                <c:pt idx="86">
                  <c:v>0.960335877862596</c:v>
                </c:pt>
                <c:pt idx="87">
                  <c:v>0.961765151515151</c:v>
                </c:pt>
                <c:pt idx="88">
                  <c:v>0.963172932330827</c:v>
                </c:pt>
                <c:pt idx="89">
                  <c:v>0.964559701492537</c:v>
                </c:pt>
                <c:pt idx="90">
                  <c:v>0.965925925925926</c:v>
                </c:pt>
                <c:pt idx="91">
                  <c:v>0.967272058823529</c:v>
                </c:pt>
                <c:pt idx="92">
                  <c:v>0.968598540145985</c:v>
                </c:pt>
                <c:pt idx="93">
                  <c:v>0.969905797101449</c:v>
                </c:pt>
                <c:pt idx="94">
                  <c:v>0.971194244604317</c:v>
                </c:pt>
                <c:pt idx="95">
                  <c:v>0.972464285714286</c:v>
                </c:pt>
                <c:pt idx="96">
                  <c:v>0.973716312056737</c:v>
                </c:pt>
                <c:pt idx="97">
                  <c:v>0.974950704225352</c:v>
                </c:pt>
                <c:pt idx="98">
                  <c:v>0.976167832167832</c:v>
                </c:pt>
                <c:pt idx="99">
                  <c:v>0.977368055555556</c:v>
                </c:pt>
                <c:pt idx="100">
                  <c:v>0.978551724137931</c:v>
                </c:pt>
                <c:pt idx="101">
                  <c:v>0.979719178082192</c:v>
                </c:pt>
                <c:pt idx="102">
                  <c:v>0.98087074829932</c:v>
                </c:pt>
                <c:pt idx="103">
                  <c:v>0.982006756756757</c:v>
                </c:pt>
                <c:pt idx="104">
                  <c:v>0.983127516778524</c:v>
                </c:pt>
                <c:pt idx="105">
                  <c:v>0.984233333333333</c:v>
                </c:pt>
                <c:pt idx="106">
                  <c:v>0.985324503311258</c:v>
                </c:pt>
                <c:pt idx="107">
                  <c:v>0.986401315789474</c:v>
                </c:pt>
                <c:pt idx="108">
                  <c:v>0.987464052287582</c:v>
                </c:pt>
                <c:pt idx="109">
                  <c:v>0.988512987012987</c:v>
                </c:pt>
                <c:pt idx="110">
                  <c:v>0.989548387096774</c:v>
                </c:pt>
                <c:pt idx="111">
                  <c:v>0.990570512820513</c:v>
                </c:pt>
                <c:pt idx="112">
                  <c:v>0.991579617834395</c:v>
                </c:pt>
                <c:pt idx="113">
                  <c:v>0.992575949367089</c:v>
                </c:pt>
                <c:pt idx="114">
                  <c:v>0.993559748427673</c:v>
                </c:pt>
                <c:pt idx="115">
                  <c:v>0.99453125</c:v>
                </c:pt>
                <c:pt idx="116">
                  <c:v>0.995490683229814</c:v>
                </c:pt>
                <c:pt idx="117">
                  <c:v>0.996438271604938</c:v>
                </c:pt>
                <c:pt idx="118">
                  <c:v>0.997374233128834</c:v>
                </c:pt>
                <c:pt idx="119">
                  <c:v>0.998298780487805</c:v>
                </c:pt>
                <c:pt idx="120">
                  <c:v>0.999212121212121</c:v>
                </c:pt>
                <c:pt idx="121">
                  <c:v>1.000114457831325</c:v>
                </c:pt>
                <c:pt idx="122">
                  <c:v>1.001005988023952</c:v>
                </c:pt>
                <c:pt idx="123">
                  <c:v>1.001886904761905</c:v>
                </c:pt>
                <c:pt idx="124">
                  <c:v>1.002757396449704</c:v>
                </c:pt>
                <c:pt idx="125">
                  <c:v>1.003617647058823</c:v>
                </c:pt>
                <c:pt idx="126">
                  <c:v>1.00446783625731</c:v>
                </c:pt>
                <c:pt idx="127">
                  <c:v>1.005308139534884</c:v>
                </c:pt>
                <c:pt idx="128">
                  <c:v>1.0061387283237</c:v>
                </c:pt>
                <c:pt idx="129">
                  <c:v>1.006959770114943</c:v>
                </c:pt>
                <c:pt idx="130">
                  <c:v>1.007771428571429</c:v>
                </c:pt>
                <c:pt idx="131">
                  <c:v>1.008573863636364</c:v>
                </c:pt>
                <c:pt idx="132">
                  <c:v>1.009367231638418</c:v>
                </c:pt>
                <c:pt idx="133">
                  <c:v>1.010151685393259</c:v>
                </c:pt>
                <c:pt idx="134">
                  <c:v>1.010927374301676</c:v>
                </c:pt>
                <c:pt idx="135">
                  <c:v>1.011694444444444</c:v>
                </c:pt>
                <c:pt idx="136">
                  <c:v>1.012453038674033</c:v>
                </c:pt>
                <c:pt idx="137">
                  <c:v>1.013203296703297</c:v>
                </c:pt>
                <c:pt idx="138">
                  <c:v>1.013945355191257</c:v>
                </c:pt>
                <c:pt idx="139">
                  <c:v>1.014679347826087</c:v>
                </c:pt>
                <c:pt idx="140">
                  <c:v>1.015405405405405</c:v>
                </c:pt>
                <c:pt idx="141">
                  <c:v>1.016123655913979</c:v>
                </c:pt>
                <c:pt idx="142">
                  <c:v>1.016834224598931</c:v>
                </c:pt>
                <c:pt idx="143">
                  <c:v>1.017537234042553</c:v>
                </c:pt>
                <c:pt idx="144">
                  <c:v>1.018232804232804</c:v>
                </c:pt>
                <c:pt idx="145">
                  <c:v>1.018921052631579</c:v>
                </c:pt>
                <c:pt idx="146">
                  <c:v>1.019602094240837</c:v>
                </c:pt>
                <c:pt idx="147">
                  <c:v>1.020276041666667</c:v>
                </c:pt>
                <c:pt idx="148">
                  <c:v>1.020943005181347</c:v>
                </c:pt>
                <c:pt idx="149">
                  <c:v>1.021603092783505</c:v>
                </c:pt>
                <c:pt idx="150">
                  <c:v>1.02225641025641</c:v>
                </c:pt>
                <c:pt idx="151">
                  <c:v>1.02290306122449</c:v>
                </c:pt>
                <c:pt idx="152">
                  <c:v>1.023543147208122</c:v>
                </c:pt>
                <c:pt idx="153">
                  <c:v>1.024176767676768</c:v>
                </c:pt>
                <c:pt idx="154">
                  <c:v>1.024804020100503</c:v>
                </c:pt>
                <c:pt idx="155">
                  <c:v>1.025425</c:v>
                </c:pt>
                <c:pt idx="156">
                  <c:v>1.026039800995025</c:v>
                </c:pt>
                <c:pt idx="157">
                  <c:v>1.026648514851485</c:v>
                </c:pt>
                <c:pt idx="158">
                  <c:v>1.027251231527094</c:v>
                </c:pt>
                <c:pt idx="159">
                  <c:v>1.027848039215686</c:v>
                </c:pt>
                <c:pt idx="160">
                  <c:v>1.028439024390244</c:v>
                </c:pt>
                <c:pt idx="161">
                  <c:v>1.02902427184466</c:v>
                </c:pt>
                <c:pt idx="162">
                  <c:v>1.0296038647343</c:v>
                </c:pt>
                <c:pt idx="163">
                  <c:v>1.030177884615385</c:v>
                </c:pt>
                <c:pt idx="164">
                  <c:v>1.030746411483254</c:v>
                </c:pt>
                <c:pt idx="165">
                  <c:v>1.031309523809524</c:v>
                </c:pt>
                <c:pt idx="166">
                  <c:v>1.031867298578199</c:v>
                </c:pt>
                <c:pt idx="167">
                  <c:v>1.032419811320755</c:v>
                </c:pt>
                <c:pt idx="168">
                  <c:v>1.032967136150235</c:v>
                </c:pt>
                <c:pt idx="169">
                  <c:v>1.033509345794393</c:v>
                </c:pt>
                <c:pt idx="170">
                  <c:v>1.034046511627907</c:v>
                </c:pt>
                <c:pt idx="171">
                  <c:v>1.034578703703704</c:v>
                </c:pt>
                <c:pt idx="172">
                  <c:v>1.03510599078341</c:v>
                </c:pt>
                <c:pt idx="173">
                  <c:v>1.035628440366973</c:v>
                </c:pt>
                <c:pt idx="174">
                  <c:v>1.036146118721461</c:v>
                </c:pt>
                <c:pt idx="175">
                  <c:v>1.036659090909091</c:v>
                </c:pt>
                <c:pt idx="176">
                  <c:v>1.03716742081448</c:v>
                </c:pt>
                <c:pt idx="177">
                  <c:v>1.037671171171171</c:v>
                </c:pt>
                <c:pt idx="178">
                  <c:v>1.038170403587444</c:v>
                </c:pt>
                <c:pt idx="179">
                  <c:v>1.038665178571428</c:v>
                </c:pt>
                <c:pt idx="180">
                  <c:v>1.039155555555556</c:v>
                </c:pt>
                <c:pt idx="181">
                  <c:v>1.039641592920354</c:v>
                </c:pt>
                <c:pt idx="182">
                  <c:v>1.040123348017621</c:v>
                </c:pt>
                <c:pt idx="183">
                  <c:v>1.040600877192983</c:v>
                </c:pt>
                <c:pt idx="184">
                  <c:v>1.04107423580786</c:v>
                </c:pt>
                <c:pt idx="185">
                  <c:v>1.04154347826087</c:v>
                </c:pt>
                <c:pt idx="186">
                  <c:v>1.042008658008658</c:v>
                </c:pt>
                <c:pt idx="187">
                  <c:v>1.042469827586207</c:v>
                </c:pt>
                <c:pt idx="188">
                  <c:v>1.042927038626609</c:v>
                </c:pt>
                <c:pt idx="189">
                  <c:v>1.043380341880342</c:v>
                </c:pt>
                <c:pt idx="190">
                  <c:v>1.043829787234043</c:v>
                </c:pt>
                <c:pt idx="191">
                  <c:v>1.044275423728814</c:v>
                </c:pt>
                <c:pt idx="192">
                  <c:v>1.04471729957806</c:v>
                </c:pt>
                <c:pt idx="193">
                  <c:v>1.045155462184874</c:v>
                </c:pt>
                <c:pt idx="194">
                  <c:v>1.045589958158996</c:v>
                </c:pt>
                <c:pt idx="195">
                  <c:v>1.046020833333333</c:v>
                </c:pt>
                <c:pt idx="196">
                  <c:v>1.046448132780083</c:v>
                </c:pt>
                <c:pt idx="197">
                  <c:v>1.046871900826446</c:v>
                </c:pt>
                <c:pt idx="198">
                  <c:v>1.047292181069959</c:v>
                </c:pt>
                <c:pt idx="199">
                  <c:v>1.047709016393443</c:v>
                </c:pt>
                <c:pt idx="200">
                  <c:v>1.048122448979592</c:v>
                </c:pt>
                <c:pt idx="201">
                  <c:v>1.048532520325203</c:v>
                </c:pt>
                <c:pt idx="202">
                  <c:v>1.048939271255061</c:v>
                </c:pt>
                <c:pt idx="203">
                  <c:v>1.049342741935484</c:v>
                </c:pt>
                <c:pt idx="204">
                  <c:v>1.04974297188755</c:v>
                </c:pt>
                <c:pt idx="205">
                  <c:v>1.05014</c:v>
                </c:pt>
                <c:pt idx="206">
                  <c:v>1.050533864541833</c:v>
                </c:pt>
                <c:pt idx="207">
                  <c:v>1.050924603174603</c:v>
                </c:pt>
                <c:pt idx="208">
                  <c:v>1.051312252964427</c:v>
                </c:pt>
                <c:pt idx="209">
                  <c:v>1.051696850393701</c:v>
                </c:pt>
                <c:pt idx="210">
                  <c:v>1.05207843137255</c:v>
                </c:pt>
                <c:pt idx="211">
                  <c:v>1.05245703125</c:v>
                </c:pt>
                <c:pt idx="212">
                  <c:v>1.052832684824903</c:v>
                </c:pt>
                <c:pt idx="213">
                  <c:v>1.05320542635659</c:v>
                </c:pt>
                <c:pt idx="214">
                  <c:v>1.05357528957529</c:v>
                </c:pt>
                <c:pt idx="215">
                  <c:v>1.053942307692308</c:v>
                </c:pt>
                <c:pt idx="216">
                  <c:v>1.054306513409962</c:v>
                </c:pt>
                <c:pt idx="217">
                  <c:v>1.054667938931298</c:v>
                </c:pt>
                <c:pt idx="218">
                  <c:v>1.055026615969582</c:v>
                </c:pt>
                <c:pt idx="219">
                  <c:v>1.055382575757576</c:v>
                </c:pt>
                <c:pt idx="220">
                  <c:v>1.055735849056604</c:v>
                </c:pt>
                <c:pt idx="221">
                  <c:v>1.056086466165413</c:v>
                </c:pt>
                <c:pt idx="222">
                  <c:v>1.05643445692884</c:v>
                </c:pt>
                <c:pt idx="223">
                  <c:v>1.056779850746269</c:v>
                </c:pt>
                <c:pt idx="224">
                  <c:v>1.057122676579926</c:v>
                </c:pt>
                <c:pt idx="225">
                  <c:v>1.057462962962963</c:v>
                </c:pt>
                <c:pt idx="226">
                  <c:v>1.05780073800738</c:v>
                </c:pt>
                <c:pt idx="227">
                  <c:v>1.058136029411765</c:v>
                </c:pt>
                <c:pt idx="228">
                  <c:v>1.058468864468864</c:v>
                </c:pt>
                <c:pt idx="229">
                  <c:v>1.058799270072993</c:v>
                </c:pt>
                <c:pt idx="230">
                  <c:v>1.059127272727273</c:v>
                </c:pt>
                <c:pt idx="231">
                  <c:v>1.059452898550725</c:v>
                </c:pt>
                <c:pt idx="232">
                  <c:v>1.059776173285199</c:v>
                </c:pt>
                <c:pt idx="233">
                  <c:v>1.060097122302158</c:v>
                </c:pt>
                <c:pt idx="234">
                  <c:v>1.06041577060932</c:v>
                </c:pt>
                <c:pt idx="235">
                  <c:v>1.060732142857143</c:v>
                </c:pt>
                <c:pt idx="236">
                  <c:v>1.061046263345196</c:v>
                </c:pt>
                <c:pt idx="237">
                  <c:v>1.061358156028369</c:v>
                </c:pt>
                <c:pt idx="238">
                  <c:v>1.061667844522968</c:v>
                </c:pt>
                <c:pt idx="239">
                  <c:v>1.061975352112676</c:v>
                </c:pt>
                <c:pt idx="240">
                  <c:v>1.062280701754386</c:v>
                </c:pt>
                <c:pt idx="241">
                  <c:v>1.062583916083916</c:v>
                </c:pt>
                <c:pt idx="242">
                  <c:v>1.062885017421603</c:v>
                </c:pt>
                <c:pt idx="243">
                  <c:v>1.063184027777778</c:v>
                </c:pt>
                <c:pt idx="244">
                  <c:v>1.063480968858131</c:v>
                </c:pt>
                <c:pt idx="245">
                  <c:v>1.063775862068966</c:v>
                </c:pt>
                <c:pt idx="246">
                  <c:v>1.064068728522337</c:v>
                </c:pt>
                <c:pt idx="247">
                  <c:v>1.064359589041096</c:v>
                </c:pt>
                <c:pt idx="248">
                  <c:v>1.064648464163823</c:v>
                </c:pt>
                <c:pt idx="249">
                  <c:v>1.06493537414966</c:v>
                </c:pt>
                <c:pt idx="250">
                  <c:v>1.065220338983051</c:v>
                </c:pt>
                <c:pt idx="251">
                  <c:v>1.065503378378378</c:v>
                </c:pt>
                <c:pt idx="252">
                  <c:v>1.065784511784512</c:v>
                </c:pt>
                <c:pt idx="253">
                  <c:v>1.066063758389262</c:v>
                </c:pt>
                <c:pt idx="254">
                  <c:v>1.066341137123746</c:v>
                </c:pt>
                <c:pt idx="255">
                  <c:v>1.066616666666667</c:v>
                </c:pt>
                <c:pt idx="256">
                  <c:v>1.066890365448505</c:v>
                </c:pt>
                <c:pt idx="257">
                  <c:v>1.067162251655629</c:v>
                </c:pt>
                <c:pt idx="258">
                  <c:v>1.067432343234324</c:v>
                </c:pt>
                <c:pt idx="259">
                  <c:v>1.067700657894737</c:v>
                </c:pt>
                <c:pt idx="260">
                  <c:v>1.067967213114754</c:v>
                </c:pt>
                <c:pt idx="261">
                  <c:v>1.068232026143791</c:v>
                </c:pt>
                <c:pt idx="262">
                  <c:v>1.068495114006515</c:v>
                </c:pt>
                <c:pt idx="263">
                  <c:v>1.068756493506493</c:v>
                </c:pt>
                <c:pt idx="264">
                  <c:v>1.069016181229773</c:v>
                </c:pt>
                <c:pt idx="265">
                  <c:v>1.069274193548387</c:v>
                </c:pt>
                <c:pt idx="266">
                  <c:v>1.069530546623794</c:v>
                </c:pt>
                <c:pt idx="267">
                  <c:v>1.069785256410256</c:v>
                </c:pt>
                <c:pt idx="268">
                  <c:v>1.070038338658147</c:v>
                </c:pt>
                <c:pt idx="269">
                  <c:v>1.070289808917197</c:v>
                </c:pt>
                <c:pt idx="270">
                  <c:v>1.070539682539682</c:v>
                </c:pt>
                <c:pt idx="271">
                  <c:v>1.070787974683544</c:v>
                </c:pt>
                <c:pt idx="272">
                  <c:v>1.071034700315457</c:v>
                </c:pt>
                <c:pt idx="273">
                  <c:v>1.071279874213836</c:v>
                </c:pt>
                <c:pt idx="274">
                  <c:v>1.071523510971787</c:v>
                </c:pt>
                <c:pt idx="275">
                  <c:v>1.071765625</c:v>
                </c:pt>
                <c:pt idx="276">
                  <c:v>1.072006230529595</c:v>
                </c:pt>
                <c:pt idx="277">
                  <c:v>1.072245341614907</c:v>
                </c:pt>
                <c:pt idx="278">
                  <c:v>1.072482972136223</c:v>
                </c:pt>
                <c:pt idx="279">
                  <c:v>1.07271913580247</c:v>
                </c:pt>
                <c:pt idx="280">
                  <c:v>1.072953846153846</c:v>
                </c:pt>
                <c:pt idx="281">
                  <c:v>1.073187116564417</c:v>
                </c:pt>
                <c:pt idx="282">
                  <c:v>1.073418960244648</c:v>
                </c:pt>
                <c:pt idx="283">
                  <c:v>1.073649390243902</c:v>
                </c:pt>
                <c:pt idx="284">
                  <c:v>1.073878419452887</c:v>
                </c:pt>
                <c:pt idx="285">
                  <c:v>1.07410606060606</c:v>
                </c:pt>
                <c:pt idx="286">
                  <c:v>1.074332326283988</c:v>
                </c:pt>
                <c:pt idx="287">
                  <c:v>1.074557228915663</c:v>
                </c:pt>
                <c:pt idx="288">
                  <c:v>1.074780780780781</c:v>
                </c:pt>
                <c:pt idx="289">
                  <c:v>1.075002994011976</c:v>
                </c:pt>
                <c:pt idx="290">
                  <c:v>1.075223880597015</c:v>
                </c:pt>
                <c:pt idx="291">
                  <c:v>1.075443452380952</c:v>
                </c:pt>
                <c:pt idx="292">
                  <c:v>1.07566172106825</c:v>
                </c:pt>
                <c:pt idx="293">
                  <c:v>1.075878698224852</c:v>
                </c:pt>
                <c:pt idx="294">
                  <c:v>1.076094395280236</c:v>
                </c:pt>
                <c:pt idx="295">
                  <c:v>1.076308823529412</c:v>
                </c:pt>
                <c:pt idx="296">
                  <c:v>1.076521994134897</c:v>
                </c:pt>
                <c:pt idx="297">
                  <c:v>1.076733918128655</c:v>
                </c:pt>
                <c:pt idx="298">
                  <c:v>1.076944606413994</c:v>
                </c:pt>
                <c:pt idx="299">
                  <c:v>1.077154069767442</c:v>
                </c:pt>
                <c:pt idx="300">
                  <c:v>1.07736231884058</c:v>
                </c:pt>
                <c:pt idx="301">
                  <c:v>1.07756936416185</c:v>
                </c:pt>
                <c:pt idx="302">
                  <c:v>1.077775216138328</c:v>
                </c:pt>
                <c:pt idx="303">
                  <c:v>1.077979885057471</c:v>
                </c:pt>
                <c:pt idx="304">
                  <c:v>1.078183381088825</c:v>
                </c:pt>
                <c:pt idx="305">
                  <c:v>1.078385714285714</c:v>
                </c:pt>
                <c:pt idx="306">
                  <c:v>1.078586894586894</c:v>
                </c:pt>
                <c:pt idx="307">
                  <c:v>1.078786931818182</c:v>
                </c:pt>
                <c:pt idx="308">
                  <c:v>1.078985835694051</c:v>
                </c:pt>
                <c:pt idx="309">
                  <c:v>1.079183615819209</c:v>
                </c:pt>
                <c:pt idx="310">
                  <c:v>1.079380281690141</c:v>
                </c:pt>
                <c:pt idx="311">
                  <c:v>1.07957584269663</c:v>
                </c:pt>
                <c:pt idx="312">
                  <c:v>1.079770308123249</c:v>
                </c:pt>
                <c:pt idx="313">
                  <c:v>1.079963687150838</c:v>
                </c:pt>
                <c:pt idx="314">
                  <c:v>1.080155988857939</c:v>
                </c:pt>
                <c:pt idx="315">
                  <c:v>1.080347222222222</c:v>
                </c:pt>
                <c:pt idx="316">
                  <c:v>1.080537396121884</c:v>
                </c:pt>
                <c:pt idx="317">
                  <c:v>1.080726519337017</c:v>
                </c:pt>
                <c:pt idx="318">
                  <c:v>1.080914600550964</c:v>
                </c:pt>
                <c:pt idx="319">
                  <c:v>1.081101648351648</c:v>
                </c:pt>
                <c:pt idx="320">
                  <c:v>1.081287671232877</c:v>
                </c:pt>
                <c:pt idx="321">
                  <c:v>1.081472677595628</c:v>
                </c:pt>
                <c:pt idx="322">
                  <c:v>1.081656675749319</c:v>
                </c:pt>
                <c:pt idx="323">
                  <c:v>1.081839673913043</c:v>
                </c:pt>
                <c:pt idx="324">
                  <c:v>1.082021680216802</c:v>
                </c:pt>
                <c:pt idx="325">
                  <c:v>1.082202702702703</c:v>
                </c:pt>
                <c:pt idx="326">
                  <c:v>1.082382749326146</c:v>
                </c:pt>
                <c:pt idx="327">
                  <c:v>1.082561827956989</c:v>
                </c:pt>
                <c:pt idx="328">
                  <c:v>1.082739946380697</c:v>
                </c:pt>
                <c:pt idx="329">
                  <c:v>1.082917112299465</c:v>
                </c:pt>
                <c:pt idx="330">
                  <c:v>1.083093333333333</c:v>
                </c:pt>
                <c:pt idx="331">
                  <c:v>1.083268617021276</c:v>
                </c:pt>
                <c:pt idx="332">
                  <c:v>1.083442970822281</c:v>
                </c:pt>
                <c:pt idx="333">
                  <c:v>1.083616402116402</c:v>
                </c:pt>
                <c:pt idx="334">
                  <c:v>1.083788918205805</c:v>
                </c:pt>
                <c:pt idx="335">
                  <c:v>1.083960526315789</c:v>
                </c:pt>
                <c:pt idx="336">
                  <c:v>1.0841312335958</c:v>
                </c:pt>
                <c:pt idx="337">
                  <c:v>1.084301047120419</c:v>
                </c:pt>
                <c:pt idx="338">
                  <c:v>1.084469973890339</c:v>
                </c:pt>
                <c:pt idx="339">
                  <c:v>1.084638020833333</c:v>
                </c:pt>
                <c:pt idx="340">
                  <c:v>1.084805194805195</c:v>
                </c:pt>
                <c:pt idx="341">
                  <c:v>1.084971502590673</c:v>
                </c:pt>
                <c:pt idx="342">
                  <c:v>1.085136950904393</c:v>
                </c:pt>
                <c:pt idx="343">
                  <c:v>1.085301546391753</c:v>
                </c:pt>
                <c:pt idx="344">
                  <c:v>1.08546529562982</c:v>
                </c:pt>
                <c:pt idx="345">
                  <c:v>1.085628205128205</c:v>
                </c:pt>
                <c:pt idx="346">
                  <c:v>1.085790281329923</c:v>
                </c:pt>
                <c:pt idx="347">
                  <c:v>1.085951530612245</c:v>
                </c:pt>
                <c:pt idx="348">
                  <c:v>1.086111959287532</c:v>
                </c:pt>
                <c:pt idx="349">
                  <c:v>1.086271573604061</c:v>
                </c:pt>
                <c:pt idx="350">
                  <c:v>1.086430379746836</c:v>
                </c:pt>
                <c:pt idx="351">
                  <c:v>1.086588383838384</c:v>
                </c:pt>
                <c:pt idx="352">
                  <c:v>1.086745591939547</c:v>
                </c:pt>
                <c:pt idx="353">
                  <c:v>1.086902010050251</c:v>
                </c:pt>
                <c:pt idx="354">
                  <c:v>1.087057644110276</c:v>
                </c:pt>
                <c:pt idx="355">
                  <c:v>1.0872125</c:v>
                </c:pt>
                <c:pt idx="356">
                  <c:v>1.087366583541147</c:v>
                </c:pt>
                <c:pt idx="357">
                  <c:v>1.087519900497512</c:v>
                </c:pt>
                <c:pt idx="358">
                  <c:v>1.087672456575682</c:v>
                </c:pt>
                <c:pt idx="359">
                  <c:v>1.087824257425743</c:v>
                </c:pt>
                <c:pt idx="360">
                  <c:v>1.087975308641975</c:v>
                </c:pt>
                <c:pt idx="361">
                  <c:v>1.088125615763547</c:v>
                </c:pt>
                <c:pt idx="362">
                  <c:v>1.088275184275184</c:v>
                </c:pt>
                <c:pt idx="363">
                  <c:v>1.088424019607843</c:v>
                </c:pt>
                <c:pt idx="364">
                  <c:v>1.088572127139364</c:v>
                </c:pt>
                <c:pt idx="365">
                  <c:v>1.088719512195122</c:v>
                </c:pt>
                <c:pt idx="366">
                  <c:v>1.088866180048662</c:v>
                </c:pt>
                <c:pt idx="367">
                  <c:v>1.08901213592233</c:v>
                </c:pt>
                <c:pt idx="368">
                  <c:v>1.089157384987893</c:v>
                </c:pt>
                <c:pt idx="369">
                  <c:v>1.08930193236715</c:v>
                </c:pt>
                <c:pt idx="370">
                  <c:v>1.08944578313253</c:v>
                </c:pt>
                <c:pt idx="371">
                  <c:v>1.089588942307692</c:v>
                </c:pt>
                <c:pt idx="372">
                  <c:v>1.089731414868105</c:v>
                </c:pt>
                <c:pt idx="373">
                  <c:v>1.089873205741627</c:v>
                </c:pt>
                <c:pt idx="374">
                  <c:v>1.090014319809069</c:v>
                </c:pt>
                <c:pt idx="375">
                  <c:v>1.090154761904762</c:v>
                </c:pt>
                <c:pt idx="376">
                  <c:v>1.090294536817102</c:v>
                </c:pt>
                <c:pt idx="377">
                  <c:v>1.0904336492891</c:v>
                </c:pt>
                <c:pt idx="378">
                  <c:v>1.090572104018912</c:v>
                </c:pt>
                <c:pt idx="379">
                  <c:v>1.090709905660377</c:v>
                </c:pt>
                <c:pt idx="380">
                  <c:v>1.09084705882353</c:v>
                </c:pt>
                <c:pt idx="381">
                  <c:v>1.090983568075117</c:v>
                </c:pt>
                <c:pt idx="382">
                  <c:v>1.09111943793911</c:v>
                </c:pt>
                <c:pt idx="383">
                  <c:v>1.091254672897196</c:v>
                </c:pt>
                <c:pt idx="384">
                  <c:v>1.091389277389277</c:v>
                </c:pt>
                <c:pt idx="385">
                  <c:v>1.091523255813953</c:v>
                </c:pt>
                <c:pt idx="386">
                  <c:v>1.091656612529002</c:v>
                </c:pt>
                <c:pt idx="387">
                  <c:v>1.091789351851852</c:v>
                </c:pt>
                <c:pt idx="388">
                  <c:v>1.091921478060046</c:v>
                </c:pt>
                <c:pt idx="389">
                  <c:v>1.092052995391705</c:v>
                </c:pt>
                <c:pt idx="390">
                  <c:v>1.092183908045977</c:v>
                </c:pt>
                <c:pt idx="391">
                  <c:v>1.092314220183486</c:v>
                </c:pt>
                <c:pt idx="392">
                  <c:v>1.092443935926773</c:v>
                </c:pt>
                <c:pt idx="393">
                  <c:v>1.092573059360731</c:v>
                </c:pt>
                <c:pt idx="394">
                  <c:v>1.09270159453303</c:v>
                </c:pt>
                <c:pt idx="395">
                  <c:v>1.092829545454545</c:v>
                </c:pt>
                <c:pt idx="396">
                  <c:v>1.092956916099773</c:v>
                </c:pt>
                <c:pt idx="397">
                  <c:v>1.09308371040724</c:v>
                </c:pt>
                <c:pt idx="398">
                  <c:v>1.09320993227991</c:v>
                </c:pt>
                <c:pt idx="399">
                  <c:v>1.093335585585585</c:v>
                </c:pt>
                <c:pt idx="400">
                  <c:v>1.093460674157303</c:v>
                </c:pt>
                <c:pt idx="401">
                  <c:v>1.093585201793722</c:v>
                </c:pt>
                <c:pt idx="402">
                  <c:v>1.093709172259508</c:v>
                </c:pt>
                <c:pt idx="403">
                  <c:v>1.093832589285714</c:v>
                </c:pt>
                <c:pt idx="404">
                  <c:v>1.093955456570156</c:v>
                </c:pt>
                <c:pt idx="405">
                  <c:v>1.094077777777778</c:v>
                </c:pt>
                <c:pt idx="406">
                  <c:v>1.09419955654102</c:v>
                </c:pt>
                <c:pt idx="407">
                  <c:v>1.094320796460177</c:v>
                </c:pt>
                <c:pt idx="408">
                  <c:v>1.094441501103753</c:v>
                </c:pt>
                <c:pt idx="409">
                  <c:v>1.09456167400881</c:v>
                </c:pt>
                <c:pt idx="410">
                  <c:v>1.094681318681319</c:v>
                </c:pt>
                <c:pt idx="411">
                  <c:v>1.094800438596491</c:v>
                </c:pt>
                <c:pt idx="412">
                  <c:v>1.094919037199125</c:v>
                </c:pt>
                <c:pt idx="413">
                  <c:v>1.09503711790393</c:v>
                </c:pt>
                <c:pt idx="414">
                  <c:v>1.095154684095861</c:v>
                </c:pt>
                <c:pt idx="415">
                  <c:v>1.095271739130435</c:v>
                </c:pt>
                <c:pt idx="416">
                  <c:v>1.095388286334056</c:v>
                </c:pt>
                <c:pt idx="417">
                  <c:v>1.095504329004329</c:v>
                </c:pt>
                <c:pt idx="418">
                  <c:v>1.095619870410367</c:v>
                </c:pt>
                <c:pt idx="419">
                  <c:v>1.095734913793103</c:v>
                </c:pt>
                <c:pt idx="420">
                  <c:v>1.095849462365591</c:v>
                </c:pt>
                <c:pt idx="421">
                  <c:v>1.095963519313305</c:v>
                </c:pt>
                <c:pt idx="422">
                  <c:v>1.096077087794432</c:v>
                </c:pt>
                <c:pt idx="423">
                  <c:v>1.096190170940171</c:v>
                </c:pt>
                <c:pt idx="424">
                  <c:v>1.096302771855011</c:v>
                </c:pt>
                <c:pt idx="425">
                  <c:v>1.096414893617021</c:v>
                </c:pt>
                <c:pt idx="426">
                  <c:v>1.096526539278132</c:v>
                </c:pt>
                <c:pt idx="427">
                  <c:v>1.096637711864407</c:v>
                </c:pt>
                <c:pt idx="428">
                  <c:v>1.096748414376321</c:v>
                </c:pt>
                <c:pt idx="429">
                  <c:v>1.09685864978903</c:v>
                </c:pt>
                <c:pt idx="430">
                  <c:v>1.096968421052631</c:v>
                </c:pt>
                <c:pt idx="431">
                  <c:v>1.097077731092437</c:v>
                </c:pt>
                <c:pt idx="432">
                  <c:v>1.097186582809224</c:v>
                </c:pt>
                <c:pt idx="433">
                  <c:v>1.097294979079498</c:v>
                </c:pt>
                <c:pt idx="434">
                  <c:v>1.097402922755741</c:v>
                </c:pt>
                <c:pt idx="435">
                  <c:v>1.097510416666666</c:v>
                </c:pt>
                <c:pt idx="436">
                  <c:v>1.097617463617464</c:v>
                </c:pt>
                <c:pt idx="437">
                  <c:v>1.097724066390041</c:v>
                </c:pt>
                <c:pt idx="438">
                  <c:v>1.097830227743271</c:v>
                </c:pt>
                <c:pt idx="439">
                  <c:v>1.097935950413223</c:v>
                </c:pt>
                <c:pt idx="440">
                  <c:v>1.098041237113402</c:v>
                </c:pt>
                <c:pt idx="441">
                  <c:v>1.098146090534979</c:v>
                </c:pt>
                <c:pt idx="442">
                  <c:v>1.098250513347023</c:v>
                </c:pt>
                <c:pt idx="443">
                  <c:v>1.098354508196721</c:v>
                </c:pt>
                <c:pt idx="444">
                  <c:v>1.098458077709611</c:v>
                </c:pt>
                <c:pt idx="445">
                  <c:v>1.098561224489796</c:v>
                </c:pt>
                <c:pt idx="446">
                  <c:v>1.098663951120163</c:v>
                </c:pt>
                <c:pt idx="447">
                  <c:v>1.098766260162602</c:v>
                </c:pt>
                <c:pt idx="448">
                  <c:v>1.098868154158215</c:v>
                </c:pt>
                <c:pt idx="449">
                  <c:v>1.09896963562753</c:v>
                </c:pt>
                <c:pt idx="450">
                  <c:v>1.099070707070707</c:v>
                </c:pt>
                <c:pt idx="451">
                  <c:v>1.099171370967742</c:v>
                </c:pt>
                <c:pt idx="452">
                  <c:v>1.099271629778672</c:v>
                </c:pt>
                <c:pt idx="453">
                  <c:v>1.099371485943775</c:v>
                </c:pt>
                <c:pt idx="454">
                  <c:v>1.099470941883768</c:v>
                </c:pt>
                <c:pt idx="455">
                  <c:v>1.09957</c:v>
                </c:pt>
                <c:pt idx="456">
                  <c:v>1.099668662674651</c:v>
                </c:pt>
                <c:pt idx="457">
                  <c:v>1.099766932270916</c:v>
                </c:pt>
                <c:pt idx="458">
                  <c:v>1.099864811133201</c:v>
                </c:pt>
                <c:pt idx="459">
                  <c:v>1.099962301587302</c:v>
                </c:pt>
                <c:pt idx="460">
                  <c:v>1.100059405940594</c:v>
                </c:pt>
                <c:pt idx="461">
                  <c:v>1.100156126482213</c:v>
                </c:pt>
                <c:pt idx="462">
                  <c:v>1.100252465483235</c:v>
                </c:pt>
                <c:pt idx="463">
                  <c:v>1.10034842519685</c:v>
                </c:pt>
                <c:pt idx="464">
                  <c:v>1.100444007858546</c:v>
                </c:pt>
                <c:pt idx="465">
                  <c:v>1.100539215686275</c:v>
                </c:pt>
                <c:pt idx="466">
                  <c:v>1.100634050880626</c:v>
                </c:pt>
                <c:pt idx="467">
                  <c:v>1.100728515625</c:v>
                </c:pt>
                <c:pt idx="468">
                  <c:v>1.10082261208577</c:v>
                </c:pt>
                <c:pt idx="469">
                  <c:v>1.100916342412451</c:v>
                </c:pt>
                <c:pt idx="470">
                  <c:v>1.101009708737864</c:v>
                </c:pt>
                <c:pt idx="471">
                  <c:v>1.101102713178294</c:v>
                </c:pt>
                <c:pt idx="472">
                  <c:v>1.101195357833656</c:v>
                </c:pt>
                <c:pt idx="473">
                  <c:v>1.101287644787645</c:v>
                </c:pt>
                <c:pt idx="474">
                  <c:v>1.1013795761079</c:v>
                </c:pt>
                <c:pt idx="475">
                  <c:v>1.101471153846154</c:v>
                </c:pt>
                <c:pt idx="476">
                  <c:v>1.101562380038388</c:v>
                </c:pt>
                <c:pt idx="477">
                  <c:v>1.101653256704981</c:v>
                </c:pt>
                <c:pt idx="478">
                  <c:v>1.10174378585086</c:v>
                </c:pt>
                <c:pt idx="479">
                  <c:v>1.101833969465649</c:v>
                </c:pt>
                <c:pt idx="480">
                  <c:v>1.10192380952381</c:v>
                </c:pt>
                <c:pt idx="481">
                  <c:v>1.102013307984791</c:v>
                </c:pt>
                <c:pt idx="482">
                  <c:v>1.102102466793169</c:v>
                </c:pt>
                <c:pt idx="483">
                  <c:v>1.102191287878788</c:v>
                </c:pt>
                <c:pt idx="484">
                  <c:v>1.1022797731569</c:v>
                </c:pt>
                <c:pt idx="485">
                  <c:v>1.102367924528302</c:v>
                </c:pt>
                <c:pt idx="486">
                  <c:v>1.102455743879473</c:v>
                </c:pt>
                <c:pt idx="487">
                  <c:v>1.102543233082707</c:v>
                </c:pt>
                <c:pt idx="488">
                  <c:v>1.102630393996248</c:v>
                </c:pt>
                <c:pt idx="489">
                  <c:v>1.102717228464419</c:v>
                </c:pt>
                <c:pt idx="490">
                  <c:v>1.102803738317757</c:v>
                </c:pt>
                <c:pt idx="491">
                  <c:v>1.102889925373134</c:v>
                </c:pt>
                <c:pt idx="492">
                  <c:v>1.102975791433892</c:v>
                </c:pt>
                <c:pt idx="493">
                  <c:v>1.103061338289963</c:v>
                </c:pt>
                <c:pt idx="494">
                  <c:v>1.103146567717996</c:v>
                </c:pt>
                <c:pt idx="495">
                  <c:v>1.103231481481481</c:v>
                </c:pt>
                <c:pt idx="496">
                  <c:v>1.103316081330869</c:v>
                </c:pt>
                <c:pt idx="497">
                  <c:v>1.10340036900369</c:v>
                </c:pt>
                <c:pt idx="498">
                  <c:v>1.103484346224678</c:v>
                </c:pt>
                <c:pt idx="499">
                  <c:v>1.103568014705882</c:v>
                </c:pt>
                <c:pt idx="500">
                  <c:v>1.103651376146789</c:v>
                </c:pt>
                <c:pt idx="501">
                  <c:v>1.103734432234432</c:v>
                </c:pt>
                <c:pt idx="502">
                  <c:v>1.10381718464351</c:v>
                </c:pt>
                <c:pt idx="503">
                  <c:v>1.103899635036496</c:v>
                </c:pt>
                <c:pt idx="504">
                  <c:v>1.103981785063752</c:v>
                </c:pt>
                <c:pt idx="505">
                  <c:v>1.104063636363636</c:v>
                </c:pt>
                <c:pt idx="506">
                  <c:v>1.104145190562613</c:v>
                </c:pt>
                <c:pt idx="507">
                  <c:v>1.104226449275362</c:v>
                </c:pt>
                <c:pt idx="508">
                  <c:v>1.104307414104883</c:v>
                </c:pt>
                <c:pt idx="509">
                  <c:v>1.1043880866426</c:v>
                </c:pt>
                <c:pt idx="510">
                  <c:v>1.104468468468468</c:v>
                </c:pt>
                <c:pt idx="511">
                  <c:v>1.10454856115108</c:v>
                </c:pt>
                <c:pt idx="512">
                  <c:v>1.104628366247756</c:v>
                </c:pt>
                <c:pt idx="513">
                  <c:v>1.104707885304659</c:v>
                </c:pt>
                <c:pt idx="514">
                  <c:v>1.104787119856887</c:v>
                </c:pt>
                <c:pt idx="515">
                  <c:v>1.104866071428571</c:v>
                </c:pt>
                <c:pt idx="516">
                  <c:v>1.104944741532977</c:v>
                </c:pt>
                <c:pt idx="517">
                  <c:v>1.105023131672598</c:v>
                </c:pt>
                <c:pt idx="518">
                  <c:v>1.105101243339254</c:v>
                </c:pt>
                <c:pt idx="519">
                  <c:v>1.105179078014184</c:v>
                </c:pt>
                <c:pt idx="520">
                  <c:v>1.105256637168142</c:v>
                </c:pt>
                <c:pt idx="521">
                  <c:v>1.105333922261484</c:v>
                </c:pt>
                <c:pt idx="522">
                  <c:v>1.105410934744268</c:v>
                </c:pt>
                <c:pt idx="523">
                  <c:v>1.105487676056338</c:v>
                </c:pt>
                <c:pt idx="524">
                  <c:v>1.105564147627416</c:v>
                </c:pt>
                <c:pt idx="525">
                  <c:v>1.105640350877193</c:v>
                </c:pt>
                <c:pt idx="526">
                  <c:v>1.105716287215412</c:v>
                </c:pt>
                <c:pt idx="527">
                  <c:v>1.105791958041958</c:v>
                </c:pt>
                <c:pt idx="528">
                  <c:v>1.105867364746946</c:v>
                </c:pt>
                <c:pt idx="529">
                  <c:v>1.105942508710801</c:v>
                </c:pt>
                <c:pt idx="530">
                  <c:v>1.106017391304348</c:v>
                </c:pt>
                <c:pt idx="531">
                  <c:v>1.106092013888889</c:v>
                </c:pt>
                <c:pt idx="532">
                  <c:v>1.106166377816291</c:v>
                </c:pt>
                <c:pt idx="533">
                  <c:v>1.106240484429066</c:v>
                </c:pt>
                <c:pt idx="534">
                  <c:v>1.106314335060449</c:v>
                </c:pt>
                <c:pt idx="535">
                  <c:v>1.106387931034483</c:v>
                </c:pt>
                <c:pt idx="536">
                  <c:v>1.106461273666093</c:v>
                </c:pt>
                <c:pt idx="537">
                  <c:v>1.106534364261168</c:v>
                </c:pt>
                <c:pt idx="538">
                  <c:v>1.106607204116638</c:v>
                </c:pt>
                <c:pt idx="539">
                  <c:v>1.106679794520548</c:v>
                </c:pt>
                <c:pt idx="540">
                  <c:v>1.106752136752137</c:v>
                </c:pt>
                <c:pt idx="541">
                  <c:v>1.106824232081911</c:v>
                </c:pt>
                <c:pt idx="542">
                  <c:v>1.106896081771721</c:v>
                </c:pt>
                <c:pt idx="543">
                  <c:v>1.10696768707483</c:v>
                </c:pt>
                <c:pt idx="544">
                  <c:v>1.107039049235993</c:v>
                </c:pt>
                <c:pt idx="545">
                  <c:v>1.107110169491525</c:v>
                </c:pt>
                <c:pt idx="546">
                  <c:v>1.107181049069374</c:v>
                </c:pt>
                <c:pt idx="547">
                  <c:v>1.107251689189189</c:v>
                </c:pt>
                <c:pt idx="548">
                  <c:v>1.107322091062395</c:v>
                </c:pt>
                <c:pt idx="549">
                  <c:v>1.107392255892256</c:v>
                </c:pt>
                <c:pt idx="550">
                  <c:v>1.107462184873949</c:v>
                </c:pt>
                <c:pt idx="551">
                  <c:v>1.107531879194631</c:v>
                </c:pt>
                <c:pt idx="552">
                  <c:v>1.107601340033501</c:v>
                </c:pt>
                <c:pt idx="553">
                  <c:v>1.107670568561873</c:v>
                </c:pt>
                <c:pt idx="554">
                  <c:v>1.107739565943239</c:v>
                </c:pt>
                <c:pt idx="555">
                  <c:v>1.107808333333333</c:v>
                </c:pt>
                <c:pt idx="556">
                  <c:v>1.1078768718802</c:v>
                </c:pt>
                <c:pt idx="557">
                  <c:v>1.107945182724253</c:v>
                </c:pt>
                <c:pt idx="558">
                  <c:v>1.108013266998342</c:v>
                </c:pt>
                <c:pt idx="559">
                  <c:v>1.108081125827815</c:v>
                </c:pt>
                <c:pt idx="560">
                  <c:v>1.108148760330578</c:v>
                </c:pt>
                <c:pt idx="561">
                  <c:v>1.108216171617162</c:v>
                </c:pt>
                <c:pt idx="562">
                  <c:v>1.108283360790774</c:v>
                </c:pt>
                <c:pt idx="563">
                  <c:v>1.108350328947368</c:v>
                </c:pt>
                <c:pt idx="564">
                  <c:v>1.108417077175698</c:v>
                </c:pt>
                <c:pt idx="565">
                  <c:v>1.108483606557377</c:v>
                </c:pt>
                <c:pt idx="566">
                  <c:v>1.108549918166939</c:v>
                </c:pt>
                <c:pt idx="567">
                  <c:v>1.108616013071895</c:v>
                </c:pt>
                <c:pt idx="568">
                  <c:v>1.108681892332789</c:v>
                </c:pt>
                <c:pt idx="569">
                  <c:v>1.108747557003257</c:v>
                </c:pt>
                <c:pt idx="570">
                  <c:v>1.108813008130081</c:v>
                </c:pt>
                <c:pt idx="571">
                  <c:v>1.108878246753247</c:v>
                </c:pt>
                <c:pt idx="572">
                  <c:v>1.108943273905997</c:v>
                </c:pt>
                <c:pt idx="573">
                  <c:v>1.109008090614887</c:v>
                </c:pt>
                <c:pt idx="574">
                  <c:v>1.109072697899839</c:v>
                </c:pt>
                <c:pt idx="575">
                  <c:v>1.109137096774194</c:v>
                </c:pt>
                <c:pt idx="576">
                  <c:v>1.109201288244767</c:v>
                </c:pt>
                <c:pt idx="577">
                  <c:v>1.109265273311897</c:v>
                </c:pt>
                <c:pt idx="578">
                  <c:v>1.109329052969502</c:v>
                </c:pt>
                <c:pt idx="579">
                  <c:v>1.109392628205128</c:v>
                </c:pt>
                <c:pt idx="580">
                  <c:v>1.109456</c:v>
                </c:pt>
                <c:pt idx="581">
                  <c:v>1.109519169329074</c:v>
                </c:pt>
                <c:pt idx="582">
                  <c:v>1.109582137161085</c:v>
                </c:pt>
                <c:pt idx="583">
                  <c:v>1.109644904458599</c:v>
                </c:pt>
                <c:pt idx="584">
                  <c:v>1.10970747217806</c:v>
                </c:pt>
                <c:pt idx="585">
                  <c:v>1.109769841269841</c:v>
                </c:pt>
                <c:pt idx="586">
                  <c:v>1.109832012678289</c:v>
                </c:pt>
                <c:pt idx="587">
                  <c:v>1.109893987341772</c:v>
                </c:pt>
                <c:pt idx="588">
                  <c:v>1.109955766192733</c:v>
                </c:pt>
                <c:pt idx="589">
                  <c:v>1.110017350157729</c:v>
                </c:pt>
                <c:pt idx="590">
                  <c:v>1.11007874015748</c:v>
                </c:pt>
                <c:pt idx="591">
                  <c:v>1.110139937106918</c:v>
                </c:pt>
                <c:pt idx="592">
                  <c:v>1.110200941915228</c:v>
                </c:pt>
                <c:pt idx="593">
                  <c:v>1.110261755485894</c:v>
                </c:pt>
                <c:pt idx="594">
                  <c:v>1.110322378716745</c:v>
                </c:pt>
                <c:pt idx="595">
                  <c:v>1.1103828125</c:v>
                </c:pt>
                <c:pt idx="596">
                  <c:v>1.110443057722309</c:v>
                </c:pt>
                <c:pt idx="597">
                  <c:v>1.110503115264798</c:v>
                </c:pt>
                <c:pt idx="598">
                  <c:v>1.110562986003111</c:v>
                </c:pt>
                <c:pt idx="599">
                  <c:v>1.110622670807454</c:v>
                </c:pt>
                <c:pt idx="600">
                  <c:v>1.110682170542636</c:v>
                </c:pt>
                <c:pt idx="601">
                  <c:v>1.110741486068111</c:v>
                </c:pt>
                <c:pt idx="602">
                  <c:v>1.110800618238022</c:v>
                </c:pt>
                <c:pt idx="603">
                  <c:v>1.110859567901235</c:v>
                </c:pt>
                <c:pt idx="604">
                  <c:v>1.110918335901387</c:v>
                </c:pt>
                <c:pt idx="605">
                  <c:v>1.110976923076923</c:v>
                </c:pt>
                <c:pt idx="606">
                  <c:v>1.111035330261137</c:v>
                </c:pt>
                <c:pt idx="607">
                  <c:v>1.111093558282209</c:v>
                </c:pt>
                <c:pt idx="608">
                  <c:v>1.111151607963247</c:v>
                </c:pt>
                <c:pt idx="609">
                  <c:v>1.111209480122324</c:v>
                </c:pt>
                <c:pt idx="610">
                  <c:v>1.111267175572519</c:v>
                </c:pt>
                <c:pt idx="611">
                  <c:v>1.111324695121951</c:v>
                </c:pt>
                <c:pt idx="612">
                  <c:v>1.111382039573821</c:v>
                </c:pt>
                <c:pt idx="613">
                  <c:v>1.111439209726444</c:v>
                </c:pt>
                <c:pt idx="614">
                  <c:v>1.111496206373293</c:v>
                </c:pt>
                <c:pt idx="615">
                  <c:v>1.11155303030303</c:v>
                </c:pt>
                <c:pt idx="616">
                  <c:v>1.111609682299546</c:v>
                </c:pt>
                <c:pt idx="617">
                  <c:v>1.111666163141994</c:v>
                </c:pt>
                <c:pt idx="618">
                  <c:v>1.111722473604827</c:v>
                </c:pt>
                <c:pt idx="619">
                  <c:v>1.111778614457831</c:v>
                </c:pt>
                <c:pt idx="620">
                  <c:v>1.111834586466165</c:v>
                </c:pt>
                <c:pt idx="621">
                  <c:v>1.11189039039039</c:v>
                </c:pt>
                <c:pt idx="622">
                  <c:v>1.111946026986507</c:v>
                </c:pt>
                <c:pt idx="623">
                  <c:v>1.112001497005988</c:v>
                </c:pt>
                <c:pt idx="624">
                  <c:v>1.112056801195815</c:v>
                </c:pt>
                <c:pt idx="625">
                  <c:v>1.112111940298508</c:v>
                </c:pt>
                <c:pt idx="626">
                  <c:v>1.112166915052161</c:v>
                </c:pt>
                <c:pt idx="627">
                  <c:v>1.112221726190476</c:v>
                </c:pt>
                <c:pt idx="628">
                  <c:v>1.112276374442793</c:v>
                </c:pt>
                <c:pt idx="629">
                  <c:v>1.112330860534125</c:v>
                </c:pt>
                <c:pt idx="630">
                  <c:v>1.112385185185185</c:v>
                </c:pt>
                <c:pt idx="631">
                  <c:v>1.112439349112426</c:v>
                </c:pt>
                <c:pt idx="632">
                  <c:v>1.112493353028065</c:v>
                </c:pt>
                <c:pt idx="633">
                  <c:v>1.112547197640118</c:v>
                </c:pt>
                <c:pt idx="634">
                  <c:v>1.11260088365243</c:v>
                </c:pt>
                <c:pt idx="635">
                  <c:v>1.112654411764706</c:v>
                </c:pt>
                <c:pt idx="636">
                  <c:v>1.11270778267254</c:v>
                </c:pt>
                <c:pt idx="637">
                  <c:v>1.112760997067449</c:v>
                </c:pt>
                <c:pt idx="638">
                  <c:v>1.112814055636896</c:v>
                </c:pt>
                <c:pt idx="639">
                  <c:v>1.112866959064328</c:v>
                </c:pt>
                <c:pt idx="640">
                  <c:v>1.112919708029197</c:v>
                </c:pt>
              </c:numCache>
            </c:numRef>
          </c:yVal>
          <c:smooth val="0"/>
        </c:ser>
        <c:ser>
          <c:idx val="2"/>
          <c:order val="2"/>
          <c:spPr>
            <a:ln w="635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'C160520'!$S$6:$S$646</c:f>
              <c:numCache>
                <c:formatCode>0.0</c:formatCode>
                <c:ptCount val="641"/>
                <c:pt idx="0">
                  <c:v>1.0</c:v>
                </c:pt>
                <c:pt idx="1">
                  <c:v>1.1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2.0</c:v>
                </c:pt>
                <c:pt idx="11" formatCode="General">
                  <c:v>2.1</c:v>
                </c:pt>
                <c:pt idx="12" formatCode="General">
                  <c:v>2.2</c:v>
                </c:pt>
                <c:pt idx="13" formatCode="General">
                  <c:v>2.3</c:v>
                </c:pt>
                <c:pt idx="14" formatCode="General">
                  <c:v>2.4</c:v>
                </c:pt>
                <c:pt idx="15" formatCode="General">
                  <c:v>2.5</c:v>
                </c:pt>
                <c:pt idx="16" formatCode="General">
                  <c:v>2.6</c:v>
                </c:pt>
                <c:pt idx="17" formatCode="General">
                  <c:v>2.7</c:v>
                </c:pt>
                <c:pt idx="18" formatCode="General">
                  <c:v>2.8</c:v>
                </c:pt>
                <c:pt idx="19" formatCode="General">
                  <c:v>2.9</c:v>
                </c:pt>
                <c:pt idx="20" formatCode="General">
                  <c:v>3.0</c:v>
                </c:pt>
                <c:pt idx="21" formatCode="General">
                  <c:v>3.1</c:v>
                </c:pt>
                <c:pt idx="22" formatCode="General">
                  <c:v>3.2</c:v>
                </c:pt>
                <c:pt idx="23" formatCode="General">
                  <c:v>3.3</c:v>
                </c:pt>
                <c:pt idx="24" formatCode="General">
                  <c:v>3.4</c:v>
                </c:pt>
                <c:pt idx="25" formatCode="General">
                  <c:v>3.5</c:v>
                </c:pt>
                <c:pt idx="26" formatCode="General">
                  <c:v>3.6</c:v>
                </c:pt>
                <c:pt idx="27" formatCode="General">
                  <c:v>3.7</c:v>
                </c:pt>
                <c:pt idx="28" formatCode="General">
                  <c:v>3.8</c:v>
                </c:pt>
                <c:pt idx="29" formatCode="General">
                  <c:v>3.9</c:v>
                </c:pt>
                <c:pt idx="30" formatCode="General">
                  <c:v>4.0</c:v>
                </c:pt>
                <c:pt idx="31" formatCode="General">
                  <c:v>4.1</c:v>
                </c:pt>
                <c:pt idx="32" formatCode="General">
                  <c:v>4.2</c:v>
                </c:pt>
                <c:pt idx="33" formatCode="General">
                  <c:v>4.3</c:v>
                </c:pt>
                <c:pt idx="34" formatCode="General">
                  <c:v>4.4</c:v>
                </c:pt>
                <c:pt idx="35" formatCode="General">
                  <c:v>4.5</c:v>
                </c:pt>
                <c:pt idx="36" formatCode="General">
                  <c:v>4.6</c:v>
                </c:pt>
                <c:pt idx="37" formatCode="General">
                  <c:v>4.7</c:v>
                </c:pt>
                <c:pt idx="38" formatCode="General">
                  <c:v>4.8</c:v>
                </c:pt>
                <c:pt idx="39" formatCode="General">
                  <c:v>4.9</c:v>
                </c:pt>
                <c:pt idx="40" formatCode="General">
                  <c:v>5.0</c:v>
                </c:pt>
                <c:pt idx="41" formatCode="General">
                  <c:v>5.1</c:v>
                </c:pt>
                <c:pt idx="42" formatCode="General">
                  <c:v>5.2</c:v>
                </c:pt>
                <c:pt idx="43" formatCode="General">
                  <c:v>5.3</c:v>
                </c:pt>
                <c:pt idx="44" formatCode="General">
                  <c:v>5.4</c:v>
                </c:pt>
                <c:pt idx="45" formatCode="General">
                  <c:v>5.5</c:v>
                </c:pt>
                <c:pt idx="46" formatCode="General">
                  <c:v>5.6</c:v>
                </c:pt>
                <c:pt idx="47" formatCode="General">
                  <c:v>5.7</c:v>
                </c:pt>
                <c:pt idx="48" formatCode="General">
                  <c:v>5.8</c:v>
                </c:pt>
                <c:pt idx="49" formatCode="General">
                  <c:v>5.9</c:v>
                </c:pt>
                <c:pt idx="50" formatCode="General">
                  <c:v>6.0</c:v>
                </c:pt>
                <c:pt idx="51" formatCode="General">
                  <c:v>6.1</c:v>
                </c:pt>
                <c:pt idx="52" formatCode="General">
                  <c:v>6.2</c:v>
                </c:pt>
                <c:pt idx="53" formatCode="General">
                  <c:v>6.3</c:v>
                </c:pt>
                <c:pt idx="54" formatCode="General">
                  <c:v>6.4</c:v>
                </c:pt>
                <c:pt idx="55" formatCode="General">
                  <c:v>6.5</c:v>
                </c:pt>
                <c:pt idx="56" formatCode="General">
                  <c:v>6.6</c:v>
                </c:pt>
                <c:pt idx="57" formatCode="General">
                  <c:v>6.7</c:v>
                </c:pt>
                <c:pt idx="58" formatCode="General">
                  <c:v>6.8</c:v>
                </c:pt>
                <c:pt idx="59" formatCode="General">
                  <c:v>6.9</c:v>
                </c:pt>
                <c:pt idx="60" formatCode="General">
                  <c:v>7.0</c:v>
                </c:pt>
                <c:pt idx="61" formatCode="General">
                  <c:v>7.1</c:v>
                </c:pt>
                <c:pt idx="62" formatCode="General">
                  <c:v>7.2</c:v>
                </c:pt>
                <c:pt idx="63" formatCode="General">
                  <c:v>7.3</c:v>
                </c:pt>
                <c:pt idx="64" formatCode="General">
                  <c:v>7.4</c:v>
                </c:pt>
                <c:pt idx="65" formatCode="General">
                  <c:v>7.5</c:v>
                </c:pt>
                <c:pt idx="66" formatCode="General">
                  <c:v>7.6</c:v>
                </c:pt>
                <c:pt idx="67" formatCode="General">
                  <c:v>7.7</c:v>
                </c:pt>
                <c:pt idx="68" formatCode="General">
                  <c:v>7.8</c:v>
                </c:pt>
                <c:pt idx="69" formatCode="General">
                  <c:v>7.9</c:v>
                </c:pt>
                <c:pt idx="70" formatCode="General">
                  <c:v>8.0</c:v>
                </c:pt>
                <c:pt idx="71" formatCode="General">
                  <c:v>8.1</c:v>
                </c:pt>
                <c:pt idx="72" formatCode="General">
                  <c:v>8.2</c:v>
                </c:pt>
                <c:pt idx="73" formatCode="General">
                  <c:v>8.3</c:v>
                </c:pt>
                <c:pt idx="74" formatCode="General">
                  <c:v>8.4</c:v>
                </c:pt>
                <c:pt idx="75" formatCode="General">
                  <c:v>8.5</c:v>
                </c:pt>
                <c:pt idx="76" formatCode="General">
                  <c:v>8.6</c:v>
                </c:pt>
                <c:pt idx="77" formatCode="General">
                  <c:v>8.7</c:v>
                </c:pt>
                <c:pt idx="78" formatCode="General">
                  <c:v>8.8</c:v>
                </c:pt>
                <c:pt idx="79" formatCode="General">
                  <c:v>8.9</c:v>
                </c:pt>
                <c:pt idx="80" formatCode="General">
                  <c:v>9.0</c:v>
                </c:pt>
                <c:pt idx="81" formatCode="General">
                  <c:v>9.1</c:v>
                </c:pt>
                <c:pt idx="82" formatCode="General">
                  <c:v>9.2</c:v>
                </c:pt>
                <c:pt idx="83" formatCode="General">
                  <c:v>9.3</c:v>
                </c:pt>
                <c:pt idx="84" formatCode="General">
                  <c:v>9.4</c:v>
                </c:pt>
                <c:pt idx="85" formatCode="General">
                  <c:v>9.5</c:v>
                </c:pt>
                <c:pt idx="86" formatCode="General">
                  <c:v>9.6</c:v>
                </c:pt>
                <c:pt idx="87" formatCode="General">
                  <c:v>9.7</c:v>
                </c:pt>
                <c:pt idx="88" formatCode="General">
                  <c:v>9.8</c:v>
                </c:pt>
                <c:pt idx="89" formatCode="General">
                  <c:v>9.9</c:v>
                </c:pt>
                <c:pt idx="90" formatCode="General">
                  <c:v>10.0</c:v>
                </c:pt>
                <c:pt idx="91" formatCode="General">
                  <c:v>10.1</c:v>
                </c:pt>
                <c:pt idx="92" formatCode="General">
                  <c:v>10.2</c:v>
                </c:pt>
                <c:pt idx="93" formatCode="General">
                  <c:v>10.3</c:v>
                </c:pt>
                <c:pt idx="94" formatCode="General">
                  <c:v>10.4</c:v>
                </c:pt>
                <c:pt idx="95" formatCode="General">
                  <c:v>10.5</c:v>
                </c:pt>
                <c:pt idx="96" formatCode="General">
                  <c:v>10.6</c:v>
                </c:pt>
                <c:pt idx="97" formatCode="General">
                  <c:v>10.7</c:v>
                </c:pt>
                <c:pt idx="98" formatCode="General">
                  <c:v>10.8</c:v>
                </c:pt>
                <c:pt idx="99" formatCode="General">
                  <c:v>10.9</c:v>
                </c:pt>
                <c:pt idx="100" formatCode="General">
                  <c:v>11.0</c:v>
                </c:pt>
                <c:pt idx="101" formatCode="General">
                  <c:v>11.1</c:v>
                </c:pt>
                <c:pt idx="102" formatCode="General">
                  <c:v>11.2</c:v>
                </c:pt>
                <c:pt idx="103" formatCode="General">
                  <c:v>11.3</c:v>
                </c:pt>
                <c:pt idx="104" formatCode="General">
                  <c:v>11.4</c:v>
                </c:pt>
                <c:pt idx="105" formatCode="General">
                  <c:v>11.5</c:v>
                </c:pt>
                <c:pt idx="106" formatCode="General">
                  <c:v>11.6</c:v>
                </c:pt>
                <c:pt idx="107" formatCode="General">
                  <c:v>11.7</c:v>
                </c:pt>
                <c:pt idx="108" formatCode="General">
                  <c:v>11.8</c:v>
                </c:pt>
                <c:pt idx="109" formatCode="General">
                  <c:v>11.9</c:v>
                </c:pt>
                <c:pt idx="110" formatCode="General">
                  <c:v>12.0</c:v>
                </c:pt>
                <c:pt idx="111" formatCode="General">
                  <c:v>12.1</c:v>
                </c:pt>
                <c:pt idx="112" formatCode="General">
                  <c:v>12.2</c:v>
                </c:pt>
                <c:pt idx="113" formatCode="General">
                  <c:v>12.3</c:v>
                </c:pt>
                <c:pt idx="114" formatCode="General">
                  <c:v>12.4</c:v>
                </c:pt>
                <c:pt idx="115" formatCode="General">
                  <c:v>12.5</c:v>
                </c:pt>
                <c:pt idx="116" formatCode="General">
                  <c:v>12.6</c:v>
                </c:pt>
                <c:pt idx="117" formatCode="General">
                  <c:v>12.7</c:v>
                </c:pt>
                <c:pt idx="118" formatCode="General">
                  <c:v>12.8</c:v>
                </c:pt>
                <c:pt idx="119" formatCode="General">
                  <c:v>12.9</c:v>
                </c:pt>
                <c:pt idx="120" formatCode="General">
                  <c:v>13.0</c:v>
                </c:pt>
                <c:pt idx="121" formatCode="General">
                  <c:v>13.1</c:v>
                </c:pt>
                <c:pt idx="122" formatCode="General">
                  <c:v>13.2</c:v>
                </c:pt>
                <c:pt idx="123" formatCode="General">
                  <c:v>13.3</c:v>
                </c:pt>
                <c:pt idx="124" formatCode="General">
                  <c:v>13.4</c:v>
                </c:pt>
                <c:pt idx="125" formatCode="General">
                  <c:v>13.5</c:v>
                </c:pt>
                <c:pt idx="126" formatCode="General">
                  <c:v>13.6</c:v>
                </c:pt>
                <c:pt idx="127" formatCode="General">
                  <c:v>13.7</c:v>
                </c:pt>
                <c:pt idx="128" formatCode="General">
                  <c:v>13.8</c:v>
                </c:pt>
                <c:pt idx="129" formatCode="General">
                  <c:v>13.9</c:v>
                </c:pt>
                <c:pt idx="130" formatCode="General">
                  <c:v>14.0</c:v>
                </c:pt>
                <c:pt idx="131" formatCode="General">
                  <c:v>14.1</c:v>
                </c:pt>
                <c:pt idx="132" formatCode="General">
                  <c:v>14.2</c:v>
                </c:pt>
                <c:pt idx="133" formatCode="General">
                  <c:v>14.3</c:v>
                </c:pt>
                <c:pt idx="134" formatCode="General">
                  <c:v>14.4</c:v>
                </c:pt>
                <c:pt idx="135" formatCode="General">
                  <c:v>14.5</c:v>
                </c:pt>
                <c:pt idx="136" formatCode="General">
                  <c:v>14.6</c:v>
                </c:pt>
                <c:pt idx="137" formatCode="General">
                  <c:v>14.7</c:v>
                </c:pt>
                <c:pt idx="138" formatCode="General">
                  <c:v>14.8</c:v>
                </c:pt>
                <c:pt idx="139" formatCode="General">
                  <c:v>14.9</c:v>
                </c:pt>
                <c:pt idx="140" formatCode="General">
                  <c:v>15.0</c:v>
                </c:pt>
                <c:pt idx="141" formatCode="General">
                  <c:v>15.1</c:v>
                </c:pt>
                <c:pt idx="142" formatCode="General">
                  <c:v>15.2</c:v>
                </c:pt>
                <c:pt idx="143" formatCode="General">
                  <c:v>15.3</c:v>
                </c:pt>
                <c:pt idx="144" formatCode="General">
                  <c:v>15.4</c:v>
                </c:pt>
                <c:pt idx="145" formatCode="General">
                  <c:v>15.5</c:v>
                </c:pt>
                <c:pt idx="146" formatCode="General">
                  <c:v>15.6</c:v>
                </c:pt>
                <c:pt idx="147" formatCode="General">
                  <c:v>15.7</c:v>
                </c:pt>
                <c:pt idx="148" formatCode="General">
                  <c:v>15.8</c:v>
                </c:pt>
                <c:pt idx="149" formatCode="General">
                  <c:v>15.9</c:v>
                </c:pt>
                <c:pt idx="150" formatCode="General">
                  <c:v>16.0</c:v>
                </c:pt>
                <c:pt idx="151" formatCode="General">
                  <c:v>16.1</c:v>
                </c:pt>
                <c:pt idx="152" formatCode="General">
                  <c:v>16.2</c:v>
                </c:pt>
                <c:pt idx="153" formatCode="General">
                  <c:v>16.3</c:v>
                </c:pt>
                <c:pt idx="154" formatCode="General">
                  <c:v>16.4</c:v>
                </c:pt>
                <c:pt idx="155" formatCode="General">
                  <c:v>16.5</c:v>
                </c:pt>
                <c:pt idx="156" formatCode="General">
                  <c:v>16.6</c:v>
                </c:pt>
                <c:pt idx="157" formatCode="General">
                  <c:v>16.7</c:v>
                </c:pt>
                <c:pt idx="158" formatCode="General">
                  <c:v>16.8</c:v>
                </c:pt>
                <c:pt idx="159" formatCode="General">
                  <c:v>16.9</c:v>
                </c:pt>
                <c:pt idx="160" formatCode="General">
                  <c:v>17.0</c:v>
                </c:pt>
                <c:pt idx="161" formatCode="General">
                  <c:v>17.1</c:v>
                </c:pt>
                <c:pt idx="162" formatCode="General">
                  <c:v>17.2</c:v>
                </c:pt>
                <c:pt idx="163" formatCode="General">
                  <c:v>17.3</c:v>
                </c:pt>
                <c:pt idx="164" formatCode="General">
                  <c:v>17.4</c:v>
                </c:pt>
                <c:pt idx="165" formatCode="General">
                  <c:v>17.5</c:v>
                </c:pt>
                <c:pt idx="166" formatCode="General">
                  <c:v>17.6</c:v>
                </c:pt>
                <c:pt idx="167" formatCode="General">
                  <c:v>17.7</c:v>
                </c:pt>
                <c:pt idx="168" formatCode="General">
                  <c:v>17.8</c:v>
                </c:pt>
                <c:pt idx="169" formatCode="General">
                  <c:v>17.9</c:v>
                </c:pt>
                <c:pt idx="170" formatCode="General">
                  <c:v>18.0</c:v>
                </c:pt>
                <c:pt idx="171" formatCode="General">
                  <c:v>18.1</c:v>
                </c:pt>
                <c:pt idx="172" formatCode="General">
                  <c:v>18.2</c:v>
                </c:pt>
                <c:pt idx="173" formatCode="General">
                  <c:v>18.3</c:v>
                </c:pt>
                <c:pt idx="174" formatCode="General">
                  <c:v>18.4</c:v>
                </c:pt>
                <c:pt idx="175" formatCode="General">
                  <c:v>18.5</c:v>
                </c:pt>
                <c:pt idx="176" formatCode="General">
                  <c:v>18.6</c:v>
                </c:pt>
                <c:pt idx="177" formatCode="General">
                  <c:v>18.7</c:v>
                </c:pt>
                <c:pt idx="178" formatCode="General">
                  <c:v>18.8</c:v>
                </c:pt>
                <c:pt idx="179" formatCode="General">
                  <c:v>18.9</c:v>
                </c:pt>
                <c:pt idx="180" formatCode="General">
                  <c:v>19.0</c:v>
                </c:pt>
                <c:pt idx="181" formatCode="General">
                  <c:v>19.1</c:v>
                </c:pt>
                <c:pt idx="182" formatCode="General">
                  <c:v>19.2</c:v>
                </c:pt>
                <c:pt idx="183" formatCode="General">
                  <c:v>19.3</c:v>
                </c:pt>
                <c:pt idx="184" formatCode="General">
                  <c:v>19.4</c:v>
                </c:pt>
                <c:pt idx="185" formatCode="General">
                  <c:v>19.5</c:v>
                </c:pt>
                <c:pt idx="186" formatCode="General">
                  <c:v>19.6</c:v>
                </c:pt>
                <c:pt idx="187" formatCode="General">
                  <c:v>19.7</c:v>
                </c:pt>
                <c:pt idx="188" formatCode="General">
                  <c:v>19.8</c:v>
                </c:pt>
                <c:pt idx="189" formatCode="General">
                  <c:v>19.9</c:v>
                </c:pt>
                <c:pt idx="190" formatCode="General">
                  <c:v>20.0</c:v>
                </c:pt>
                <c:pt idx="191" formatCode="General">
                  <c:v>20.1</c:v>
                </c:pt>
                <c:pt idx="192" formatCode="General">
                  <c:v>20.2</c:v>
                </c:pt>
                <c:pt idx="193" formatCode="General">
                  <c:v>20.3</c:v>
                </c:pt>
                <c:pt idx="194" formatCode="General">
                  <c:v>20.4</c:v>
                </c:pt>
                <c:pt idx="195" formatCode="General">
                  <c:v>20.5</c:v>
                </c:pt>
                <c:pt idx="196" formatCode="General">
                  <c:v>20.6</c:v>
                </c:pt>
                <c:pt idx="197" formatCode="General">
                  <c:v>20.7</c:v>
                </c:pt>
                <c:pt idx="198" formatCode="General">
                  <c:v>20.8</c:v>
                </c:pt>
                <c:pt idx="199" formatCode="General">
                  <c:v>20.9</c:v>
                </c:pt>
                <c:pt idx="200" formatCode="General">
                  <c:v>21.0</c:v>
                </c:pt>
                <c:pt idx="201" formatCode="General">
                  <c:v>21.1</c:v>
                </c:pt>
                <c:pt idx="202" formatCode="General">
                  <c:v>21.2</c:v>
                </c:pt>
                <c:pt idx="203" formatCode="General">
                  <c:v>21.3</c:v>
                </c:pt>
                <c:pt idx="204" formatCode="General">
                  <c:v>21.4</c:v>
                </c:pt>
                <c:pt idx="205" formatCode="General">
                  <c:v>21.5</c:v>
                </c:pt>
                <c:pt idx="206" formatCode="General">
                  <c:v>21.6</c:v>
                </c:pt>
                <c:pt idx="207" formatCode="General">
                  <c:v>21.7</c:v>
                </c:pt>
                <c:pt idx="208" formatCode="General">
                  <c:v>21.8</c:v>
                </c:pt>
                <c:pt idx="209" formatCode="General">
                  <c:v>21.9</c:v>
                </c:pt>
                <c:pt idx="210" formatCode="General">
                  <c:v>22.0</c:v>
                </c:pt>
                <c:pt idx="211" formatCode="General">
                  <c:v>22.1</c:v>
                </c:pt>
                <c:pt idx="212" formatCode="General">
                  <c:v>22.2</c:v>
                </c:pt>
                <c:pt idx="213" formatCode="General">
                  <c:v>22.3</c:v>
                </c:pt>
                <c:pt idx="214" formatCode="General">
                  <c:v>22.4</c:v>
                </c:pt>
                <c:pt idx="215" formatCode="General">
                  <c:v>22.5</c:v>
                </c:pt>
                <c:pt idx="216" formatCode="General">
                  <c:v>22.6</c:v>
                </c:pt>
                <c:pt idx="217" formatCode="General">
                  <c:v>22.7</c:v>
                </c:pt>
                <c:pt idx="218" formatCode="General">
                  <c:v>22.8</c:v>
                </c:pt>
                <c:pt idx="219" formatCode="General">
                  <c:v>22.9</c:v>
                </c:pt>
                <c:pt idx="220" formatCode="General">
                  <c:v>23.0</c:v>
                </c:pt>
                <c:pt idx="221" formatCode="General">
                  <c:v>23.1</c:v>
                </c:pt>
                <c:pt idx="222" formatCode="General">
                  <c:v>23.2</c:v>
                </c:pt>
                <c:pt idx="223" formatCode="General">
                  <c:v>23.3</c:v>
                </c:pt>
                <c:pt idx="224" formatCode="General">
                  <c:v>23.4</c:v>
                </c:pt>
                <c:pt idx="225" formatCode="General">
                  <c:v>23.5</c:v>
                </c:pt>
                <c:pt idx="226" formatCode="General">
                  <c:v>23.6</c:v>
                </c:pt>
                <c:pt idx="227" formatCode="General">
                  <c:v>23.7</c:v>
                </c:pt>
                <c:pt idx="228" formatCode="General">
                  <c:v>23.8</c:v>
                </c:pt>
                <c:pt idx="229" formatCode="General">
                  <c:v>23.9</c:v>
                </c:pt>
                <c:pt idx="230" formatCode="General">
                  <c:v>24.0</c:v>
                </c:pt>
                <c:pt idx="231" formatCode="General">
                  <c:v>24.1</c:v>
                </c:pt>
                <c:pt idx="232" formatCode="General">
                  <c:v>24.2</c:v>
                </c:pt>
                <c:pt idx="233" formatCode="General">
                  <c:v>24.3</c:v>
                </c:pt>
                <c:pt idx="234" formatCode="General">
                  <c:v>24.4</c:v>
                </c:pt>
                <c:pt idx="235" formatCode="General">
                  <c:v>24.5</c:v>
                </c:pt>
                <c:pt idx="236" formatCode="General">
                  <c:v>24.6</c:v>
                </c:pt>
                <c:pt idx="237" formatCode="General">
                  <c:v>24.7</c:v>
                </c:pt>
                <c:pt idx="238" formatCode="General">
                  <c:v>24.8</c:v>
                </c:pt>
                <c:pt idx="239" formatCode="General">
                  <c:v>24.9</c:v>
                </c:pt>
                <c:pt idx="240" formatCode="General">
                  <c:v>25.0</c:v>
                </c:pt>
                <c:pt idx="241" formatCode="General">
                  <c:v>25.1</c:v>
                </c:pt>
                <c:pt idx="242" formatCode="General">
                  <c:v>25.2</c:v>
                </c:pt>
                <c:pt idx="243" formatCode="General">
                  <c:v>25.3</c:v>
                </c:pt>
                <c:pt idx="244" formatCode="General">
                  <c:v>25.4</c:v>
                </c:pt>
                <c:pt idx="245" formatCode="General">
                  <c:v>25.5</c:v>
                </c:pt>
                <c:pt idx="246" formatCode="General">
                  <c:v>25.6</c:v>
                </c:pt>
                <c:pt idx="247" formatCode="General">
                  <c:v>25.7</c:v>
                </c:pt>
                <c:pt idx="248" formatCode="General">
                  <c:v>25.8</c:v>
                </c:pt>
                <c:pt idx="249" formatCode="General">
                  <c:v>25.9</c:v>
                </c:pt>
                <c:pt idx="250" formatCode="General">
                  <c:v>26.0</c:v>
                </c:pt>
                <c:pt idx="251" formatCode="General">
                  <c:v>26.1</c:v>
                </c:pt>
                <c:pt idx="252" formatCode="General">
                  <c:v>26.2</c:v>
                </c:pt>
                <c:pt idx="253" formatCode="General">
                  <c:v>26.3</c:v>
                </c:pt>
                <c:pt idx="254" formatCode="General">
                  <c:v>26.4</c:v>
                </c:pt>
                <c:pt idx="255" formatCode="General">
                  <c:v>26.5</c:v>
                </c:pt>
                <c:pt idx="256" formatCode="General">
                  <c:v>26.6</c:v>
                </c:pt>
                <c:pt idx="257" formatCode="General">
                  <c:v>26.7</c:v>
                </c:pt>
                <c:pt idx="258" formatCode="General">
                  <c:v>26.8</c:v>
                </c:pt>
                <c:pt idx="259" formatCode="General">
                  <c:v>26.9</c:v>
                </c:pt>
                <c:pt idx="260" formatCode="General">
                  <c:v>27.0</c:v>
                </c:pt>
                <c:pt idx="261" formatCode="General">
                  <c:v>27.1</c:v>
                </c:pt>
                <c:pt idx="262" formatCode="General">
                  <c:v>27.2</c:v>
                </c:pt>
                <c:pt idx="263" formatCode="General">
                  <c:v>27.3</c:v>
                </c:pt>
                <c:pt idx="264" formatCode="General">
                  <c:v>27.4</c:v>
                </c:pt>
                <c:pt idx="265" formatCode="General">
                  <c:v>27.5</c:v>
                </c:pt>
                <c:pt idx="266" formatCode="General">
                  <c:v>27.6</c:v>
                </c:pt>
                <c:pt idx="267" formatCode="General">
                  <c:v>27.7</c:v>
                </c:pt>
                <c:pt idx="268" formatCode="General">
                  <c:v>27.8</c:v>
                </c:pt>
                <c:pt idx="269" formatCode="General">
                  <c:v>27.9</c:v>
                </c:pt>
                <c:pt idx="270" formatCode="General">
                  <c:v>28.0</c:v>
                </c:pt>
                <c:pt idx="271" formatCode="General">
                  <c:v>28.1</c:v>
                </c:pt>
                <c:pt idx="272" formatCode="General">
                  <c:v>28.2</c:v>
                </c:pt>
                <c:pt idx="273" formatCode="General">
                  <c:v>28.3</c:v>
                </c:pt>
                <c:pt idx="274" formatCode="General">
                  <c:v>28.4</c:v>
                </c:pt>
                <c:pt idx="275" formatCode="General">
                  <c:v>28.5</c:v>
                </c:pt>
                <c:pt idx="276" formatCode="General">
                  <c:v>28.6</c:v>
                </c:pt>
                <c:pt idx="277" formatCode="General">
                  <c:v>28.7</c:v>
                </c:pt>
                <c:pt idx="278" formatCode="General">
                  <c:v>28.8</c:v>
                </c:pt>
                <c:pt idx="279" formatCode="General">
                  <c:v>28.9</c:v>
                </c:pt>
                <c:pt idx="280" formatCode="General">
                  <c:v>29.0</c:v>
                </c:pt>
                <c:pt idx="281" formatCode="General">
                  <c:v>29.1</c:v>
                </c:pt>
                <c:pt idx="282" formatCode="General">
                  <c:v>29.2</c:v>
                </c:pt>
                <c:pt idx="283" formatCode="General">
                  <c:v>29.3</c:v>
                </c:pt>
                <c:pt idx="284" formatCode="General">
                  <c:v>29.4</c:v>
                </c:pt>
                <c:pt idx="285" formatCode="General">
                  <c:v>29.5</c:v>
                </c:pt>
                <c:pt idx="286" formatCode="General">
                  <c:v>29.6</c:v>
                </c:pt>
                <c:pt idx="287" formatCode="General">
                  <c:v>29.7</c:v>
                </c:pt>
                <c:pt idx="288" formatCode="General">
                  <c:v>29.8</c:v>
                </c:pt>
                <c:pt idx="289" formatCode="General">
                  <c:v>29.9</c:v>
                </c:pt>
                <c:pt idx="290" formatCode="General">
                  <c:v>30.0</c:v>
                </c:pt>
                <c:pt idx="291" formatCode="General">
                  <c:v>30.1</c:v>
                </c:pt>
                <c:pt idx="292" formatCode="General">
                  <c:v>30.2</c:v>
                </c:pt>
                <c:pt idx="293" formatCode="General">
                  <c:v>30.3</c:v>
                </c:pt>
                <c:pt idx="294" formatCode="General">
                  <c:v>30.4</c:v>
                </c:pt>
                <c:pt idx="295" formatCode="General">
                  <c:v>30.5</c:v>
                </c:pt>
                <c:pt idx="296" formatCode="General">
                  <c:v>30.6</c:v>
                </c:pt>
                <c:pt idx="297" formatCode="General">
                  <c:v>30.7</c:v>
                </c:pt>
                <c:pt idx="298" formatCode="General">
                  <c:v>30.8</c:v>
                </c:pt>
                <c:pt idx="299" formatCode="General">
                  <c:v>30.9</c:v>
                </c:pt>
                <c:pt idx="300" formatCode="General">
                  <c:v>31.0</c:v>
                </c:pt>
                <c:pt idx="301" formatCode="General">
                  <c:v>31.1</c:v>
                </c:pt>
                <c:pt idx="302" formatCode="General">
                  <c:v>31.2</c:v>
                </c:pt>
                <c:pt idx="303" formatCode="General">
                  <c:v>31.3</c:v>
                </c:pt>
                <c:pt idx="304" formatCode="General">
                  <c:v>31.4</c:v>
                </c:pt>
                <c:pt idx="305" formatCode="General">
                  <c:v>31.5</c:v>
                </c:pt>
                <c:pt idx="306" formatCode="General">
                  <c:v>31.6</c:v>
                </c:pt>
                <c:pt idx="307" formatCode="General">
                  <c:v>31.7</c:v>
                </c:pt>
                <c:pt idx="308" formatCode="General">
                  <c:v>31.8</c:v>
                </c:pt>
                <c:pt idx="309" formatCode="General">
                  <c:v>31.9</c:v>
                </c:pt>
                <c:pt idx="310" formatCode="General">
                  <c:v>32.0</c:v>
                </c:pt>
                <c:pt idx="311" formatCode="General">
                  <c:v>32.1</c:v>
                </c:pt>
                <c:pt idx="312" formatCode="General">
                  <c:v>32.2</c:v>
                </c:pt>
                <c:pt idx="313" formatCode="General">
                  <c:v>32.3</c:v>
                </c:pt>
                <c:pt idx="314" formatCode="General">
                  <c:v>32.4</c:v>
                </c:pt>
                <c:pt idx="315" formatCode="General">
                  <c:v>32.5</c:v>
                </c:pt>
                <c:pt idx="316" formatCode="General">
                  <c:v>32.6</c:v>
                </c:pt>
                <c:pt idx="317" formatCode="General">
                  <c:v>32.7</c:v>
                </c:pt>
                <c:pt idx="318" formatCode="General">
                  <c:v>32.8</c:v>
                </c:pt>
                <c:pt idx="319" formatCode="General">
                  <c:v>32.9</c:v>
                </c:pt>
                <c:pt idx="320" formatCode="General">
                  <c:v>33.0</c:v>
                </c:pt>
                <c:pt idx="321" formatCode="General">
                  <c:v>33.1</c:v>
                </c:pt>
                <c:pt idx="322" formatCode="General">
                  <c:v>33.2</c:v>
                </c:pt>
                <c:pt idx="323" formatCode="General">
                  <c:v>33.3</c:v>
                </c:pt>
                <c:pt idx="324" formatCode="General">
                  <c:v>33.4</c:v>
                </c:pt>
                <c:pt idx="325" formatCode="General">
                  <c:v>33.5</c:v>
                </c:pt>
                <c:pt idx="326" formatCode="General">
                  <c:v>33.6</c:v>
                </c:pt>
                <c:pt idx="327" formatCode="General">
                  <c:v>33.7</c:v>
                </c:pt>
                <c:pt idx="328" formatCode="General">
                  <c:v>33.8</c:v>
                </c:pt>
                <c:pt idx="329" formatCode="General">
                  <c:v>33.9</c:v>
                </c:pt>
                <c:pt idx="330" formatCode="General">
                  <c:v>34.0</c:v>
                </c:pt>
                <c:pt idx="331" formatCode="General">
                  <c:v>34.1</c:v>
                </c:pt>
                <c:pt idx="332" formatCode="General">
                  <c:v>34.2</c:v>
                </c:pt>
                <c:pt idx="333" formatCode="General">
                  <c:v>34.3</c:v>
                </c:pt>
                <c:pt idx="334" formatCode="General">
                  <c:v>34.4</c:v>
                </c:pt>
                <c:pt idx="335" formatCode="General">
                  <c:v>34.5</c:v>
                </c:pt>
                <c:pt idx="336" formatCode="General">
                  <c:v>34.6</c:v>
                </c:pt>
                <c:pt idx="337" formatCode="General">
                  <c:v>34.7</c:v>
                </c:pt>
                <c:pt idx="338" formatCode="General">
                  <c:v>34.8</c:v>
                </c:pt>
                <c:pt idx="339" formatCode="General">
                  <c:v>34.9</c:v>
                </c:pt>
                <c:pt idx="340" formatCode="General">
                  <c:v>35.0</c:v>
                </c:pt>
                <c:pt idx="341" formatCode="General">
                  <c:v>35.1</c:v>
                </c:pt>
                <c:pt idx="342" formatCode="General">
                  <c:v>35.2</c:v>
                </c:pt>
                <c:pt idx="343" formatCode="General">
                  <c:v>35.3</c:v>
                </c:pt>
                <c:pt idx="344" formatCode="General">
                  <c:v>35.4</c:v>
                </c:pt>
                <c:pt idx="345" formatCode="General">
                  <c:v>35.5</c:v>
                </c:pt>
                <c:pt idx="346" formatCode="General">
                  <c:v>35.6</c:v>
                </c:pt>
                <c:pt idx="347" formatCode="General">
                  <c:v>35.7</c:v>
                </c:pt>
                <c:pt idx="348" formatCode="General">
                  <c:v>35.8</c:v>
                </c:pt>
                <c:pt idx="349" formatCode="General">
                  <c:v>35.9</c:v>
                </c:pt>
                <c:pt idx="350" formatCode="General">
                  <c:v>36.0</c:v>
                </c:pt>
                <c:pt idx="351" formatCode="General">
                  <c:v>36.1</c:v>
                </c:pt>
                <c:pt idx="352" formatCode="General">
                  <c:v>36.2</c:v>
                </c:pt>
                <c:pt idx="353" formatCode="General">
                  <c:v>36.3</c:v>
                </c:pt>
                <c:pt idx="354" formatCode="General">
                  <c:v>36.4</c:v>
                </c:pt>
                <c:pt idx="355" formatCode="General">
                  <c:v>36.5</c:v>
                </c:pt>
                <c:pt idx="356" formatCode="General">
                  <c:v>36.6</c:v>
                </c:pt>
                <c:pt idx="357" formatCode="General">
                  <c:v>36.7</c:v>
                </c:pt>
                <c:pt idx="358" formatCode="General">
                  <c:v>36.8</c:v>
                </c:pt>
                <c:pt idx="359" formatCode="General">
                  <c:v>36.9</c:v>
                </c:pt>
                <c:pt idx="360" formatCode="General">
                  <c:v>37.0</c:v>
                </c:pt>
                <c:pt idx="361" formatCode="General">
                  <c:v>37.1</c:v>
                </c:pt>
                <c:pt idx="362" formatCode="General">
                  <c:v>37.2</c:v>
                </c:pt>
                <c:pt idx="363" formatCode="General">
                  <c:v>37.3</c:v>
                </c:pt>
                <c:pt idx="364" formatCode="General">
                  <c:v>37.4</c:v>
                </c:pt>
                <c:pt idx="365" formatCode="General">
                  <c:v>37.5</c:v>
                </c:pt>
                <c:pt idx="366" formatCode="General">
                  <c:v>37.6</c:v>
                </c:pt>
                <c:pt idx="367" formatCode="General">
                  <c:v>37.7</c:v>
                </c:pt>
                <c:pt idx="368" formatCode="General">
                  <c:v>37.8</c:v>
                </c:pt>
                <c:pt idx="369" formatCode="General">
                  <c:v>37.9</c:v>
                </c:pt>
                <c:pt idx="370" formatCode="General">
                  <c:v>38.0</c:v>
                </c:pt>
                <c:pt idx="371" formatCode="General">
                  <c:v>38.1</c:v>
                </c:pt>
                <c:pt idx="372" formatCode="General">
                  <c:v>38.2</c:v>
                </c:pt>
                <c:pt idx="373" formatCode="General">
                  <c:v>38.3</c:v>
                </c:pt>
                <c:pt idx="374" formatCode="General">
                  <c:v>38.4</c:v>
                </c:pt>
                <c:pt idx="375" formatCode="General">
                  <c:v>38.5</c:v>
                </c:pt>
                <c:pt idx="376" formatCode="General">
                  <c:v>38.6</c:v>
                </c:pt>
                <c:pt idx="377" formatCode="General">
                  <c:v>38.7</c:v>
                </c:pt>
                <c:pt idx="378" formatCode="General">
                  <c:v>38.8</c:v>
                </c:pt>
                <c:pt idx="379" formatCode="General">
                  <c:v>38.9</c:v>
                </c:pt>
                <c:pt idx="380" formatCode="General">
                  <c:v>39.0</c:v>
                </c:pt>
                <c:pt idx="381" formatCode="General">
                  <c:v>39.1</c:v>
                </c:pt>
                <c:pt idx="382" formatCode="General">
                  <c:v>39.2</c:v>
                </c:pt>
                <c:pt idx="383" formatCode="General">
                  <c:v>39.3</c:v>
                </c:pt>
                <c:pt idx="384" formatCode="General">
                  <c:v>39.4</c:v>
                </c:pt>
                <c:pt idx="385" formatCode="General">
                  <c:v>39.5</c:v>
                </c:pt>
                <c:pt idx="386" formatCode="General">
                  <c:v>39.6</c:v>
                </c:pt>
                <c:pt idx="387" formatCode="General">
                  <c:v>39.7</c:v>
                </c:pt>
                <c:pt idx="388" formatCode="General">
                  <c:v>39.8</c:v>
                </c:pt>
                <c:pt idx="389" formatCode="General">
                  <c:v>39.9</c:v>
                </c:pt>
                <c:pt idx="390" formatCode="General">
                  <c:v>40.0</c:v>
                </c:pt>
                <c:pt idx="391" formatCode="General">
                  <c:v>40.1</c:v>
                </c:pt>
                <c:pt idx="392" formatCode="General">
                  <c:v>40.2</c:v>
                </c:pt>
                <c:pt idx="393" formatCode="General">
                  <c:v>40.3</c:v>
                </c:pt>
                <c:pt idx="394" formatCode="General">
                  <c:v>40.4</c:v>
                </c:pt>
                <c:pt idx="395" formatCode="General">
                  <c:v>40.5</c:v>
                </c:pt>
                <c:pt idx="396" formatCode="General">
                  <c:v>40.6</c:v>
                </c:pt>
                <c:pt idx="397" formatCode="General">
                  <c:v>40.7</c:v>
                </c:pt>
                <c:pt idx="398" formatCode="General">
                  <c:v>40.8</c:v>
                </c:pt>
                <c:pt idx="399" formatCode="General">
                  <c:v>40.9</c:v>
                </c:pt>
                <c:pt idx="400" formatCode="General">
                  <c:v>41.0</c:v>
                </c:pt>
                <c:pt idx="401" formatCode="General">
                  <c:v>41.1</c:v>
                </c:pt>
                <c:pt idx="402" formatCode="General">
                  <c:v>41.2</c:v>
                </c:pt>
                <c:pt idx="403" formatCode="General">
                  <c:v>41.3</c:v>
                </c:pt>
                <c:pt idx="404" formatCode="General">
                  <c:v>41.4</c:v>
                </c:pt>
                <c:pt idx="405" formatCode="General">
                  <c:v>41.5</c:v>
                </c:pt>
                <c:pt idx="406" formatCode="General">
                  <c:v>41.6</c:v>
                </c:pt>
                <c:pt idx="407" formatCode="General">
                  <c:v>41.7</c:v>
                </c:pt>
                <c:pt idx="408" formatCode="General">
                  <c:v>41.8</c:v>
                </c:pt>
                <c:pt idx="409" formatCode="General">
                  <c:v>41.9</c:v>
                </c:pt>
                <c:pt idx="410" formatCode="General">
                  <c:v>42.0</c:v>
                </c:pt>
                <c:pt idx="411" formatCode="General">
                  <c:v>42.1</c:v>
                </c:pt>
                <c:pt idx="412" formatCode="General">
                  <c:v>42.2</c:v>
                </c:pt>
                <c:pt idx="413" formatCode="General">
                  <c:v>42.3</c:v>
                </c:pt>
                <c:pt idx="414" formatCode="General">
                  <c:v>42.4</c:v>
                </c:pt>
                <c:pt idx="415" formatCode="General">
                  <c:v>42.5</c:v>
                </c:pt>
                <c:pt idx="416" formatCode="General">
                  <c:v>42.6</c:v>
                </c:pt>
                <c:pt idx="417" formatCode="General">
                  <c:v>42.7</c:v>
                </c:pt>
                <c:pt idx="418" formatCode="General">
                  <c:v>42.8</c:v>
                </c:pt>
                <c:pt idx="419" formatCode="General">
                  <c:v>42.9</c:v>
                </c:pt>
                <c:pt idx="420" formatCode="General">
                  <c:v>43.0</c:v>
                </c:pt>
                <c:pt idx="421" formatCode="General">
                  <c:v>43.1</c:v>
                </c:pt>
                <c:pt idx="422" formatCode="General">
                  <c:v>43.2</c:v>
                </c:pt>
                <c:pt idx="423" formatCode="General">
                  <c:v>43.3</c:v>
                </c:pt>
                <c:pt idx="424" formatCode="General">
                  <c:v>43.4</c:v>
                </c:pt>
                <c:pt idx="425" formatCode="General">
                  <c:v>43.5</c:v>
                </c:pt>
                <c:pt idx="426" formatCode="General">
                  <c:v>43.6</c:v>
                </c:pt>
                <c:pt idx="427" formatCode="General">
                  <c:v>43.7</c:v>
                </c:pt>
                <c:pt idx="428" formatCode="General">
                  <c:v>43.8</c:v>
                </c:pt>
                <c:pt idx="429" formatCode="General">
                  <c:v>43.9</c:v>
                </c:pt>
                <c:pt idx="430" formatCode="General">
                  <c:v>44.0</c:v>
                </c:pt>
                <c:pt idx="431" formatCode="General">
                  <c:v>44.1</c:v>
                </c:pt>
                <c:pt idx="432" formatCode="General">
                  <c:v>44.2</c:v>
                </c:pt>
                <c:pt idx="433" formatCode="General">
                  <c:v>44.3</c:v>
                </c:pt>
                <c:pt idx="434" formatCode="General">
                  <c:v>44.4</c:v>
                </c:pt>
                <c:pt idx="435" formatCode="General">
                  <c:v>44.5</c:v>
                </c:pt>
                <c:pt idx="436" formatCode="General">
                  <c:v>44.6</c:v>
                </c:pt>
                <c:pt idx="437" formatCode="General">
                  <c:v>44.7</c:v>
                </c:pt>
                <c:pt idx="438" formatCode="General">
                  <c:v>44.8</c:v>
                </c:pt>
                <c:pt idx="439" formatCode="General">
                  <c:v>44.9</c:v>
                </c:pt>
                <c:pt idx="440" formatCode="General">
                  <c:v>45.0</c:v>
                </c:pt>
                <c:pt idx="441" formatCode="General">
                  <c:v>45.1</c:v>
                </c:pt>
                <c:pt idx="442" formatCode="General">
                  <c:v>45.2</c:v>
                </c:pt>
                <c:pt idx="443" formatCode="General">
                  <c:v>45.3</c:v>
                </c:pt>
                <c:pt idx="444" formatCode="General">
                  <c:v>45.4</c:v>
                </c:pt>
                <c:pt idx="445" formatCode="General">
                  <c:v>45.5</c:v>
                </c:pt>
                <c:pt idx="446" formatCode="General">
                  <c:v>45.6</c:v>
                </c:pt>
                <c:pt idx="447" formatCode="General">
                  <c:v>45.7</c:v>
                </c:pt>
                <c:pt idx="448" formatCode="General">
                  <c:v>45.8</c:v>
                </c:pt>
                <c:pt idx="449" formatCode="General">
                  <c:v>45.9</c:v>
                </c:pt>
                <c:pt idx="450" formatCode="General">
                  <c:v>46.0</c:v>
                </c:pt>
                <c:pt idx="451" formatCode="General">
                  <c:v>46.1</c:v>
                </c:pt>
                <c:pt idx="452" formatCode="General">
                  <c:v>46.2</c:v>
                </c:pt>
                <c:pt idx="453" formatCode="General">
                  <c:v>46.3</c:v>
                </c:pt>
                <c:pt idx="454" formatCode="General">
                  <c:v>46.4</c:v>
                </c:pt>
                <c:pt idx="455" formatCode="General">
                  <c:v>46.5</c:v>
                </c:pt>
                <c:pt idx="456" formatCode="General">
                  <c:v>46.6</c:v>
                </c:pt>
                <c:pt idx="457" formatCode="General">
                  <c:v>46.7</c:v>
                </c:pt>
                <c:pt idx="458" formatCode="General">
                  <c:v>46.8</c:v>
                </c:pt>
                <c:pt idx="459" formatCode="General">
                  <c:v>46.9</c:v>
                </c:pt>
                <c:pt idx="460" formatCode="General">
                  <c:v>47.0</c:v>
                </c:pt>
                <c:pt idx="461" formatCode="General">
                  <c:v>47.1</c:v>
                </c:pt>
                <c:pt idx="462" formatCode="General">
                  <c:v>47.2</c:v>
                </c:pt>
                <c:pt idx="463" formatCode="General">
                  <c:v>47.3</c:v>
                </c:pt>
                <c:pt idx="464" formatCode="General">
                  <c:v>47.4</c:v>
                </c:pt>
                <c:pt idx="465" formatCode="General">
                  <c:v>47.5</c:v>
                </c:pt>
                <c:pt idx="466" formatCode="General">
                  <c:v>47.6</c:v>
                </c:pt>
                <c:pt idx="467" formatCode="General">
                  <c:v>47.7</c:v>
                </c:pt>
                <c:pt idx="468" formatCode="General">
                  <c:v>47.8</c:v>
                </c:pt>
                <c:pt idx="469" formatCode="General">
                  <c:v>47.9</c:v>
                </c:pt>
                <c:pt idx="470" formatCode="General">
                  <c:v>48.0</c:v>
                </c:pt>
                <c:pt idx="471" formatCode="General">
                  <c:v>48.1</c:v>
                </c:pt>
                <c:pt idx="472" formatCode="General">
                  <c:v>48.2</c:v>
                </c:pt>
                <c:pt idx="473" formatCode="General">
                  <c:v>48.3</c:v>
                </c:pt>
                <c:pt idx="474" formatCode="General">
                  <c:v>48.4</c:v>
                </c:pt>
                <c:pt idx="475" formatCode="General">
                  <c:v>48.5</c:v>
                </c:pt>
                <c:pt idx="476" formatCode="General">
                  <c:v>48.6</c:v>
                </c:pt>
                <c:pt idx="477" formatCode="General">
                  <c:v>48.7</c:v>
                </c:pt>
                <c:pt idx="478" formatCode="General">
                  <c:v>48.8</c:v>
                </c:pt>
                <c:pt idx="479" formatCode="General">
                  <c:v>48.9</c:v>
                </c:pt>
                <c:pt idx="480" formatCode="General">
                  <c:v>49.0</c:v>
                </c:pt>
                <c:pt idx="481" formatCode="General">
                  <c:v>49.1</c:v>
                </c:pt>
                <c:pt idx="482" formatCode="General">
                  <c:v>49.2</c:v>
                </c:pt>
                <c:pt idx="483" formatCode="General">
                  <c:v>49.3</c:v>
                </c:pt>
                <c:pt idx="484" formatCode="General">
                  <c:v>49.4</c:v>
                </c:pt>
                <c:pt idx="485" formatCode="General">
                  <c:v>49.5</c:v>
                </c:pt>
                <c:pt idx="486" formatCode="General">
                  <c:v>49.6</c:v>
                </c:pt>
                <c:pt idx="487" formatCode="General">
                  <c:v>49.7</c:v>
                </c:pt>
                <c:pt idx="488" formatCode="General">
                  <c:v>49.8</c:v>
                </c:pt>
                <c:pt idx="489" formatCode="General">
                  <c:v>49.9</c:v>
                </c:pt>
                <c:pt idx="490" formatCode="General">
                  <c:v>50.0</c:v>
                </c:pt>
                <c:pt idx="491" formatCode="General">
                  <c:v>50.1</c:v>
                </c:pt>
                <c:pt idx="492" formatCode="General">
                  <c:v>50.2</c:v>
                </c:pt>
                <c:pt idx="493" formatCode="General">
                  <c:v>50.3</c:v>
                </c:pt>
                <c:pt idx="494" formatCode="General">
                  <c:v>50.4</c:v>
                </c:pt>
                <c:pt idx="495" formatCode="General">
                  <c:v>50.5</c:v>
                </c:pt>
                <c:pt idx="496" formatCode="General">
                  <c:v>50.6</c:v>
                </c:pt>
                <c:pt idx="497" formatCode="General">
                  <c:v>50.7</c:v>
                </c:pt>
                <c:pt idx="498" formatCode="General">
                  <c:v>50.8</c:v>
                </c:pt>
                <c:pt idx="499" formatCode="General">
                  <c:v>50.9</c:v>
                </c:pt>
                <c:pt idx="500" formatCode="General">
                  <c:v>51.0</c:v>
                </c:pt>
                <c:pt idx="501" formatCode="General">
                  <c:v>51.1</c:v>
                </c:pt>
                <c:pt idx="502" formatCode="General">
                  <c:v>51.2</c:v>
                </c:pt>
                <c:pt idx="503" formatCode="General">
                  <c:v>51.3</c:v>
                </c:pt>
                <c:pt idx="504" formatCode="General">
                  <c:v>51.4</c:v>
                </c:pt>
                <c:pt idx="505" formatCode="General">
                  <c:v>51.5</c:v>
                </c:pt>
                <c:pt idx="506" formatCode="General">
                  <c:v>51.6</c:v>
                </c:pt>
                <c:pt idx="507" formatCode="General">
                  <c:v>51.7</c:v>
                </c:pt>
                <c:pt idx="508" formatCode="General">
                  <c:v>51.8</c:v>
                </c:pt>
                <c:pt idx="509" formatCode="General">
                  <c:v>51.9</c:v>
                </c:pt>
                <c:pt idx="510" formatCode="General">
                  <c:v>52.0</c:v>
                </c:pt>
                <c:pt idx="511" formatCode="General">
                  <c:v>52.1</c:v>
                </c:pt>
                <c:pt idx="512" formatCode="General">
                  <c:v>52.2</c:v>
                </c:pt>
                <c:pt idx="513" formatCode="General">
                  <c:v>52.3</c:v>
                </c:pt>
                <c:pt idx="514" formatCode="General">
                  <c:v>52.4</c:v>
                </c:pt>
                <c:pt idx="515" formatCode="General">
                  <c:v>52.5</c:v>
                </c:pt>
                <c:pt idx="516" formatCode="General">
                  <c:v>52.6</c:v>
                </c:pt>
                <c:pt idx="517" formatCode="General">
                  <c:v>52.7</c:v>
                </c:pt>
                <c:pt idx="518" formatCode="General">
                  <c:v>52.8</c:v>
                </c:pt>
                <c:pt idx="519" formatCode="General">
                  <c:v>52.9</c:v>
                </c:pt>
                <c:pt idx="520" formatCode="General">
                  <c:v>53.0</c:v>
                </c:pt>
                <c:pt idx="521" formatCode="General">
                  <c:v>53.1</c:v>
                </c:pt>
                <c:pt idx="522" formatCode="General">
                  <c:v>53.2</c:v>
                </c:pt>
                <c:pt idx="523" formatCode="General">
                  <c:v>53.3</c:v>
                </c:pt>
                <c:pt idx="524" formatCode="General">
                  <c:v>53.4</c:v>
                </c:pt>
                <c:pt idx="525" formatCode="General">
                  <c:v>53.5</c:v>
                </c:pt>
                <c:pt idx="526" formatCode="General">
                  <c:v>53.6</c:v>
                </c:pt>
                <c:pt idx="527" formatCode="General">
                  <c:v>53.7</c:v>
                </c:pt>
                <c:pt idx="528" formatCode="General">
                  <c:v>53.8</c:v>
                </c:pt>
                <c:pt idx="529" formatCode="General">
                  <c:v>53.9</c:v>
                </c:pt>
                <c:pt idx="530" formatCode="General">
                  <c:v>54.0</c:v>
                </c:pt>
                <c:pt idx="531" formatCode="General">
                  <c:v>54.1</c:v>
                </c:pt>
                <c:pt idx="532" formatCode="General">
                  <c:v>54.2</c:v>
                </c:pt>
                <c:pt idx="533" formatCode="General">
                  <c:v>54.3</c:v>
                </c:pt>
                <c:pt idx="534" formatCode="General">
                  <c:v>54.4</c:v>
                </c:pt>
                <c:pt idx="535" formatCode="General">
                  <c:v>54.5</c:v>
                </c:pt>
                <c:pt idx="536" formatCode="General">
                  <c:v>54.6</c:v>
                </c:pt>
                <c:pt idx="537" formatCode="General">
                  <c:v>54.7</c:v>
                </c:pt>
                <c:pt idx="538" formatCode="General">
                  <c:v>54.8</c:v>
                </c:pt>
                <c:pt idx="539" formatCode="General">
                  <c:v>54.9</c:v>
                </c:pt>
                <c:pt idx="540" formatCode="General">
                  <c:v>55.0</c:v>
                </c:pt>
                <c:pt idx="541" formatCode="General">
                  <c:v>55.1</c:v>
                </c:pt>
                <c:pt idx="542" formatCode="General">
                  <c:v>55.2</c:v>
                </c:pt>
                <c:pt idx="543" formatCode="General">
                  <c:v>55.3</c:v>
                </c:pt>
                <c:pt idx="544" formatCode="General">
                  <c:v>55.4</c:v>
                </c:pt>
                <c:pt idx="545" formatCode="General">
                  <c:v>55.5</c:v>
                </c:pt>
                <c:pt idx="546" formatCode="General">
                  <c:v>55.6</c:v>
                </c:pt>
                <c:pt idx="547" formatCode="General">
                  <c:v>55.7</c:v>
                </c:pt>
                <c:pt idx="548" formatCode="General">
                  <c:v>55.8</c:v>
                </c:pt>
                <c:pt idx="549" formatCode="General">
                  <c:v>55.9</c:v>
                </c:pt>
                <c:pt idx="550" formatCode="General">
                  <c:v>56.0</c:v>
                </c:pt>
                <c:pt idx="551" formatCode="General">
                  <c:v>56.1</c:v>
                </c:pt>
                <c:pt idx="552" formatCode="General">
                  <c:v>56.2</c:v>
                </c:pt>
                <c:pt idx="553" formatCode="General">
                  <c:v>56.3</c:v>
                </c:pt>
                <c:pt idx="554" formatCode="General">
                  <c:v>56.4</c:v>
                </c:pt>
                <c:pt idx="555" formatCode="General">
                  <c:v>56.5</c:v>
                </c:pt>
                <c:pt idx="556" formatCode="General">
                  <c:v>56.6</c:v>
                </c:pt>
                <c:pt idx="557" formatCode="General">
                  <c:v>56.7</c:v>
                </c:pt>
                <c:pt idx="558" formatCode="General">
                  <c:v>56.8</c:v>
                </c:pt>
                <c:pt idx="559" formatCode="General">
                  <c:v>56.9</c:v>
                </c:pt>
                <c:pt idx="560" formatCode="General">
                  <c:v>57.0</c:v>
                </c:pt>
                <c:pt idx="561" formatCode="General">
                  <c:v>57.1</c:v>
                </c:pt>
                <c:pt idx="562" formatCode="General">
                  <c:v>57.2</c:v>
                </c:pt>
                <c:pt idx="563" formatCode="General">
                  <c:v>57.3</c:v>
                </c:pt>
                <c:pt idx="564" formatCode="General">
                  <c:v>57.4</c:v>
                </c:pt>
                <c:pt idx="565" formatCode="General">
                  <c:v>57.5</c:v>
                </c:pt>
                <c:pt idx="566" formatCode="General">
                  <c:v>57.6</c:v>
                </c:pt>
                <c:pt idx="567" formatCode="General">
                  <c:v>57.7</c:v>
                </c:pt>
                <c:pt idx="568" formatCode="General">
                  <c:v>57.8</c:v>
                </c:pt>
                <c:pt idx="569" formatCode="General">
                  <c:v>57.9</c:v>
                </c:pt>
                <c:pt idx="570" formatCode="General">
                  <c:v>58.0</c:v>
                </c:pt>
                <c:pt idx="571" formatCode="General">
                  <c:v>58.1</c:v>
                </c:pt>
                <c:pt idx="572" formatCode="General">
                  <c:v>58.2000000000001</c:v>
                </c:pt>
                <c:pt idx="573" formatCode="General">
                  <c:v>58.3000000000001</c:v>
                </c:pt>
                <c:pt idx="574" formatCode="General">
                  <c:v>58.4000000000001</c:v>
                </c:pt>
                <c:pt idx="575" formatCode="General">
                  <c:v>58.5000000000001</c:v>
                </c:pt>
                <c:pt idx="576" formatCode="General">
                  <c:v>58.6000000000001</c:v>
                </c:pt>
                <c:pt idx="577" formatCode="General">
                  <c:v>58.7000000000001</c:v>
                </c:pt>
                <c:pt idx="578" formatCode="General">
                  <c:v>58.8000000000001</c:v>
                </c:pt>
                <c:pt idx="579" formatCode="General">
                  <c:v>58.9000000000001</c:v>
                </c:pt>
                <c:pt idx="580" formatCode="General">
                  <c:v>59.0000000000001</c:v>
                </c:pt>
                <c:pt idx="581" formatCode="General">
                  <c:v>59.1000000000001</c:v>
                </c:pt>
                <c:pt idx="582" formatCode="General">
                  <c:v>59.2000000000001</c:v>
                </c:pt>
                <c:pt idx="583" formatCode="General">
                  <c:v>59.3000000000001</c:v>
                </c:pt>
                <c:pt idx="584" formatCode="General">
                  <c:v>59.4000000000001</c:v>
                </c:pt>
                <c:pt idx="585" formatCode="General">
                  <c:v>59.5000000000001</c:v>
                </c:pt>
                <c:pt idx="586" formatCode="General">
                  <c:v>59.6000000000001</c:v>
                </c:pt>
                <c:pt idx="587" formatCode="General">
                  <c:v>59.7000000000001</c:v>
                </c:pt>
                <c:pt idx="588" formatCode="General">
                  <c:v>59.8000000000001</c:v>
                </c:pt>
                <c:pt idx="589" formatCode="General">
                  <c:v>59.9000000000001</c:v>
                </c:pt>
                <c:pt idx="590" formatCode="General">
                  <c:v>60.0000000000001</c:v>
                </c:pt>
                <c:pt idx="591" formatCode="General">
                  <c:v>60.1000000000001</c:v>
                </c:pt>
                <c:pt idx="592" formatCode="General">
                  <c:v>60.2000000000001</c:v>
                </c:pt>
                <c:pt idx="593" formatCode="General">
                  <c:v>60.3000000000001</c:v>
                </c:pt>
                <c:pt idx="594" formatCode="General">
                  <c:v>60.4000000000001</c:v>
                </c:pt>
                <c:pt idx="595" formatCode="General">
                  <c:v>60.5000000000001</c:v>
                </c:pt>
                <c:pt idx="596" formatCode="General">
                  <c:v>60.6000000000001</c:v>
                </c:pt>
                <c:pt idx="597" formatCode="General">
                  <c:v>60.7000000000001</c:v>
                </c:pt>
                <c:pt idx="598" formatCode="General">
                  <c:v>60.8000000000001</c:v>
                </c:pt>
                <c:pt idx="599" formatCode="General">
                  <c:v>60.9000000000001</c:v>
                </c:pt>
                <c:pt idx="600" formatCode="General">
                  <c:v>61.0000000000001</c:v>
                </c:pt>
                <c:pt idx="601" formatCode="General">
                  <c:v>61.1000000000001</c:v>
                </c:pt>
                <c:pt idx="602" formatCode="General">
                  <c:v>61.2000000000001</c:v>
                </c:pt>
                <c:pt idx="603" formatCode="General">
                  <c:v>61.3000000000001</c:v>
                </c:pt>
                <c:pt idx="604" formatCode="General">
                  <c:v>61.4000000000001</c:v>
                </c:pt>
                <c:pt idx="605" formatCode="General">
                  <c:v>61.5000000000001</c:v>
                </c:pt>
                <c:pt idx="606" formatCode="General">
                  <c:v>61.6000000000001</c:v>
                </c:pt>
                <c:pt idx="607" formatCode="General">
                  <c:v>61.7000000000001</c:v>
                </c:pt>
                <c:pt idx="608" formatCode="General">
                  <c:v>61.8000000000001</c:v>
                </c:pt>
                <c:pt idx="609" formatCode="General">
                  <c:v>61.9000000000001</c:v>
                </c:pt>
                <c:pt idx="610" formatCode="General">
                  <c:v>62.0000000000001</c:v>
                </c:pt>
                <c:pt idx="611" formatCode="General">
                  <c:v>62.1000000000001</c:v>
                </c:pt>
                <c:pt idx="612" formatCode="General">
                  <c:v>62.2000000000001</c:v>
                </c:pt>
                <c:pt idx="613" formatCode="General">
                  <c:v>62.3000000000001</c:v>
                </c:pt>
                <c:pt idx="614" formatCode="General">
                  <c:v>62.4000000000001</c:v>
                </c:pt>
                <c:pt idx="615" formatCode="General">
                  <c:v>62.5000000000001</c:v>
                </c:pt>
                <c:pt idx="616" formatCode="General">
                  <c:v>62.6000000000001</c:v>
                </c:pt>
                <c:pt idx="617" formatCode="General">
                  <c:v>62.7000000000001</c:v>
                </c:pt>
                <c:pt idx="618" formatCode="General">
                  <c:v>62.8000000000001</c:v>
                </c:pt>
                <c:pt idx="619" formatCode="General">
                  <c:v>62.9000000000001</c:v>
                </c:pt>
                <c:pt idx="620" formatCode="General">
                  <c:v>63.0000000000001</c:v>
                </c:pt>
                <c:pt idx="621" formatCode="General">
                  <c:v>63.1000000000001</c:v>
                </c:pt>
                <c:pt idx="622" formatCode="General">
                  <c:v>63.2000000000001</c:v>
                </c:pt>
                <c:pt idx="623" formatCode="General">
                  <c:v>63.3000000000001</c:v>
                </c:pt>
                <c:pt idx="624" formatCode="General">
                  <c:v>63.4000000000001</c:v>
                </c:pt>
                <c:pt idx="625" formatCode="General">
                  <c:v>63.5000000000001</c:v>
                </c:pt>
                <c:pt idx="626" formatCode="General">
                  <c:v>63.6000000000001</c:v>
                </c:pt>
                <c:pt idx="627" formatCode="General">
                  <c:v>63.7000000000001</c:v>
                </c:pt>
                <c:pt idx="628" formatCode="General">
                  <c:v>63.8000000000001</c:v>
                </c:pt>
                <c:pt idx="629" formatCode="General">
                  <c:v>63.9000000000001</c:v>
                </c:pt>
                <c:pt idx="630" formatCode="General">
                  <c:v>64.0000000000001</c:v>
                </c:pt>
                <c:pt idx="631" formatCode="General">
                  <c:v>64.10000000000009</c:v>
                </c:pt>
                <c:pt idx="632" formatCode="General">
                  <c:v>64.2000000000001</c:v>
                </c:pt>
                <c:pt idx="633" formatCode="General">
                  <c:v>64.3000000000001</c:v>
                </c:pt>
                <c:pt idx="634" formatCode="General">
                  <c:v>64.4000000000001</c:v>
                </c:pt>
                <c:pt idx="635" formatCode="General">
                  <c:v>64.5000000000001</c:v>
                </c:pt>
                <c:pt idx="636" formatCode="General">
                  <c:v>64.60000000000009</c:v>
                </c:pt>
                <c:pt idx="637" formatCode="General">
                  <c:v>64.7000000000001</c:v>
                </c:pt>
                <c:pt idx="638" formatCode="General">
                  <c:v>64.8000000000001</c:v>
                </c:pt>
                <c:pt idx="639" formatCode="General">
                  <c:v>64.9000000000002</c:v>
                </c:pt>
                <c:pt idx="640" formatCode="General">
                  <c:v>65.0000000000002</c:v>
                </c:pt>
              </c:numCache>
            </c:numRef>
          </c:xVal>
          <c:yVal>
            <c:numRef>
              <c:f>'C160520'!$AB$6:$AB$646</c:f>
              <c:numCache>
                <c:formatCode>0.0000</c:formatCode>
                <c:ptCount val="641"/>
                <c:pt idx="0">
                  <c:v>0.636035970902072</c:v>
                </c:pt>
                <c:pt idx="1">
                  <c:v>0.647465836677387</c:v>
                </c:pt>
                <c:pt idx="2">
                  <c:v>0.658415534935613</c:v>
                </c:pt>
                <c:pt idx="3">
                  <c:v>0.668913409366405</c:v>
                </c:pt>
                <c:pt idx="4">
                  <c:v>0.678985728711319</c:v>
                </c:pt>
                <c:pt idx="5">
                  <c:v>0.688656862537745</c:v>
                </c:pt>
                <c:pt idx="6">
                  <c:v>0.697949440356117</c:v>
                </c:pt>
                <c:pt idx="7">
                  <c:v>0.706884495874128</c:v>
                </c:pt>
                <c:pt idx="8">
                  <c:v>0.715481597939811</c:v>
                </c:pt>
                <c:pt idx="9">
                  <c:v>0.723758969529572</c:v>
                </c:pt>
                <c:pt idx="10">
                  <c:v>0.731733595975555</c:v>
                </c:pt>
                <c:pt idx="11">
                  <c:v>0.739421323491023</c:v>
                </c:pt>
                <c:pt idx="12">
                  <c:v>0.746836948936601</c:v>
                </c:pt>
                <c:pt idx="13">
                  <c:v>0.753994301670146</c:v>
                </c:pt>
                <c:pt idx="14">
                  <c:v>0.760906318235585</c:v>
                </c:pt>
                <c:pt idx="15">
                  <c:v>0.767585110569033</c:v>
                </c:pt>
                <c:pt idx="16">
                  <c:v>0.774042028332235</c:v>
                </c:pt>
                <c:pt idx="17">
                  <c:v>0.780287715922584</c:v>
                </c:pt>
                <c:pt idx="18">
                  <c:v>0.786332164654618</c:v>
                </c:pt>
                <c:pt idx="19">
                  <c:v>0.792184760559227</c:v>
                </c:pt>
                <c:pt idx="20">
                  <c:v>0.797854328203148</c:v>
                </c:pt>
                <c:pt idx="21">
                  <c:v>0.803349170892068</c:v>
                </c:pt>
                <c:pt idx="22">
                  <c:v>0.808677107585412</c:v>
                </c:pt>
                <c:pt idx="23">
                  <c:v>0.81384550681918</c:v>
                </c:pt>
                <c:pt idx="24">
                  <c:v>0.81886131790463</c:v>
                </c:pt>
                <c:pt idx="25">
                  <c:v>0.823731099644964</c:v>
                </c:pt>
                <c:pt idx="26">
                  <c:v>0.82846104678902</c:v>
                </c:pt>
                <c:pt idx="27">
                  <c:v>0.833057014420197</c:v>
                </c:pt>
                <c:pt idx="28">
                  <c:v>0.837524540460059</c:v>
                </c:pt>
                <c:pt idx="29">
                  <c:v>0.841868866449221</c:v>
                </c:pt>
                <c:pt idx="30">
                  <c:v>0.846094956752896</c:v>
                </c:pt>
                <c:pt idx="31">
                  <c:v>0.850207516324763</c:v>
                </c:pt>
                <c:pt idx="32">
                  <c:v>0.854211007150503</c:v>
                </c:pt>
                <c:pt idx="33">
                  <c:v>0.858109663481158</c:v>
                </c:pt>
                <c:pt idx="34">
                  <c:v>0.86190750595645</c:v>
                </c:pt>
                <c:pt idx="35">
                  <c:v>0.865608354709112</c:v>
                </c:pt>
                <c:pt idx="36">
                  <c:v>0.869215841533097</c:v>
                </c:pt>
                <c:pt idx="37">
                  <c:v>0.872733421191104</c:v>
                </c:pt>
                <c:pt idx="38">
                  <c:v>0.87616438193021</c:v>
                </c:pt>
                <c:pt idx="39">
                  <c:v>0.879511855268295</c:v>
                </c:pt>
                <c:pt idx="40">
                  <c:v>0.882778825108505</c:v>
                </c:pt>
                <c:pt idx="41">
                  <c:v>0.88596813623403</c:v>
                </c:pt>
                <c:pt idx="42">
                  <c:v>0.889082502230943</c:v>
                </c:pt>
                <c:pt idx="43">
                  <c:v>0.892124512882829</c:v>
                </c:pt>
                <c:pt idx="44">
                  <c:v>0.895096641077183</c:v>
                </c:pt>
                <c:pt idx="45">
                  <c:v>0.898001249260209</c:v>
                </c:pt>
                <c:pt idx="46">
                  <c:v>0.900840595473618</c:v>
                </c:pt>
                <c:pt idx="47">
                  <c:v>0.903616839004227</c:v>
                </c:pt>
                <c:pt idx="48">
                  <c:v>0.906332045674639</c:v>
                </c:pt>
                <c:pt idx="49">
                  <c:v>0.908988192800995</c:v>
                </c:pt>
                <c:pt idx="50">
                  <c:v>0.911587173841682</c:v>
                </c:pt>
                <c:pt idx="51">
                  <c:v>0.914130802758968</c:v>
                </c:pt>
                <c:pt idx="52">
                  <c:v>0.916620818113819</c:v>
                </c:pt>
                <c:pt idx="53">
                  <c:v>0.919058886912513</c:v>
                </c:pt>
                <c:pt idx="54">
                  <c:v>0.921446608222264</c:v>
                </c:pt>
                <c:pt idx="55">
                  <c:v>0.923785516571691</c:v>
                </c:pt>
                <c:pt idx="56">
                  <c:v>0.926077085150795</c:v>
                </c:pt>
                <c:pt idx="57">
                  <c:v>0.928322728823955</c:v>
                </c:pt>
                <c:pt idx="58">
                  <c:v>0.930523806968445</c:v>
                </c:pt>
                <c:pt idx="59">
                  <c:v>0.932681626150062</c:v>
                </c:pt>
                <c:pt idx="60">
                  <c:v>0.93479744264654</c:v>
                </c:pt>
                <c:pt idx="61">
                  <c:v>0.936872464828707</c:v>
                </c:pt>
                <c:pt idx="62">
                  <c:v>0.938907855408552</c:v>
                </c:pt>
                <c:pt idx="63">
                  <c:v>0.94090473356274</c:v>
                </c:pt>
                <c:pt idx="64">
                  <c:v>0.942864176939503</c:v>
                </c:pt>
                <c:pt idx="65">
                  <c:v>0.944787223556221</c:v>
                </c:pt>
                <c:pt idx="66">
                  <c:v>0.946674873594579</c:v>
                </c:pt>
                <c:pt idx="67">
                  <c:v>0.94852809109959</c:v>
                </c:pt>
                <c:pt idx="68">
                  <c:v>0.950347805588443</c:v>
                </c:pt>
                <c:pt idx="69">
                  <c:v>0.952134913574642</c:v>
                </c:pt>
                <c:pt idx="70">
                  <c:v>0.953890280012581</c:v>
                </c:pt>
                <c:pt idx="71">
                  <c:v>0.955614739667312</c:v>
                </c:pt>
                <c:pt idx="72">
                  <c:v>0.957309098413972</c:v>
                </c:pt>
                <c:pt idx="73">
                  <c:v>0.958974134471019</c:v>
                </c:pt>
                <c:pt idx="74">
                  <c:v>0.960610599571147</c:v>
                </c:pt>
                <c:pt idx="75">
                  <c:v>0.962219220073514</c:v>
                </c:pt>
                <c:pt idx="76">
                  <c:v>0.963800698020661</c:v>
                </c:pt>
                <c:pt idx="77">
                  <c:v>0.965355712143285</c:v>
                </c:pt>
                <c:pt idx="78">
                  <c:v>0.966884918815841</c:v>
                </c:pt>
                <c:pt idx="79">
                  <c:v>0.968388952965715</c:v>
                </c:pt>
                <c:pt idx="80">
                  <c:v>0.969868428938606</c:v>
                </c:pt>
                <c:pt idx="81">
                  <c:v>0.971323941322503</c:v>
                </c:pt>
                <c:pt idx="82">
                  <c:v>0.972756065732572</c:v>
                </c:pt>
                <c:pt idx="83">
                  <c:v>0.974165359559076</c:v>
                </c:pt>
                <c:pt idx="84">
                  <c:v>0.975552362680331</c:v>
                </c:pt>
                <c:pt idx="85">
                  <c:v>0.97691759814259</c:v>
                </c:pt>
                <c:pt idx="86">
                  <c:v>0.978261572808617</c:v>
                </c:pt>
                <c:pt idx="87">
                  <c:v>0.979584777976615</c:v>
                </c:pt>
                <c:pt idx="88">
                  <c:v>0.980887689971077</c:v>
                </c:pt>
                <c:pt idx="89">
                  <c:v>0.982170770707019</c:v>
                </c:pt>
                <c:pt idx="90">
                  <c:v>0.983434468228975</c:v>
                </c:pt>
                <c:pt idx="91">
                  <c:v>0.98467921722608</c:v>
                </c:pt>
                <c:pt idx="92">
                  <c:v>0.98590543952443</c:v>
                </c:pt>
                <c:pt idx="93">
                  <c:v>0.987113544557905</c:v>
                </c:pt>
                <c:pt idx="94">
                  <c:v>0.988303929818527</c:v>
                </c:pt>
                <c:pt idx="95">
                  <c:v>0.989476981287386</c:v>
                </c:pt>
                <c:pt idx="96">
                  <c:v>0.990633073847092</c:v>
                </c:pt>
                <c:pt idx="97">
                  <c:v>0.991772571676683</c:v>
                </c:pt>
                <c:pt idx="98">
                  <c:v>0.992895828629837</c:v>
                </c:pt>
                <c:pt idx="99">
                  <c:v>0.994003188597212</c:v>
                </c:pt>
                <c:pt idx="100">
                  <c:v>0.995094985853668</c:v>
                </c:pt>
                <c:pt idx="101">
                  <c:v>0.996171545391132</c:v>
                </c:pt>
                <c:pt idx="102">
                  <c:v>0.997233183237747</c:v>
                </c:pt>
                <c:pt idx="103">
                  <c:v>0.998280206763993</c:v>
                </c:pt>
                <c:pt idx="104">
                  <c:v>0.999312914976387</c:v>
                </c:pt>
                <c:pt idx="105">
                  <c:v>1.00033159879933</c:v>
                </c:pt>
                <c:pt idx="106">
                  <c:v>1.001336541345665</c:v>
                </c:pt>
                <c:pt idx="107">
                  <c:v>1.002328018176476</c:v>
                </c:pt>
                <c:pt idx="108">
                  <c:v>1.003306297550604</c:v>
                </c:pt>
                <c:pt idx="109">
                  <c:v>1.004271640664363</c:v>
                </c:pt>
                <c:pt idx="110">
                  <c:v>1.005224301881902</c:v>
                </c:pt>
                <c:pt idx="111">
                  <c:v>1.006164528956622</c:v>
                </c:pt>
                <c:pt idx="112">
                  <c:v>1.00709256324407</c:v>
                </c:pt>
                <c:pt idx="113">
                  <c:v>1.008008639906668</c:v>
                </c:pt>
                <c:pt idx="114">
                  <c:v>1.008912988110653</c:v>
                </c:pt>
                <c:pt idx="115">
                  <c:v>1.00980583121557</c:v>
                </c:pt>
                <c:pt idx="116">
                  <c:v>1.010687386956631</c:v>
                </c:pt>
                <c:pt idx="117">
                  <c:v>1.011557867620271</c:v>
                </c:pt>
                <c:pt idx="118">
                  <c:v>1.012417480213175</c:v>
                </c:pt>
                <c:pt idx="119">
                  <c:v>1.01326642662507</c:v>
                </c:pt>
                <c:pt idx="120">
                  <c:v>1.014104903785537</c:v>
                </c:pt>
                <c:pt idx="121">
                  <c:v>1.014933103815121</c:v>
                </c:pt>
                <c:pt idx="122">
                  <c:v>1.015751214170936</c:v>
                </c:pt>
                <c:pt idx="123">
                  <c:v>1.01655941778704</c:v>
                </c:pt>
                <c:pt idx="124">
                  <c:v>1.017357893209778</c:v>
                </c:pt>
                <c:pt idx="125">
                  <c:v>1.018146814728299</c:v>
                </c:pt>
                <c:pt idx="126">
                  <c:v>1.018926352500454</c:v>
                </c:pt>
                <c:pt idx="127">
                  <c:v>1.01969667267426</c:v>
                </c:pt>
                <c:pt idx="128">
                  <c:v>1.020457937505111</c:v>
                </c:pt>
                <c:pt idx="129">
                  <c:v>1.02121030546891</c:v>
                </c:pt>
                <c:pt idx="130">
                  <c:v>1.021953931371287</c:v>
                </c:pt>
                <c:pt idx="131">
                  <c:v>1.022688966453058</c:v>
                </c:pt>
                <c:pt idx="132">
                  <c:v>1.02341555849207</c:v>
                </c:pt>
                <c:pt idx="133">
                  <c:v>1.02413385190159</c:v>
                </c:pt>
                <c:pt idx="134">
                  <c:v>1.02484398782535</c:v>
                </c:pt>
                <c:pt idx="135">
                  <c:v>1.025546104229413</c:v>
                </c:pt>
                <c:pt idx="136">
                  <c:v>1.026240335990949</c:v>
                </c:pt>
                <c:pt idx="137">
                  <c:v>1.026926814984059</c:v>
                </c:pt>
                <c:pt idx="138">
                  <c:v>1.027605670162761</c:v>
                </c:pt>
                <c:pt idx="139">
                  <c:v>1.028277027641247</c:v>
                </c:pt>
                <c:pt idx="140">
                  <c:v>1.0289410107715</c:v>
                </c:pt>
                <c:pt idx="141">
                  <c:v>1.0295977402184</c:v>
                </c:pt>
                <c:pt idx="142">
                  <c:v>1.03024733403238</c:v>
                </c:pt>
                <c:pt idx="143">
                  <c:v>1.03088990771975</c:v>
                </c:pt>
                <c:pt idx="144">
                  <c:v>1.031525574310767</c:v>
                </c:pt>
                <c:pt idx="145">
                  <c:v>1.032154444425529</c:v>
                </c:pt>
                <c:pt idx="146">
                  <c:v>1.032776626337788</c:v>
                </c:pt>
                <c:pt idx="147">
                  <c:v>1.033392226036737</c:v>
                </c:pt>
                <c:pt idx="148">
                  <c:v>1.034001347286868</c:v>
                </c:pt>
                <c:pt idx="149">
                  <c:v>1.034604091685955</c:v>
                </c:pt>
                <c:pt idx="150">
                  <c:v>1.035200558721238</c:v>
                </c:pt>
                <c:pt idx="151">
                  <c:v>1.035790845823871</c:v>
                </c:pt>
                <c:pt idx="152">
                  <c:v>1.03637504842169</c:v>
                </c:pt>
                <c:pt idx="153">
                  <c:v>1.036953259990373</c:v>
                </c:pt>
                <c:pt idx="154">
                  <c:v>1.037525572103041</c:v>
                </c:pt>
                <c:pt idx="155">
                  <c:v>1.038092074478349</c:v>
                </c:pt>
                <c:pt idx="156">
                  <c:v>1.03865285502714</c:v>
                </c:pt>
                <c:pt idx="157">
                  <c:v>1.039207999897689</c:v>
                </c:pt>
                <c:pt idx="158">
                  <c:v>1.039757593519604</c:v>
                </c:pt>
                <c:pt idx="159">
                  <c:v>1.040301718646415</c:v>
                </c:pt>
                <c:pt idx="160">
                  <c:v>1.040840456396912</c:v>
                </c:pt>
                <c:pt idx="161">
                  <c:v>1.041373886295266</c:v>
                </c:pt>
                <c:pt idx="162">
                  <c:v>1.04190208630997</c:v>
                </c:pt>
                <c:pt idx="163">
                  <c:v>1.04242513289165</c:v>
                </c:pt>
                <c:pt idx="164">
                  <c:v>1.042943101009783</c:v>
                </c:pt>
                <c:pt idx="165">
                  <c:v>1.043456064188351</c:v>
                </c:pt>
                <c:pt idx="166">
                  <c:v>1.043964094540466</c:v>
                </c:pt>
                <c:pt idx="167">
                  <c:v>1.044467262802023</c:v>
                </c:pt>
                <c:pt idx="168">
                  <c:v>1.044965638364375</c:v>
                </c:pt>
                <c:pt idx="169">
                  <c:v>1.045459289306097</c:v>
                </c:pt>
                <c:pt idx="170">
                  <c:v>1.045948282423849</c:v>
                </c:pt>
                <c:pt idx="171">
                  <c:v>1.046432683262375</c:v>
                </c:pt>
                <c:pt idx="172">
                  <c:v>1.046912556143664</c:v>
                </c:pt>
                <c:pt idx="173">
                  <c:v>1.047387964195302</c:v>
                </c:pt>
                <c:pt idx="174">
                  <c:v>1.047858969378036</c:v>
                </c:pt>
                <c:pt idx="175">
                  <c:v>1.048325632512581</c:v>
                </c:pt>
                <c:pt idx="176">
                  <c:v>1.048788013305698</c:v>
                </c:pt>
                <c:pt idx="177">
                  <c:v>1.049246170375547</c:v>
                </c:pt>
                <c:pt idx="178">
                  <c:v>1.049700161276364</c:v>
                </c:pt>
                <c:pt idx="179">
                  <c:v>1.050150042522463</c:v>
                </c:pt>
                <c:pt idx="180">
                  <c:v>1.050595869611597</c:v>
                </c:pt>
                <c:pt idx="181">
                  <c:v>1.051037697047688</c:v>
                </c:pt>
                <c:pt idx="182">
                  <c:v>1.051475578362952</c:v>
                </c:pt>
                <c:pt idx="183">
                  <c:v>1.051909566139439</c:v>
                </c:pt>
                <c:pt idx="184">
                  <c:v>1.052339712029998</c:v>
                </c:pt>
                <c:pt idx="185">
                  <c:v>1.052766066778696</c:v>
                </c:pt>
                <c:pt idx="186">
                  <c:v>1.053188680240695</c:v>
                </c:pt>
                <c:pt idx="187">
                  <c:v>1.053607601401612</c:v>
                </c:pt>
                <c:pt idx="188">
                  <c:v>1.054022878396384</c:v>
                </c:pt>
                <c:pt idx="189">
                  <c:v>1.054434558527627</c:v>
                </c:pt>
                <c:pt idx="190">
                  <c:v>1.054842688283542</c:v>
                </c:pt>
                <c:pt idx="191">
                  <c:v>1.055247313355344</c:v>
                </c:pt>
                <c:pt idx="192">
                  <c:v>1.055648478654258</c:v>
                </c:pt>
                <c:pt idx="193">
                  <c:v>1.056046228328074</c:v>
                </c:pt>
                <c:pt idx="194">
                  <c:v>1.056440605777291</c:v>
                </c:pt>
                <c:pt idx="195">
                  <c:v>1.056831653670841</c:v>
                </c:pt>
                <c:pt idx="196">
                  <c:v>1.057219413961432</c:v>
                </c:pt>
                <c:pt idx="197">
                  <c:v>1.057603927900497</c:v>
                </c:pt>
                <c:pt idx="198">
                  <c:v>1.057985236052775</c:v>
                </c:pt>
                <c:pt idx="199">
                  <c:v>1.058363378310528</c:v>
                </c:pt>
                <c:pt idx="200">
                  <c:v>1.058738393907405</c:v>
                </c:pt>
                <c:pt idx="201">
                  <c:v>1.059110321431974</c:v>
                </c:pt>
                <c:pt idx="202">
                  <c:v>1.059479198840905</c:v>
                </c:pt>
                <c:pt idx="203">
                  <c:v>1.059845063471849</c:v>
                </c:pt>
                <c:pt idx="204">
                  <c:v>1.060207952055995</c:v>
                </c:pt>
                <c:pt idx="205">
                  <c:v>1.060567900730318</c:v>
                </c:pt>
                <c:pt idx="206">
                  <c:v>1.060924945049543</c:v>
                </c:pt>
                <c:pt idx="207">
                  <c:v>1.061279119997814</c:v>
                </c:pt>
                <c:pt idx="208">
                  <c:v>1.061630460000083</c:v>
                </c:pt>
                <c:pt idx="209">
                  <c:v>1.061978998933234</c:v>
                </c:pt>
                <c:pt idx="210">
                  <c:v>1.062324770136933</c:v>
                </c:pt>
                <c:pt idx="211">
                  <c:v>1.062667806424231</c:v>
                </c:pt>
                <c:pt idx="212">
                  <c:v>1.063008140091914</c:v>
                </c:pt>
                <c:pt idx="213">
                  <c:v>1.063345802930604</c:v>
                </c:pt>
                <c:pt idx="214">
                  <c:v>1.063680826234633</c:v>
                </c:pt>
                <c:pt idx="215">
                  <c:v>1.06401324081168</c:v>
                </c:pt>
                <c:pt idx="216">
                  <c:v>1.064343076992193</c:v>
                </c:pt>
                <c:pt idx="217">
                  <c:v>1.06467036463858</c:v>
                </c:pt>
                <c:pt idx="218">
                  <c:v>1.064995133154198</c:v>
                </c:pt>
                <c:pt idx="219">
                  <c:v>1.065317411492141</c:v>
                </c:pt>
                <c:pt idx="220">
                  <c:v>1.065637228163809</c:v>
                </c:pt>
                <c:pt idx="221">
                  <c:v>1.065954611247301</c:v>
                </c:pt>
                <c:pt idx="222">
                  <c:v>1.066269588395605</c:v>
                </c:pt>
                <c:pt idx="223">
                  <c:v>1.06658218684461</c:v>
                </c:pt>
                <c:pt idx="224">
                  <c:v>1.066892433420934</c:v>
                </c:pt>
                <c:pt idx="225">
                  <c:v>1.067200354549577</c:v>
                </c:pt>
                <c:pt idx="226">
                  <c:v>1.067505976261408</c:v>
                </c:pt>
                <c:pt idx="227">
                  <c:v>1.067809324200474</c:v>
                </c:pt>
                <c:pt idx="228">
                  <c:v>1.068110423631159</c:v>
                </c:pt>
                <c:pt idx="229">
                  <c:v>1.068409299445178</c:v>
                </c:pt>
                <c:pt idx="230">
                  <c:v>1.06870597616842</c:v>
                </c:pt>
                <c:pt idx="231">
                  <c:v>1.069000477967638</c:v>
                </c:pt>
                <c:pt idx="232">
                  <c:v>1.069292828656994</c:v>
                </c:pt>
                <c:pt idx="233">
                  <c:v>1.069583051704464</c:v>
                </c:pt>
                <c:pt idx="234">
                  <c:v>1.069871170238102</c:v>
                </c:pt>
                <c:pt idx="235">
                  <c:v>1.070157207052165</c:v>
                </c:pt>
                <c:pt idx="236">
                  <c:v>1.070441184613113</c:v>
                </c:pt>
                <c:pt idx="237">
                  <c:v>1.070723125065476</c:v>
                </c:pt>
                <c:pt idx="238">
                  <c:v>1.071003050237596</c:v>
                </c:pt>
                <c:pt idx="239">
                  <c:v>1.071280981647244</c:v>
                </c:pt>
                <c:pt idx="240">
                  <c:v>1.071556940507128</c:v>
                </c:pt>
                <c:pt idx="241">
                  <c:v>1.071830947730267</c:v>
                </c:pt>
                <c:pt idx="242">
                  <c:v>1.07210302393527</c:v>
                </c:pt>
                <c:pt idx="243">
                  <c:v>1.072373189451491</c:v>
                </c:pt>
                <c:pt idx="244">
                  <c:v>1.072641464324082</c:v>
                </c:pt>
                <c:pt idx="245">
                  <c:v>1.072907868318942</c:v>
                </c:pt>
                <c:pt idx="246">
                  <c:v>1.073172420927552</c:v>
                </c:pt>
                <c:pt idx="247">
                  <c:v>1.07343514137173</c:v>
                </c:pt>
                <c:pt idx="248">
                  <c:v>1.073696048608264</c:v>
                </c:pt>
                <c:pt idx="249">
                  <c:v>1.07395516133347</c:v>
                </c:pt>
                <c:pt idx="250">
                  <c:v>1.074212497987644</c:v>
                </c:pt>
                <c:pt idx="251">
                  <c:v>1.074468076759428</c:v>
                </c:pt>
                <c:pt idx="252">
                  <c:v>1.074721915590084</c:v>
                </c:pt>
                <c:pt idx="253">
                  <c:v>1.074974032177688</c:v>
                </c:pt>
                <c:pt idx="254">
                  <c:v>1.075224443981229</c:v>
                </c:pt>
                <c:pt idx="255">
                  <c:v>1.075473168224631</c:v>
                </c:pt>
                <c:pt idx="256">
                  <c:v>1.075720221900699</c:v>
                </c:pt>
                <c:pt idx="257">
                  <c:v>1.075965621774974</c:v>
                </c:pt>
                <c:pt idx="258">
                  <c:v>1.076209384389521</c:v>
                </c:pt>
                <c:pt idx="259">
                  <c:v>1.076451526066638</c:v>
                </c:pt>
                <c:pt idx="260">
                  <c:v>1.076692062912493</c:v>
                </c:pt>
                <c:pt idx="261">
                  <c:v>1.076931010820683</c:v>
                </c:pt>
                <c:pt idx="262">
                  <c:v>1.077168385475734</c:v>
                </c:pt>
                <c:pt idx="263">
                  <c:v>1.077404202356518</c:v>
                </c:pt>
                <c:pt idx="264">
                  <c:v>1.077638476739618</c:v>
                </c:pt>
                <c:pt idx="265">
                  <c:v>1.077871223702618</c:v>
                </c:pt>
                <c:pt idx="266">
                  <c:v>1.07810245812733</c:v>
                </c:pt>
                <c:pt idx="267">
                  <c:v>1.078332194702959</c:v>
                </c:pt>
                <c:pt idx="268">
                  <c:v>1.078560447929209</c:v>
                </c:pt>
                <c:pt idx="269">
                  <c:v>1.078787232119328</c:v>
                </c:pt>
                <c:pt idx="270">
                  <c:v>1.079012561403093</c:v>
                </c:pt>
                <c:pt idx="271">
                  <c:v>1.079236449729738</c:v>
                </c:pt>
                <c:pt idx="272">
                  <c:v>1.079458910870829</c:v>
                </c:pt>
                <c:pt idx="273">
                  <c:v>1.079679958423082</c:v>
                </c:pt>
                <c:pt idx="274">
                  <c:v>1.079899605811127</c:v>
                </c:pt>
                <c:pt idx="275">
                  <c:v>1.08011786629022</c:v>
                </c:pt>
                <c:pt idx="276">
                  <c:v>1.080334752948907</c:v>
                </c:pt>
                <c:pt idx="277">
                  <c:v>1.080550278711631</c:v>
                </c:pt>
                <c:pt idx="278">
                  <c:v>1.080764456341301</c:v>
                </c:pt>
                <c:pt idx="279">
                  <c:v>1.080977298441802</c:v>
                </c:pt>
                <c:pt idx="280">
                  <c:v>1.081188817460463</c:v>
                </c:pt>
                <c:pt idx="281">
                  <c:v>1.081399025690483</c:v>
                </c:pt>
                <c:pt idx="282">
                  <c:v>1.081607935273301</c:v>
                </c:pt>
                <c:pt idx="283">
                  <c:v>1.081815558200939</c:v>
                </c:pt>
                <c:pt idx="284">
                  <c:v>1.082021906318285</c:v>
                </c:pt>
                <c:pt idx="285">
                  <c:v>1.082226991325343</c:v>
                </c:pt>
                <c:pt idx="286">
                  <c:v>1.082430824779445</c:v>
                </c:pt>
                <c:pt idx="287">
                  <c:v>1.082633418097411</c:v>
                </c:pt>
                <c:pt idx="288">
                  <c:v>1.082834782557685</c:v>
                </c:pt>
                <c:pt idx="289">
                  <c:v>1.083034929302416</c:v>
                </c:pt>
                <c:pt idx="290">
                  <c:v>1.083233869339516</c:v>
                </c:pt>
                <c:pt idx="291">
                  <c:v>1.083431613544672</c:v>
                </c:pt>
                <c:pt idx="292">
                  <c:v>1.083628172663324</c:v>
                </c:pt>
                <c:pt idx="293">
                  <c:v>1.083823557312613</c:v>
                </c:pt>
                <c:pt idx="294">
                  <c:v>1.08401777798328</c:v>
                </c:pt>
                <c:pt idx="295">
                  <c:v>1.084210845041549</c:v>
                </c:pt>
                <c:pt idx="296">
                  <c:v>1.084402768730965</c:v>
                </c:pt>
                <c:pt idx="297">
                  <c:v>1.084593559174203</c:v>
                </c:pt>
                <c:pt idx="298">
                  <c:v>1.084783226374846</c:v>
                </c:pt>
                <c:pt idx="299">
                  <c:v>1.084971780219126</c:v>
                </c:pt>
                <c:pt idx="300">
                  <c:v>1.085159230477646</c:v>
                </c:pt>
                <c:pt idx="301">
                  <c:v>1.08534558680706</c:v>
                </c:pt>
                <c:pt idx="302">
                  <c:v>1.085530858751726</c:v>
                </c:pt>
                <c:pt idx="303">
                  <c:v>1.085715055745347</c:v>
                </c:pt>
                <c:pt idx="304">
                  <c:v>1.085898187112548</c:v>
                </c:pt>
                <c:pt idx="305">
                  <c:v>1.086080262070465</c:v>
                </c:pt>
                <c:pt idx="306">
                  <c:v>1.086261289730282</c:v>
                </c:pt>
                <c:pt idx="307">
                  <c:v>1.086441279098747</c:v>
                </c:pt>
                <c:pt idx="308">
                  <c:v>1.086620239079667</c:v>
                </c:pt>
                <c:pt idx="309">
                  <c:v>1.086798178475371</c:v>
                </c:pt>
                <c:pt idx="310">
                  <c:v>1.086975105988153</c:v>
                </c:pt>
                <c:pt idx="311">
                  <c:v>1.087151030221689</c:v>
                </c:pt>
                <c:pt idx="312">
                  <c:v>1.087325959682427</c:v>
                </c:pt>
                <c:pt idx="313">
                  <c:v>1.087499902780958</c:v>
                </c:pt>
                <c:pt idx="314">
                  <c:v>1.087672867833362</c:v>
                </c:pt>
                <c:pt idx="315">
                  <c:v>1.087844863062528</c:v>
                </c:pt>
                <c:pt idx="316">
                  <c:v>1.088015896599462</c:v>
                </c:pt>
                <c:pt idx="317">
                  <c:v>1.08818597648456</c:v>
                </c:pt>
                <c:pt idx="318">
                  <c:v>1.088355110668867</c:v>
                </c:pt>
                <c:pt idx="319">
                  <c:v>1.088523307015321</c:v>
                </c:pt>
                <c:pt idx="320">
                  <c:v>1.088690573299959</c:v>
                </c:pt>
                <c:pt idx="321">
                  <c:v>1.088856917213121</c:v>
                </c:pt>
                <c:pt idx="322">
                  <c:v>1.089022346360627</c:v>
                </c:pt>
                <c:pt idx="323">
                  <c:v>1.08918686826493</c:v>
                </c:pt>
                <c:pt idx="324">
                  <c:v>1.08935049036626</c:v>
                </c:pt>
                <c:pt idx="325">
                  <c:v>1.089513220023739</c:v>
                </c:pt>
                <c:pt idx="326">
                  <c:v>1.089675064516486</c:v>
                </c:pt>
                <c:pt idx="327">
                  <c:v>1.089836031044699</c:v>
                </c:pt>
                <c:pt idx="328">
                  <c:v>1.089996126730725</c:v>
                </c:pt>
                <c:pt idx="329">
                  <c:v>1.090155358620104</c:v>
                </c:pt>
                <c:pt idx="330">
                  <c:v>1.090313733682603</c:v>
                </c:pt>
                <c:pt idx="331">
                  <c:v>1.090471258813236</c:v>
                </c:pt>
                <c:pt idx="332">
                  <c:v>1.090627940833255</c:v>
                </c:pt>
                <c:pt idx="333">
                  <c:v>1.090783786491138</c:v>
                </c:pt>
                <c:pt idx="334">
                  <c:v>1.09093880246356</c:v>
                </c:pt>
                <c:pt idx="335">
                  <c:v>1.091092995356338</c:v>
                </c:pt>
                <c:pt idx="336">
                  <c:v>1.091246371705373</c:v>
                </c:pt>
                <c:pt idx="337">
                  <c:v>1.09139893797757</c:v>
                </c:pt>
                <c:pt idx="338">
                  <c:v>1.091550700571748</c:v>
                </c:pt>
                <c:pt idx="339">
                  <c:v>1.09170166581953</c:v>
                </c:pt>
                <c:pt idx="340">
                  <c:v>1.091851839986227</c:v>
                </c:pt>
                <c:pt idx="341">
                  <c:v>1.092001229271699</c:v>
                </c:pt>
                <c:pt idx="342">
                  <c:v>1.09214983981121</c:v>
                </c:pt>
                <c:pt idx="343">
                  <c:v>1.092297677676266</c:v>
                </c:pt>
                <c:pt idx="344">
                  <c:v>1.092444748875442</c:v>
                </c:pt>
                <c:pt idx="345">
                  <c:v>1.092591059355191</c:v>
                </c:pt>
                <c:pt idx="346">
                  <c:v>1.092736615000651</c:v>
                </c:pt>
                <c:pt idx="347">
                  <c:v>1.092881421636426</c:v>
                </c:pt>
                <c:pt idx="348">
                  <c:v>1.093025485027369</c:v>
                </c:pt>
                <c:pt idx="349">
                  <c:v>1.093168810879338</c:v>
                </c:pt>
                <c:pt idx="350">
                  <c:v>1.093311404839958</c:v>
                </c:pt>
                <c:pt idx="351">
                  <c:v>1.093453272499352</c:v>
                </c:pt>
                <c:pt idx="352">
                  <c:v>1.09359441939088</c:v>
                </c:pt>
                <c:pt idx="353">
                  <c:v>1.093734850991849</c:v>
                </c:pt>
                <c:pt idx="354">
                  <c:v>1.093874572724227</c:v>
                </c:pt>
                <c:pt idx="355">
                  <c:v>1.094013589955337</c:v>
                </c:pt>
                <c:pt idx="356">
                  <c:v>1.094151907998544</c:v>
                </c:pt>
                <c:pt idx="357">
                  <c:v>1.094289532113931</c:v>
                </c:pt>
                <c:pt idx="358">
                  <c:v>1.094426467508967</c:v>
                </c:pt>
                <c:pt idx="359">
                  <c:v>1.094562719339158</c:v>
                </c:pt>
                <c:pt idx="360">
                  <c:v>1.094698292708701</c:v>
                </c:pt>
                <c:pt idx="361">
                  <c:v>1.094833192671111</c:v>
                </c:pt>
                <c:pt idx="362">
                  <c:v>1.094967424229858</c:v>
                </c:pt>
                <c:pt idx="363">
                  <c:v>1.095100992338978</c:v>
                </c:pt>
                <c:pt idx="364">
                  <c:v>1.095233901903684</c:v>
                </c:pt>
                <c:pt idx="365">
                  <c:v>1.095366157780968</c:v>
                </c:pt>
                <c:pt idx="366">
                  <c:v>1.095497764780187</c:v>
                </c:pt>
                <c:pt idx="367">
                  <c:v>1.095628727663649</c:v>
                </c:pt>
                <c:pt idx="368">
                  <c:v>1.095759051147187</c:v>
                </c:pt>
                <c:pt idx="369">
                  <c:v>1.095888739900725</c:v>
                </c:pt>
                <c:pt idx="370">
                  <c:v>1.096017798548829</c:v>
                </c:pt>
                <c:pt idx="371">
                  <c:v>1.096146231671264</c:v>
                </c:pt>
                <c:pt idx="372">
                  <c:v>1.096274043803531</c:v>
                </c:pt>
                <c:pt idx="373">
                  <c:v>1.0964012394374</c:v>
                </c:pt>
                <c:pt idx="374">
                  <c:v>1.09652782302144</c:v>
                </c:pt>
                <c:pt idx="375">
                  <c:v>1.09665379896153</c:v>
                </c:pt>
                <c:pt idx="376">
                  <c:v>1.096779171621376</c:v>
                </c:pt>
                <c:pt idx="377">
                  <c:v>1.09690394532301</c:v>
                </c:pt>
                <c:pt idx="378">
                  <c:v>1.097028124347291</c:v>
                </c:pt>
                <c:pt idx="379">
                  <c:v>1.097151712934387</c:v>
                </c:pt>
                <c:pt idx="380">
                  <c:v>1.097274715284263</c:v>
                </c:pt>
                <c:pt idx="381">
                  <c:v>1.097397135557156</c:v>
                </c:pt>
                <c:pt idx="382">
                  <c:v>1.097518977874038</c:v>
                </c:pt>
                <c:pt idx="383">
                  <c:v>1.097640246317085</c:v>
                </c:pt>
                <c:pt idx="384">
                  <c:v>1.09776094493013</c:v>
                </c:pt>
                <c:pt idx="385">
                  <c:v>1.097881077719106</c:v>
                </c:pt>
                <c:pt idx="386">
                  <c:v>1.098000648652501</c:v>
                </c:pt>
                <c:pt idx="387">
                  <c:v>1.098119661661783</c:v>
                </c:pt>
                <c:pt idx="388">
                  <c:v>1.098238120641837</c:v>
                </c:pt>
                <c:pt idx="389">
                  <c:v>1.098356029451386</c:v>
                </c:pt>
                <c:pt idx="390">
                  <c:v>1.098473391913412</c:v>
                </c:pt>
                <c:pt idx="391">
                  <c:v>1.098590211815567</c:v>
                </c:pt>
                <c:pt idx="392">
                  <c:v>1.098706492910584</c:v>
                </c:pt>
                <c:pt idx="393">
                  <c:v>1.098822238916672</c:v>
                </c:pt>
                <c:pt idx="394">
                  <c:v>1.098937453517915</c:v>
                </c:pt>
                <c:pt idx="395">
                  <c:v>1.099052140364666</c:v>
                </c:pt>
                <c:pt idx="396">
                  <c:v>1.099166303073926</c:v>
                </c:pt>
                <c:pt idx="397">
                  <c:v>1.09927994522973</c:v>
                </c:pt>
                <c:pt idx="398">
                  <c:v>1.099393070383512</c:v>
                </c:pt>
                <c:pt idx="399">
                  <c:v>1.099505682054489</c:v>
                </c:pt>
                <c:pt idx="400">
                  <c:v>1.099617783730014</c:v>
                </c:pt>
                <c:pt idx="401">
                  <c:v>1.09972937886594</c:v>
                </c:pt>
                <c:pt idx="402">
                  <c:v>1.099840470886971</c:v>
                </c:pt>
                <c:pt idx="403">
                  <c:v>1.09995106318702</c:v>
                </c:pt>
                <c:pt idx="404">
                  <c:v>1.100061159129547</c:v>
                </c:pt>
                <c:pt idx="405">
                  <c:v>1.100170762047903</c:v>
                </c:pt>
                <c:pt idx="406">
                  <c:v>1.100279875245663</c:v>
                </c:pt>
                <c:pt idx="407">
                  <c:v>1.100388501996963</c:v>
                </c:pt>
                <c:pt idx="408">
                  <c:v>1.100496645546822</c:v>
                </c:pt>
                <c:pt idx="409">
                  <c:v>1.100604309111467</c:v>
                </c:pt>
                <c:pt idx="410">
                  <c:v>1.100711495878651</c:v>
                </c:pt>
                <c:pt idx="411">
                  <c:v>1.10081820900797</c:v>
                </c:pt>
                <c:pt idx="412">
                  <c:v>1.100924451631169</c:v>
                </c:pt>
                <c:pt idx="413">
                  <c:v>1.101030226852449</c:v>
                </c:pt>
                <c:pt idx="414">
                  <c:v>1.101135537748773</c:v>
                </c:pt>
                <c:pt idx="415">
                  <c:v>1.101240387370158</c:v>
                </c:pt>
                <c:pt idx="416">
                  <c:v>1.101344778739976</c:v>
                </c:pt>
                <c:pt idx="417">
                  <c:v>1.101448714855237</c:v>
                </c:pt>
                <c:pt idx="418">
                  <c:v>1.10155219868688</c:v>
                </c:pt>
                <c:pt idx="419">
                  <c:v>1.101655233180057</c:v>
                </c:pt>
                <c:pt idx="420">
                  <c:v>1.10175782125441</c:v>
                </c:pt>
                <c:pt idx="421">
                  <c:v>1.101859965804344</c:v>
                </c:pt>
                <c:pt idx="422">
                  <c:v>1.101961669699305</c:v>
                </c:pt>
                <c:pt idx="423">
                  <c:v>1.102062935784044</c:v>
                </c:pt>
                <c:pt idx="424">
                  <c:v>1.102163766878882</c:v>
                </c:pt>
                <c:pt idx="425">
                  <c:v>1.102264165779974</c:v>
                </c:pt>
                <c:pt idx="426">
                  <c:v>1.102364135259566</c:v>
                </c:pt>
                <c:pt idx="427">
                  <c:v>1.10246367806625</c:v>
                </c:pt>
                <c:pt idx="428">
                  <c:v>1.102562796925217</c:v>
                </c:pt>
                <c:pt idx="429">
                  <c:v>1.102661494538501</c:v>
                </c:pt>
                <c:pt idx="430">
                  <c:v>1.10275977358523</c:v>
                </c:pt>
                <c:pt idx="431">
                  <c:v>1.102857636721865</c:v>
                </c:pt>
                <c:pt idx="432">
                  <c:v>1.10295508658244</c:v>
                </c:pt>
                <c:pt idx="433">
                  <c:v>1.1030521257788</c:v>
                </c:pt>
                <c:pt idx="434">
                  <c:v>1.103148756900826</c:v>
                </c:pt>
                <c:pt idx="435">
                  <c:v>1.103244982516679</c:v>
                </c:pt>
                <c:pt idx="436">
                  <c:v>1.103340805173016</c:v>
                </c:pt>
                <c:pt idx="437">
                  <c:v>1.103436227395217</c:v>
                </c:pt>
                <c:pt idx="438">
                  <c:v>1.103531251687611</c:v>
                </c:pt>
                <c:pt idx="439">
                  <c:v>1.103625880533688</c:v>
                </c:pt>
                <c:pt idx="440">
                  <c:v>1.103720116396324</c:v>
                </c:pt>
                <c:pt idx="441">
                  <c:v>1.103813961717984</c:v>
                </c:pt>
                <c:pt idx="442">
                  <c:v>1.103907418920942</c:v>
                </c:pt>
                <c:pt idx="443">
                  <c:v>1.104000490407485</c:v>
                </c:pt>
                <c:pt idx="444">
                  <c:v>1.104093178560118</c:v>
                </c:pt>
                <c:pt idx="445">
                  <c:v>1.104185485741769</c:v>
                </c:pt>
                <c:pt idx="446">
                  <c:v>1.10427741429599</c:v>
                </c:pt>
                <c:pt idx="447">
                  <c:v>1.104368966547151</c:v>
                </c:pt>
                <c:pt idx="448">
                  <c:v>1.104460144800644</c:v>
                </c:pt>
                <c:pt idx="449">
                  <c:v>1.104550951343067</c:v>
                </c:pt>
                <c:pt idx="450">
                  <c:v>1.104641388442421</c:v>
                </c:pt>
                <c:pt idx="451">
                  <c:v>1.104731458348297</c:v>
                </c:pt>
                <c:pt idx="452">
                  <c:v>1.104821163292063</c:v>
                </c:pt>
                <c:pt idx="453">
                  <c:v>1.104910505487046</c:v>
                </c:pt>
                <c:pt idx="454">
                  <c:v>1.104999487128715</c:v>
                </c:pt>
                <c:pt idx="455">
                  <c:v>1.105088110394864</c:v>
                </c:pt>
                <c:pt idx="456">
                  <c:v>1.105176377445784</c:v>
                </c:pt>
                <c:pt idx="457">
                  <c:v>1.105264290424442</c:v>
                </c:pt>
                <c:pt idx="458">
                  <c:v>1.105351851456653</c:v>
                </c:pt>
                <c:pt idx="459">
                  <c:v>1.105439062651252</c:v>
                </c:pt>
                <c:pt idx="460">
                  <c:v>1.105525926100262</c:v>
                </c:pt>
                <c:pt idx="461">
                  <c:v>1.105612443879064</c:v>
                </c:pt>
                <c:pt idx="462">
                  <c:v>1.105698618046556</c:v>
                </c:pt>
                <c:pt idx="463">
                  <c:v>1.105784450645325</c:v>
                </c:pt>
                <c:pt idx="464">
                  <c:v>1.105869943701799</c:v>
                </c:pt>
                <c:pt idx="465">
                  <c:v>1.105955099226415</c:v>
                </c:pt>
                <c:pt idx="466">
                  <c:v>1.10603991921377</c:v>
                </c:pt>
                <c:pt idx="467">
                  <c:v>1.106124405642778</c:v>
                </c:pt>
                <c:pt idx="468">
                  <c:v>1.106208560476828</c:v>
                </c:pt>
                <c:pt idx="469">
                  <c:v>1.106292385663931</c:v>
                </c:pt>
                <c:pt idx="470">
                  <c:v>1.10637588313687</c:v>
                </c:pt>
                <c:pt idx="471">
                  <c:v>1.106459054813354</c:v>
                </c:pt>
                <c:pt idx="472">
                  <c:v>1.10654190259616</c:v>
                </c:pt>
                <c:pt idx="473">
                  <c:v>1.106624428373277</c:v>
                </c:pt>
                <c:pt idx="474">
                  <c:v>1.106706634018054</c:v>
                </c:pt>
                <c:pt idx="475">
                  <c:v>1.106788521389338</c:v>
                </c:pt>
                <c:pt idx="476">
                  <c:v>1.106870092331614</c:v>
                </c:pt>
                <c:pt idx="477">
                  <c:v>1.106951348675147</c:v>
                </c:pt>
                <c:pt idx="478">
                  <c:v>1.107032292236116</c:v>
                </c:pt>
                <c:pt idx="479">
                  <c:v>1.107112924816747</c:v>
                </c:pt>
                <c:pt idx="480">
                  <c:v>1.107193248205451</c:v>
                </c:pt>
                <c:pt idx="481">
                  <c:v>1.107273264176954</c:v>
                </c:pt>
                <c:pt idx="482">
                  <c:v>1.107352974492428</c:v>
                </c:pt>
                <c:pt idx="483">
                  <c:v>1.10743238089962</c:v>
                </c:pt>
                <c:pt idx="484">
                  <c:v>1.107511485132981</c:v>
                </c:pt>
                <c:pt idx="485">
                  <c:v>1.107590288913787</c:v>
                </c:pt>
                <c:pt idx="486">
                  <c:v>1.107668793950273</c:v>
                </c:pt>
                <c:pt idx="487">
                  <c:v>1.107747001937748</c:v>
                </c:pt>
                <c:pt idx="488">
                  <c:v>1.107824914558719</c:v>
                </c:pt>
                <c:pt idx="489">
                  <c:v>1.107902533483014</c:v>
                </c:pt>
                <c:pt idx="490">
                  <c:v>1.107979860367901</c:v>
                </c:pt>
                <c:pt idx="491">
                  <c:v>1.108056896858203</c:v>
                </c:pt>
                <c:pt idx="492">
                  <c:v>1.108133644586416</c:v>
                </c:pt>
                <c:pt idx="493">
                  <c:v>1.108210105172825</c:v>
                </c:pt>
                <c:pt idx="494">
                  <c:v>1.108286280225618</c:v>
                </c:pt>
                <c:pt idx="495">
                  <c:v>1.108362171340997</c:v>
                </c:pt>
                <c:pt idx="496">
                  <c:v>1.108437780103291</c:v>
                </c:pt>
                <c:pt idx="497">
                  <c:v>1.108513108085066</c:v>
                </c:pt>
                <c:pt idx="498">
                  <c:v>1.108588156847233</c:v>
                </c:pt>
                <c:pt idx="499">
                  <c:v>1.108662927939156</c:v>
                </c:pt>
                <c:pt idx="500">
                  <c:v>1.108737422898761</c:v>
                </c:pt>
                <c:pt idx="501">
                  <c:v>1.108811643252636</c:v>
                </c:pt>
                <c:pt idx="502">
                  <c:v>1.108885590516141</c:v>
                </c:pt>
                <c:pt idx="503">
                  <c:v>1.10895926619351</c:v>
                </c:pt>
                <c:pt idx="504">
                  <c:v>1.109032671777946</c:v>
                </c:pt>
                <c:pt idx="505">
                  <c:v>1.109105808751733</c:v>
                </c:pt>
                <c:pt idx="506">
                  <c:v>1.109178678586328</c:v>
                </c:pt>
                <c:pt idx="507">
                  <c:v>1.10925128274246</c:v>
                </c:pt>
                <c:pt idx="508">
                  <c:v>1.109323622670233</c:v>
                </c:pt>
                <c:pt idx="509">
                  <c:v>1.109395699809213</c:v>
                </c:pt>
                <c:pt idx="510">
                  <c:v>1.109467515588536</c:v>
                </c:pt>
                <c:pt idx="511">
                  <c:v>1.10953907142699</c:v>
                </c:pt>
                <c:pt idx="512">
                  <c:v>1.109610368733117</c:v>
                </c:pt>
                <c:pt idx="513">
                  <c:v>1.109681408905301</c:v>
                </c:pt>
                <c:pt idx="514">
                  <c:v>1.109752193331861</c:v>
                </c:pt>
                <c:pt idx="515">
                  <c:v>1.10982272339114</c:v>
                </c:pt>
                <c:pt idx="516">
                  <c:v>1.109893000451597</c:v>
                </c:pt>
                <c:pt idx="517">
                  <c:v>1.109963025871894</c:v>
                </c:pt>
                <c:pt idx="518">
                  <c:v>1.110032801000981</c:v>
                </c:pt>
                <c:pt idx="519">
                  <c:v>1.110102327178188</c:v>
                </c:pt>
                <c:pt idx="520">
                  <c:v>1.110171605733306</c:v>
                </c:pt>
                <c:pt idx="521">
                  <c:v>1.110240637986674</c:v>
                </c:pt>
                <c:pt idx="522">
                  <c:v>1.11030942524926</c:v>
                </c:pt>
                <c:pt idx="523">
                  <c:v>1.11037796882275</c:v>
                </c:pt>
                <c:pt idx="524">
                  <c:v>1.110446269999621</c:v>
                </c:pt>
                <c:pt idx="525">
                  <c:v>1.110514330063234</c:v>
                </c:pt>
                <c:pt idx="526">
                  <c:v>1.110582150287902</c:v>
                </c:pt>
                <c:pt idx="527">
                  <c:v>1.110649731938977</c:v>
                </c:pt>
                <c:pt idx="528">
                  <c:v>1.110717076272928</c:v>
                </c:pt>
                <c:pt idx="529">
                  <c:v>1.110784184537417</c:v>
                </c:pt>
                <c:pt idx="530">
                  <c:v>1.110851057971376</c:v>
                </c:pt>
                <c:pt idx="531">
                  <c:v>1.110917697805084</c:v>
                </c:pt>
                <c:pt idx="532">
                  <c:v>1.110984105260242</c:v>
                </c:pt>
                <c:pt idx="533">
                  <c:v>1.11105028155005</c:v>
                </c:pt>
                <c:pt idx="534">
                  <c:v>1.111116227879275</c:v>
                </c:pt>
                <c:pt idx="535">
                  <c:v>1.111181945444333</c:v>
                </c:pt>
                <c:pt idx="536">
                  <c:v>1.11124743543335</c:v>
                </c:pt>
                <c:pt idx="537">
                  <c:v>1.111312699026244</c:v>
                </c:pt>
                <c:pt idx="538">
                  <c:v>1.11137773739479</c:v>
                </c:pt>
                <c:pt idx="539">
                  <c:v>1.111442551702693</c:v>
                </c:pt>
                <c:pt idx="540">
                  <c:v>1.111507143105653</c:v>
                </c:pt>
                <c:pt idx="541">
                  <c:v>1.111571512751439</c:v>
                </c:pt>
                <c:pt idx="542">
                  <c:v>1.111635661779953</c:v>
                </c:pt>
                <c:pt idx="543">
                  <c:v>1.111699591323302</c:v>
                </c:pt>
                <c:pt idx="544">
                  <c:v>1.111763302505856</c:v>
                </c:pt>
                <c:pt idx="545">
                  <c:v>1.111826796444325</c:v>
                </c:pt>
                <c:pt idx="546">
                  <c:v>1.111890074247815</c:v>
                </c:pt>
                <c:pt idx="547">
                  <c:v>1.111953137017896</c:v>
                </c:pt>
                <c:pt idx="548">
                  <c:v>1.112015985848666</c:v>
                </c:pt>
                <c:pt idx="549">
                  <c:v>1.112078621826817</c:v>
                </c:pt>
                <c:pt idx="550">
                  <c:v>1.11214104603169</c:v>
                </c:pt>
                <c:pt idx="551">
                  <c:v>1.112203259535346</c:v>
                </c:pt>
                <c:pt idx="552">
                  <c:v>1.112265263402621</c:v>
                </c:pt>
                <c:pt idx="553">
                  <c:v>1.112327058691189</c:v>
                </c:pt>
                <c:pt idx="554">
                  <c:v>1.112388646451621</c:v>
                </c:pt>
                <c:pt idx="555">
                  <c:v>1.112450027727446</c:v>
                </c:pt>
                <c:pt idx="556">
                  <c:v>1.112511203555211</c:v>
                </c:pt>
                <c:pt idx="557">
                  <c:v>1.112572174964535</c:v>
                </c:pt>
                <c:pt idx="558">
                  <c:v>1.112632942978171</c:v>
                </c:pt>
                <c:pt idx="559">
                  <c:v>1.11269350861206</c:v>
                </c:pt>
                <c:pt idx="560">
                  <c:v>1.11275387287539</c:v>
                </c:pt>
                <c:pt idx="561">
                  <c:v>1.112814036770652</c:v>
                </c:pt>
                <c:pt idx="562">
                  <c:v>1.112874001293693</c:v>
                </c:pt>
                <c:pt idx="563">
                  <c:v>1.112933767433773</c:v>
                </c:pt>
                <c:pt idx="564">
                  <c:v>1.112993336173619</c:v>
                </c:pt>
                <c:pt idx="565">
                  <c:v>1.113052708489478</c:v>
                </c:pt>
                <c:pt idx="566">
                  <c:v>1.113111885351173</c:v>
                </c:pt>
                <c:pt idx="567">
                  <c:v>1.113170867722151</c:v>
                </c:pt>
                <c:pt idx="568">
                  <c:v>1.113229656559541</c:v>
                </c:pt>
                <c:pt idx="569">
                  <c:v>1.1132882528142</c:v>
                </c:pt>
                <c:pt idx="570">
                  <c:v>1.113346657430768</c:v>
                </c:pt>
                <c:pt idx="571">
                  <c:v>1.11340487134772</c:v>
                </c:pt>
                <c:pt idx="572">
                  <c:v>1.113462895497408</c:v>
                </c:pt>
                <c:pt idx="573">
                  <c:v>1.113520730806125</c:v>
                </c:pt>
                <c:pt idx="574">
                  <c:v>1.11357837819414</c:v>
                </c:pt>
                <c:pt idx="575">
                  <c:v>1.113635838575754</c:v>
                </c:pt>
                <c:pt idx="576">
                  <c:v>1.113693112859348</c:v>
                </c:pt>
                <c:pt idx="577">
                  <c:v>1.113750201947429</c:v>
                </c:pt>
                <c:pt idx="578">
                  <c:v>1.113807106736681</c:v>
                </c:pt>
                <c:pt idx="579">
                  <c:v>1.113863828118006</c:v>
                </c:pt>
                <c:pt idx="580">
                  <c:v>1.113920366976574</c:v>
                </c:pt>
                <c:pt idx="581">
                  <c:v>1.113976724191872</c:v>
                </c:pt>
                <c:pt idx="582">
                  <c:v>1.114032900637742</c:v>
                </c:pt>
                <c:pt idx="583">
                  <c:v>1.114088897182433</c:v>
                </c:pt>
                <c:pt idx="584">
                  <c:v>1.114144714688644</c:v>
                </c:pt>
                <c:pt idx="585">
                  <c:v>1.114200354013565</c:v>
                </c:pt>
                <c:pt idx="586">
                  <c:v>1.114255816008926</c:v>
                </c:pt>
                <c:pt idx="587">
                  <c:v>1.114311101521034</c:v>
                </c:pt>
                <c:pt idx="588">
                  <c:v>1.114366211390824</c:v>
                </c:pt>
                <c:pt idx="589">
                  <c:v>1.114421146453896</c:v>
                </c:pt>
                <c:pt idx="590">
                  <c:v>1.114475907540557</c:v>
                </c:pt>
                <c:pt idx="591">
                  <c:v>1.114530495475866</c:v>
                </c:pt>
                <c:pt idx="592">
                  <c:v>1.114584911079674</c:v>
                </c:pt>
                <c:pt idx="593">
                  <c:v>1.114639155166664</c:v>
                </c:pt>
                <c:pt idx="594">
                  <c:v>1.114693228546394</c:v>
                </c:pt>
                <c:pt idx="595">
                  <c:v>1.114747132023333</c:v>
                </c:pt>
                <c:pt idx="596">
                  <c:v>1.114800866396907</c:v>
                </c:pt>
                <c:pt idx="597">
                  <c:v>1.114854432461534</c:v>
                </c:pt>
                <c:pt idx="598">
                  <c:v>1.114907831006662</c:v>
                </c:pt>
                <c:pt idx="599">
                  <c:v>1.114961062816813</c:v>
                </c:pt>
                <c:pt idx="600">
                  <c:v>1.115014128671618</c:v>
                </c:pt>
                <c:pt idx="601">
                  <c:v>1.115067029345854</c:v>
                </c:pt>
                <c:pt idx="602">
                  <c:v>1.115119765609485</c:v>
                </c:pt>
                <c:pt idx="603">
                  <c:v>1.115172338227697</c:v>
                </c:pt>
                <c:pt idx="604">
                  <c:v>1.115224747960934</c:v>
                </c:pt>
                <c:pt idx="605">
                  <c:v>1.115276995564938</c:v>
                </c:pt>
                <c:pt idx="606">
                  <c:v>1.115329081790783</c:v>
                </c:pt>
                <c:pt idx="607">
                  <c:v>1.115381007384911</c:v>
                </c:pt>
                <c:pt idx="608">
                  <c:v>1.11543277308917</c:v>
                </c:pt>
                <c:pt idx="609">
                  <c:v>1.115484379640844</c:v>
                </c:pt>
                <c:pt idx="610">
                  <c:v>1.115535827772694</c:v>
                </c:pt>
                <c:pt idx="611">
                  <c:v>1.11558711821299</c:v>
                </c:pt>
                <c:pt idx="612">
                  <c:v>1.115638251685544</c:v>
                </c:pt>
                <c:pt idx="613">
                  <c:v>1.115689228909747</c:v>
                </c:pt>
                <c:pt idx="614">
                  <c:v>1.1157400506006</c:v>
                </c:pt>
                <c:pt idx="615">
                  <c:v>1.115790717468749</c:v>
                </c:pt>
                <c:pt idx="616">
                  <c:v>1.115841230220518</c:v>
                </c:pt>
                <c:pt idx="617">
                  <c:v>1.115891589557942</c:v>
                </c:pt>
                <c:pt idx="618">
                  <c:v>1.115941796178797</c:v>
                </c:pt>
                <c:pt idx="619">
                  <c:v>1.115991850776636</c:v>
                </c:pt>
                <c:pt idx="620">
                  <c:v>1.11604175404082</c:v>
                </c:pt>
                <c:pt idx="621">
                  <c:v>1.116091506656544</c:v>
                </c:pt>
                <c:pt idx="622">
                  <c:v>1.116141109304881</c:v>
                </c:pt>
                <c:pt idx="623">
                  <c:v>1.116190562662798</c:v>
                </c:pt>
                <c:pt idx="624">
                  <c:v>1.116239867403198</c:v>
                </c:pt>
                <c:pt idx="625">
                  <c:v>1.116289024194945</c:v>
                </c:pt>
                <c:pt idx="626">
                  <c:v>1.116338033702896</c:v>
                </c:pt>
                <c:pt idx="627">
                  <c:v>1.116386896587931</c:v>
                </c:pt>
                <c:pt idx="628">
                  <c:v>1.116435613506982</c:v>
                </c:pt>
                <c:pt idx="629">
                  <c:v>1.116484185113063</c:v>
                </c:pt>
                <c:pt idx="630">
                  <c:v>1.116532612055298</c:v>
                </c:pt>
                <c:pt idx="631">
                  <c:v>1.116580894978953</c:v>
                </c:pt>
                <c:pt idx="632">
                  <c:v>1.116629034525462</c:v>
                </c:pt>
                <c:pt idx="633">
                  <c:v>1.116677031332453</c:v>
                </c:pt>
                <c:pt idx="634">
                  <c:v>1.116724886033784</c:v>
                </c:pt>
                <c:pt idx="635">
                  <c:v>1.116772599259561</c:v>
                </c:pt>
                <c:pt idx="636">
                  <c:v>1.116820171636174</c:v>
                </c:pt>
                <c:pt idx="637">
                  <c:v>1.11686760378632</c:v>
                </c:pt>
                <c:pt idx="638">
                  <c:v>1.116914896329031</c:v>
                </c:pt>
                <c:pt idx="639">
                  <c:v>1.116962049879701</c:v>
                </c:pt>
                <c:pt idx="640">
                  <c:v>1.117009065050113</c:v>
                </c:pt>
              </c:numCache>
            </c:numRef>
          </c:yVal>
          <c:smooth val="0"/>
        </c:ser>
        <c:ser>
          <c:idx val="3"/>
          <c:order val="3"/>
          <c:spPr>
            <a:ln w="635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'C160520'!$S$6:$S$646</c:f>
              <c:numCache>
                <c:formatCode>0.0</c:formatCode>
                <c:ptCount val="641"/>
                <c:pt idx="0">
                  <c:v>1.0</c:v>
                </c:pt>
                <c:pt idx="1">
                  <c:v>1.1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2.0</c:v>
                </c:pt>
                <c:pt idx="11" formatCode="General">
                  <c:v>2.1</c:v>
                </c:pt>
                <c:pt idx="12" formatCode="General">
                  <c:v>2.2</c:v>
                </c:pt>
                <c:pt idx="13" formatCode="General">
                  <c:v>2.3</c:v>
                </c:pt>
                <c:pt idx="14" formatCode="General">
                  <c:v>2.4</c:v>
                </c:pt>
                <c:pt idx="15" formatCode="General">
                  <c:v>2.5</c:v>
                </c:pt>
                <c:pt idx="16" formatCode="General">
                  <c:v>2.6</c:v>
                </c:pt>
                <c:pt idx="17" formatCode="General">
                  <c:v>2.7</c:v>
                </c:pt>
                <c:pt idx="18" formatCode="General">
                  <c:v>2.8</c:v>
                </c:pt>
                <c:pt idx="19" formatCode="General">
                  <c:v>2.9</c:v>
                </c:pt>
                <c:pt idx="20" formatCode="General">
                  <c:v>3.0</c:v>
                </c:pt>
                <c:pt idx="21" formatCode="General">
                  <c:v>3.1</c:v>
                </c:pt>
                <c:pt idx="22" formatCode="General">
                  <c:v>3.2</c:v>
                </c:pt>
                <c:pt idx="23" formatCode="General">
                  <c:v>3.3</c:v>
                </c:pt>
                <c:pt idx="24" formatCode="General">
                  <c:v>3.4</c:v>
                </c:pt>
                <c:pt idx="25" formatCode="General">
                  <c:v>3.5</c:v>
                </c:pt>
                <c:pt idx="26" formatCode="General">
                  <c:v>3.6</c:v>
                </c:pt>
                <c:pt idx="27" formatCode="General">
                  <c:v>3.7</c:v>
                </c:pt>
                <c:pt idx="28" formatCode="General">
                  <c:v>3.8</c:v>
                </c:pt>
                <c:pt idx="29" formatCode="General">
                  <c:v>3.9</c:v>
                </c:pt>
                <c:pt idx="30" formatCode="General">
                  <c:v>4.0</c:v>
                </c:pt>
                <c:pt idx="31" formatCode="General">
                  <c:v>4.1</c:v>
                </c:pt>
                <c:pt idx="32" formatCode="General">
                  <c:v>4.2</c:v>
                </c:pt>
                <c:pt idx="33" formatCode="General">
                  <c:v>4.3</c:v>
                </c:pt>
                <c:pt idx="34" formatCode="General">
                  <c:v>4.4</c:v>
                </c:pt>
                <c:pt idx="35" formatCode="General">
                  <c:v>4.5</c:v>
                </c:pt>
                <c:pt idx="36" formatCode="General">
                  <c:v>4.6</c:v>
                </c:pt>
                <c:pt idx="37" formatCode="General">
                  <c:v>4.7</c:v>
                </c:pt>
                <c:pt idx="38" formatCode="General">
                  <c:v>4.8</c:v>
                </c:pt>
                <c:pt idx="39" formatCode="General">
                  <c:v>4.9</c:v>
                </c:pt>
                <c:pt idx="40" formatCode="General">
                  <c:v>5.0</c:v>
                </c:pt>
                <c:pt idx="41" formatCode="General">
                  <c:v>5.1</c:v>
                </c:pt>
                <c:pt idx="42" formatCode="General">
                  <c:v>5.2</c:v>
                </c:pt>
                <c:pt idx="43" formatCode="General">
                  <c:v>5.3</c:v>
                </c:pt>
                <c:pt idx="44" formatCode="General">
                  <c:v>5.4</c:v>
                </c:pt>
                <c:pt idx="45" formatCode="General">
                  <c:v>5.5</c:v>
                </c:pt>
                <c:pt idx="46" formatCode="General">
                  <c:v>5.6</c:v>
                </c:pt>
                <c:pt idx="47" formatCode="General">
                  <c:v>5.7</c:v>
                </c:pt>
                <c:pt idx="48" formatCode="General">
                  <c:v>5.8</c:v>
                </c:pt>
                <c:pt idx="49" formatCode="General">
                  <c:v>5.9</c:v>
                </c:pt>
                <c:pt idx="50" formatCode="General">
                  <c:v>6.0</c:v>
                </c:pt>
                <c:pt idx="51" formatCode="General">
                  <c:v>6.1</c:v>
                </c:pt>
                <c:pt idx="52" formatCode="General">
                  <c:v>6.2</c:v>
                </c:pt>
                <c:pt idx="53" formatCode="General">
                  <c:v>6.3</c:v>
                </c:pt>
                <c:pt idx="54" formatCode="General">
                  <c:v>6.4</c:v>
                </c:pt>
                <c:pt idx="55" formatCode="General">
                  <c:v>6.5</c:v>
                </c:pt>
                <c:pt idx="56" formatCode="General">
                  <c:v>6.6</c:v>
                </c:pt>
                <c:pt idx="57" formatCode="General">
                  <c:v>6.7</c:v>
                </c:pt>
                <c:pt idx="58" formatCode="General">
                  <c:v>6.8</c:v>
                </c:pt>
                <c:pt idx="59" formatCode="General">
                  <c:v>6.9</c:v>
                </c:pt>
                <c:pt idx="60" formatCode="General">
                  <c:v>7.0</c:v>
                </c:pt>
                <c:pt idx="61" formatCode="General">
                  <c:v>7.1</c:v>
                </c:pt>
                <c:pt idx="62" formatCode="General">
                  <c:v>7.2</c:v>
                </c:pt>
                <c:pt idx="63" formatCode="General">
                  <c:v>7.3</c:v>
                </c:pt>
                <c:pt idx="64" formatCode="General">
                  <c:v>7.4</c:v>
                </c:pt>
                <c:pt idx="65" formatCode="General">
                  <c:v>7.5</c:v>
                </c:pt>
                <c:pt idx="66" formatCode="General">
                  <c:v>7.6</c:v>
                </c:pt>
                <c:pt idx="67" formatCode="General">
                  <c:v>7.7</c:v>
                </c:pt>
                <c:pt idx="68" formatCode="General">
                  <c:v>7.8</c:v>
                </c:pt>
                <c:pt idx="69" formatCode="General">
                  <c:v>7.9</c:v>
                </c:pt>
                <c:pt idx="70" formatCode="General">
                  <c:v>8.0</c:v>
                </c:pt>
                <c:pt idx="71" formatCode="General">
                  <c:v>8.1</c:v>
                </c:pt>
                <c:pt idx="72" formatCode="General">
                  <c:v>8.2</c:v>
                </c:pt>
                <c:pt idx="73" formatCode="General">
                  <c:v>8.3</c:v>
                </c:pt>
                <c:pt idx="74" formatCode="General">
                  <c:v>8.4</c:v>
                </c:pt>
                <c:pt idx="75" formatCode="General">
                  <c:v>8.5</c:v>
                </c:pt>
                <c:pt idx="76" formatCode="General">
                  <c:v>8.6</c:v>
                </c:pt>
                <c:pt idx="77" formatCode="General">
                  <c:v>8.7</c:v>
                </c:pt>
                <c:pt idx="78" formatCode="General">
                  <c:v>8.8</c:v>
                </c:pt>
                <c:pt idx="79" formatCode="General">
                  <c:v>8.9</c:v>
                </c:pt>
                <c:pt idx="80" formatCode="General">
                  <c:v>9.0</c:v>
                </c:pt>
                <c:pt idx="81" formatCode="General">
                  <c:v>9.1</c:v>
                </c:pt>
                <c:pt idx="82" formatCode="General">
                  <c:v>9.2</c:v>
                </c:pt>
                <c:pt idx="83" formatCode="General">
                  <c:v>9.3</c:v>
                </c:pt>
                <c:pt idx="84" formatCode="General">
                  <c:v>9.4</c:v>
                </c:pt>
                <c:pt idx="85" formatCode="General">
                  <c:v>9.5</c:v>
                </c:pt>
                <c:pt idx="86" formatCode="General">
                  <c:v>9.6</c:v>
                </c:pt>
                <c:pt idx="87" formatCode="General">
                  <c:v>9.7</c:v>
                </c:pt>
                <c:pt idx="88" formatCode="General">
                  <c:v>9.8</c:v>
                </c:pt>
                <c:pt idx="89" formatCode="General">
                  <c:v>9.9</c:v>
                </c:pt>
                <c:pt idx="90" formatCode="General">
                  <c:v>10.0</c:v>
                </c:pt>
                <c:pt idx="91" formatCode="General">
                  <c:v>10.1</c:v>
                </c:pt>
                <c:pt idx="92" formatCode="General">
                  <c:v>10.2</c:v>
                </c:pt>
                <c:pt idx="93" formatCode="General">
                  <c:v>10.3</c:v>
                </c:pt>
                <c:pt idx="94" formatCode="General">
                  <c:v>10.4</c:v>
                </c:pt>
                <c:pt idx="95" formatCode="General">
                  <c:v>10.5</c:v>
                </c:pt>
                <c:pt idx="96" formatCode="General">
                  <c:v>10.6</c:v>
                </c:pt>
                <c:pt idx="97" formatCode="General">
                  <c:v>10.7</c:v>
                </c:pt>
                <c:pt idx="98" formatCode="General">
                  <c:v>10.8</c:v>
                </c:pt>
                <c:pt idx="99" formatCode="General">
                  <c:v>10.9</c:v>
                </c:pt>
                <c:pt idx="100" formatCode="General">
                  <c:v>11.0</c:v>
                </c:pt>
                <c:pt idx="101" formatCode="General">
                  <c:v>11.1</c:v>
                </c:pt>
                <c:pt idx="102" formatCode="General">
                  <c:v>11.2</c:v>
                </c:pt>
                <c:pt idx="103" formatCode="General">
                  <c:v>11.3</c:v>
                </c:pt>
                <c:pt idx="104" formatCode="General">
                  <c:v>11.4</c:v>
                </c:pt>
                <c:pt idx="105" formatCode="General">
                  <c:v>11.5</c:v>
                </c:pt>
                <c:pt idx="106" formatCode="General">
                  <c:v>11.6</c:v>
                </c:pt>
                <c:pt idx="107" formatCode="General">
                  <c:v>11.7</c:v>
                </c:pt>
                <c:pt idx="108" formatCode="General">
                  <c:v>11.8</c:v>
                </c:pt>
                <c:pt idx="109" formatCode="General">
                  <c:v>11.9</c:v>
                </c:pt>
                <c:pt idx="110" formatCode="General">
                  <c:v>12.0</c:v>
                </c:pt>
                <c:pt idx="111" formatCode="General">
                  <c:v>12.1</c:v>
                </c:pt>
                <c:pt idx="112" formatCode="General">
                  <c:v>12.2</c:v>
                </c:pt>
                <c:pt idx="113" formatCode="General">
                  <c:v>12.3</c:v>
                </c:pt>
                <c:pt idx="114" formatCode="General">
                  <c:v>12.4</c:v>
                </c:pt>
                <c:pt idx="115" formatCode="General">
                  <c:v>12.5</c:v>
                </c:pt>
                <c:pt idx="116" formatCode="General">
                  <c:v>12.6</c:v>
                </c:pt>
                <c:pt idx="117" formatCode="General">
                  <c:v>12.7</c:v>
                </c:pt>
                <c:pt idx="118" formatCode="General">
                  <c:v>12.8</c:v>
                </c:pt>
                <c:pt idx="119" formatCode="General">
                  <c:v>12.9</c:v>
                </c:pt>
                <c:pt idx="120" formatCode="General">
                  <c:v>13.0</c:v>
                </c:pt>
                <c:pt idx="121" formatCode="General">
                  <c:v>13.1</c:v>
                </c:pt>
                <c:pt idx="122" formatCode="General">
                  <c:v>13.2</c:v>
                </c:pt>
                <c:pt idx="123" formatCode="General">
                  <c:v>13.3</c:v>
                </c:pt>
                <c:pt idx="124" formatCode="General">
                  <c:v>13.4</c:v>
                </c:pt>
                <c:pt idx="125" formatCode="General">
                  <c:v>13.5</c:v>
                </c:pt>
                <c:pt idx="126" formatCode="General">
                  <c:v>13.6</c:v>
                </c:pt>
                <c:pt idx="127" formatCode="General">
                  <c:v>13.7</c:v>
                </c:pt>
                <c:pt idx="128" formatCode="General">
                  <c:v>13.8</c:v>
                </c:pt>
                <c:pt idx="129" formatCode="General">
                  <c:v>13.9</c:v>
                </c:pt>
                <c:pt idx="130" formatCode="General">
                  <c:v>14.0</c:v>
                </c:pt>
                <c:pt idx="131" formatCode="General">
                  <c:v>14.1</c:v>
                </c:pt>
                <c:pt idx="132" formatCode="General">
                  <c:v>14.2</c:v>
                </c:pt>
                <c:pt idx="133" formatCode="General">
                  <c:v>14.3</c:v>
                </c:pt>
                <c:pt idx="134" formatCode="General">
                  <c:v>14.4</c:v>
                </c:pt>
                <c:pt idx="135" formatCode="General">
                  <c:v>14.5</c:v>
                </c:pt>
                <c:pt idx="136" formatCode="General">
                  <c:v>14.6</c:v>
                </c:pt>
                <c:pt idx="137" formatCode="General">
                  <c:v>14.7</c:v>
                </c:pt>
                <c:pt idx="138" formatCode="General">
                  <c:v>14.8</c:v>
                </c:pt>
                <c:pt idx="139" formatCode="General">
                  <c:v>14.9</c:v>
                </c:pt>
                <c:pt idx="140" formatCode="General">
                  <c:v>15.0</c:v>
                </c:pt>
                <c:pt idx="141" formatCode="General">
                  <c:v>15.1</c:v>
                </c:pt>
                <c:pt idx="142" formatCode="General">
                  <c:v>15.2</c:v>
                </c:pt>
                <c:pt idx="143" formatCode="General">
                  <c:v>15.3</c:v>
                </c:pt>
                <c:pt idx="144" formatCode="General">
                  <c:v>15.4</c:v>
                </c:pt>
                <c:pt idx="145" formatCode="General">
                  <c:v>15.5</c:v>
                </c:pt>
                <c:pt idx="146" formatCode="General">
                  <c:v>15.6</c:v>
                </c:pt>
                <c:pt idx="147" formatCode="General">
                  <c:v>15.7</c:v>
                </c:pt>
                <c:pt idx="148" formatCode="General">
                  <c:v>15.8</c:v>
                </c:pt>
                <c:pt idx="149" formatCode="General">
                  <c:v>15.9</c:v>
                </c:pt>
                <c:pt idx="150" formatCode="General">
                  <c:v>16.0</c:v>
                </c:pt>
                <c:pt idx="151" formatCode="General">
                  <c:v>16.1</c:v>
                </c:pt>
                <c:pt idx="152" formatCode="General">
                  <c:v>16.2</c:v>
                </c:pt>
                <c:pt idx="153" formatCode="General">
                  <c:v>16.3</c:v>
                </c:pt>
                <c:pt idx="154" formatCode="General">
                  <c:v>16.4</c:v>
                </c:pt>
                <c:pt idx="155" formatCode="General">
                  <c:v>16.5</c:v>
                </c:pt>
                <c:pt idx="156" formatCode="General">
                  <c:v>16.6</c:v>
                </c:pt>
                <c:pt idx="157" formatCode="General">
                  <c:v>16.7</c:v>
                </c:pt>
                <c:pt idx="158" formatCode="General">
                  <c:v>16.8</c:v>
                </c:pt>
                <c:pt idx="159" formatCode="General">
                  <c:v>16.9</c:v>
                </c:pt>
                <c:pt idx="160" formatCode="General">
                  <c:v>17.0</c:v>
                </c:pt>
                <c:pt idx="161" formatCode="General">
                  <c:v>17.1</c:v>
                </c:pt>
                <c:pt idx="162" formatCode="General">
                  <c:v>17.2</c:v>
                </c:pt>
                <c:pt idx="163" formatCode="General">
                  <c:v>17.3</c:v>
                </c:pt>
                <c:pt idx="164" formatCode="General">
                  <c:v>17.4</c:v>
                </c:pt>
                <c:pt idx="165" formatCode="General">
                  <c:v>17.5</c:v>
                </c:pt>
                <c:pt idx="166" formatCode="General">
                  <c:v>17.6</c:v>
                </c:pt>
                <c:pt idx="167" formatCode="General">
                  <c:v>17.7</c:v>
                </c:pt>
                <c:pt idx="168" formatCode="General">
                  <c:v>17.8</c:v>
                </c:pt>
                <c:pt idx="169" formatCode="General">
                  <c:v>17.9</c:v>
                </c:pt>
                <c:pt idx="170" formatCode="General">
                  <c:v>18.0</c:v>
                </c:pt>
                <c:pt idx="171" formatCode="General">
                  <c:v>18.1</c:v>
                </c:pt>
                <c:pt idx="172" formatCode="General">
                  <c:v>18.2</c:v>
                </c:pt>
                <c:pt idx="173" formatCode="General">
                  <c:v>18.3</c:v>
                </c:pt>
                <c:pt idx="174" formatCode="General">
                  <c:v>18.4</c:v>
                </c:pt>
                <c:pt idx="175" formatCode="General">
                  <c:v>18.5</c:v>
                </c:pt>
                <c:pt idx="176" formatCode="General">
                  <c:v>18.6</c:v>
                </c:pt>
                <c:pt idx="177" formatCode="General">
                  <c:v>18.7</c:v>
                </c:pt>
                <c:pt idx="178" formatCode="General">
                  <c:v>18.8</c:v>
                </c:pt>
                <c:pt idx="179" formatCode="General">
                  <c:v>18.9</c:v>
                </c:pt>
                <c:pt idx="180" formatCode="General">
                  <c:v>19.0</c:v>
                </c:pt>
                <c:pt idx="181" formatCode="General">
                  <c:v>19.1</c:v>
                </c:pt>
                <c:pt idx="182" formatCode="General">
                  <c:v>19.2</c:v>
                </c:pt>
                <c:pt idx="183" formatCode="General">
                  <c:v>19.3</c:v>
                </c:pt>
                <c:pt idx="184" formatCode="General">
                  <c:v>19.4</c:v>
                </c:pt>
                <c:pt idx="185" formatCode="General">
                  <c:v>19.5</c:v>
                </c:pt>
                <c:pt idx="186" formatCode="General">
                  <c:v>19.6</c:v>
                </c:pt>
                <c:pt idx="187" formatCode="General">
                  <c:v>19.7</c:v>
                </c:pt>
                <c:pt idx="188" formatCode="General">
                  <c:v>19.8</c:v>
                </c:pt>
                <c:pt idx="189" formatCode="General">
                  <c:v>19.9</c:v>
                </c:pt>
                <c:pt idx="190" formatCode="General">
                  <c:v>20.0</c:v>
                </c:pt>
                <c:pt idx="191" formatCode="General">
                  <c:v>20.1</c:v>
                </c:pt>
                <c:pt idx="192" formatCode="General">
                  <c:v>20.2</c:v>
                </c:pt>
                <c:pt idx="193" formatCode="General">
                  <c:v>20.3</c:v>
                </c:pt>
                <c:pt idx="194" formatCode="General">
                  <c:v>20.4</c:v>
                </c:pt>
                <c:pt idx="195" formatCode="General">
                  <c:v>20.5</c:v>
                </c:pt>
                <c:pt idx="196" formatCode="General">
                  <c:v>20.6</c:v>
                </c:pt>
                <c:pt idx="197" formatCode="General">
                  <c:v>20.7</c:v>
                </c:pt>
                <c:pt idx="198" formatCode="General">
                  <c:v>20.8</c:v>
                </c:pt>
                <c:pt idx="199" formatCode="General">
                  <c:v>20.9</c:v>
                </c:pt>
                <c:pt idx="200" formatCode="General">
                  <c:v>21.0</c:v>
                </c:pt>
                <c:pt idx="201" formatCode="General">
                  <c:v>21.1</c:v>
                </c:pt>
                <c:pt idx="202" formatCode="General">
                  <c:v>21.2</c:v>
                </c:pt>
                <c:pt idx="203" formatCode="General">
                  <c:v>21.3</c:v>
                </c:pt>
                <c:pt idx="204" formatCode="General">
                  <c:v>21.4</c:v>
                </c:pt>
                <c:pt idx="205" formatCode="General">
                  <c:v>21.5</c:v>
                </c:pt>
                <c:pt idx="206" formatCode="General">
                  <c:v>21.6</c:v>
                </c:pt>
                <c:pt idx="207" formatCode="General">
                  <c:v>21.7</c:v>
                </c:pt>
                <c:pt idx="208" formatCode="General">
                  <c:v>21.8</c:v>
                </c:pt>
                <c:pt idx="209" formatCode="General">
                  <c:v>21.9</c:v>
                </c:pt>
                <c:pt idx="210" formatCode="General">
                  <c:v>22.0</c:v>
                </c:pt>
                <c:pt idx="211" formatCode="General">
                  <c:v>22.1</c:v>
                </c:pt>
                <c:pt idx="212" formatCode="General">
                  <c:v>22.2</c:v>
                </c:pt>
                <c:pt idx="213" formatCode="General">
                  <c:v>22.3</c:v>
                </c:pt>
                <c:pt idx="214" formatCode="General">
                  <c:v>22.4</c:v>
                </c:pt>
                <c:pt idx="215" formatCode="General">
                  <c:v>22.5</c:v>
                </c:pt>
                <c:pt idx="216" formatCode="General">
                  <c:v>22.6</c:v>
                </c:pt>
                <c:pt idx="217" formatCode="General">
                  <c:v>22.7</c:v>
                </c:pt>
                <c:pt idx="218" formatCode="General">
                  <c:v>22.8</c:v>
                </c:pt>
                <c:pt idx="219" formatCode="General">
                  <c:v>22.9</c:v>
                </c:pt>
                <c:pt idx="220" formatCode="General">
                  <c:v>23.0</c:v>
                </c:pt>
                <c:pt idx="221" formatCode="General">
                  <c:v>23.1</c:v>
                </c:pt>
                <c:pt idx="222" formatCode="General">
                  <c:v>23.2</c:v>
                </c:pt>
                <c:pt idx="223" formatCode="General">
                  <c:v>23.3</c:v>
                </c:pt>
                <c:pt idx="224" formatCode="General">
                  <c:v>23.4</c:v>
                </c:pt>
                <c:pt idx="225" formatCode="General">
                  <c:v>23.5</c:v>
                </c:pt>
                <c:pt idx="226" formatCode="General">
                  <c:v>23.6</c:v>
                </c:pt>
                <c:pt idx="227" formatCode="General">
                  <c:v>23.7</c:v>
                </c:pt>
                <c:pt idx="228" formatCode="General">
                  <c:v>23.8</c:v>
                </c:pt>
                <c:pt idx="229" formatCode="General">
                  <c:v>23.9</c:v>
                </c:pt>
                <c:pt idx="230" formatCode="General">
                  <c:v>24.0</c:v>
                </c:pt>
                <c:pt idx="231" formatCode="General">
                  <c:v>24.1</c:v>
                </c:pt>
                <c:pt idx="232" formatCode="General">
                  <c:v>24.2</c:v>
                </c:pt>
                <c:pt idx="233" formatCode="General">
                  <c:v>24.3</c:v>
                </c:pt>
                <c:pt idx="234" formatCode="General">
                  <c:v>24.4</c:v>
                </c:pt>
                <c:pt idx="235" formatCode="General">
                  <c:v>24.5</c:v>
                </c:pt>
                <c:pt idx="236" formatCode="General">
                  <c:v>24.6</c:v>
                </c:pt>
                <c:pt idx="237" formatCode="General">
                  <c:v>24.7</c:v>
                </c:pt>
                <c:pt idx="238" formatCode="General">
                  <c:v>24.8</c:v>
                </c:pt>
                <c:pt idx="239" formatCode="General">
                  <c:v>24.9</c:v>
                </c:pt>
                <c:pt idx="240" formatCode="General">
                  <c:v>25.0</c:v>
                </c:pt>
                <c:pt idx="241" formatCode="General">
                  <c:v>25.1</c:v>
                </c:pt>
                <c:pt idx="242" formatCode="General">
                  <c:v>25.2</c:v>
                </c:pt>
                <c:pt idx="243" formatCode="General">
                  <c:v>25.3</c:v>
                </c:pt>
                <c:pt idx="244" formatCode="General">
                  <c:v>25.4</c:v>
                </c:pt>
                <c:pt idx="245" formatCode="General">
                  <c:v>25.5</c:v>
                </c:pt>
                <c:pt idx="246" formatCode="General">
                  <c:v>25.6</c:v>
                </c:pt>
                <c:pt idx="247" formatCode="General">
                  <c:v>25.7</c:v>
                </c:pt>
                <c:pt idx="248" formatCode="General">
                  <c:v>25.8</c:v>
                </c:pt>
                <c:pt idx="249" formatCode="General">
                  <c:v>25.9</c:v>
                </c:pt>
                <c:pt idx="250" formatCode="General">
                  <c:v>26.0</c:v>
                </c:pt>
                <c:pt idx="251" formatCode="General">
                  <c:v>26.1</c:v>
                </c:pt>
                <c:pt idx="252" formatCode="General">
                  <c:v>26.2</c:v>
                </c:pt>
                <c:pt idx="253" formatCode="General">
                  <c:v>26.3</c:v>
                </c:pt>
                <c:pt idx="254" formatCode="General">
                  <c:v>26.4</c:v>
                </c:pt>
                <c:pt idx="255" formatCode="General">
                  <c:v>26.5</c:v>
                </c:pt>
                <c:pt idx="256" formatCode="General">
                  <c:v>26.6</c:v>
                </c:pt>
                <c:pt idx="257" formatCode="General">
                  <c:v>26.7</c:v>
                </c:pt>
                <c:pt idx="258" formatCode="General">
                  <c:v>26.8</c:v>
                </c:pt>
                <c:pt idx="259" formatCode="General">
                  <c:v>26.9</c:v>
                </c:pt>
                <c:pt idx="260" formatCode="General">
                  <c:v>27.0</c:v>
                </c:pt>
                <c:pt idx="261" formatCode="General">
                  <c:v>27.1</c:v>
                </c:pt>
                <c:pt idx="262" formatCode="General">
                  <c:v>27.2</c:v>
                </c:pt>
                <c:pt idx="263" formatCode="General">
                  <c:v>27.3</c:v>
                </c:pt>
                <c:pt idx="264" formatCode="General">
                  <c:v>27.4</c:v>
                </c:pt>
                <c:pt idx="265" formatCode="General">
                  <c:v>27.5</c:v>
                </c:pt>
                <c:pt idx="266" formatCode="General">
                  <c:v>27.6</c:v>
                </c:pt>
                <c:pt idx="267" formatCode="General">
                  <c:v>27.7</c:v>
                </c:pt>
                <c:pt idx="268" formatCode="General">
                  <c:v>27.8</c:v>
                </c:pt>
                <c:pt idx="269" formatCode="General">
                  <c:v>27.9</c:v>
                </c:pt>
                <c:pt idx="270" formatCode="General">
                  <c:v>28.0</c:v>
                </c:pt>
                <c:pt idx="271" formatCode="General">
                  <c:v>28.1</c:v>
                </c:pt>
                <c:pt idx="272" formatCode="General">
                  <c:v>28.2</c:v>
                </c:pt>
                <c:pt idx="273" formatCode="General">
                  <c:v>28.3</c:v>
                </c:pt>
                <c:pt idx="274" formatCode="General">
                  <c:v>28.4</c:v>
                </c:pt>
                <c:pt idx="275" formatCode="General">
                  <c:v>28.5</c:v>
                </c:pt>
                <c:pt idx="276" formatCode="General">
                  <c:v>28.6</c:v>
                </c:pt>
                <c:pt idx="277" formatCode="General">
                  <c:v>28.7</c:v>
                </c:pt>
                <c:pt idx="278" formatCode="General">
                  <c:v>28.8</c:v>
                </c:pt>
                <c:pt idx="279" formatCode="General">
                  <c:v>28.9</c:v>
                </c:pt>
                <c:pt idx="280" formatCode="General">
                  <c:v>29.0</c:v>
                </c:pt>
                <c:pt idx="281" formatCode="General">
                  <c:v>29.1</c:v>
                </c:pt>
                <c:pt idx="282" formatCode="General">
                  <c:v>29.2</c:v>
                </c:pt>
                <c:pt idx="283" formatCode="General">
                  <c:v>29.3</c:v>
                </c:pt>
                <c:pt idx="284" formatCode="General">
                  <c:v>29.4</c:v>
                </c:pt>
                <c:pt idx="285" formatCode="General">
                  <c:v>29.5</c:v>
                </c:pt>
                <c:pt idx="286" formatCode="General">
                  <c:v>29.6</c:v>
                </c:pt>
                <c:pt idx="287" formatCode="General">
                  <c:v>29.7</c:v>
                </c:pt>
                <c:pt idx="288" formatCode="General">
                  <c:v>29.8</c:v>
                </c:pt>
                <c:pt idx="289" formatCode="General">
                  <c:v>29.9</c:v>
                </c:pt>
                <c:pt idx="290" formatCode="General">
                  <c:v>30.0</c:v>
                </c:pt>
                <c:pt idx="291" formatCode="General">
                  <c:v>30.1</c:v>
                </c:pt>
                <c:pt idx="292" formatCode="General">
                  <c:v>30.2</c:v>
                </c:pt>
                <c:pt idx="293" formatCode="General">
                  <c:v>30.3</c:v>
                </c:pt>
                <c:pt idx="294" formatCode="General">
                  <c:v>30.4</c:v>
                </c:pt>
                <c:pt idx="295" formatCode="General">
                  <c:v>30.5</c:v>
                </c:pt>
                <c:pt idx="296" formatCode="General">
                  <c:v>30.6</c:v>
                </c:pt>
                <c:pt idx="297" formatCode="General">
                  <c:v>30.7</c:v>
                </c:pt>
                <c:pt idx="298" formatCode="General">
                  <c:v>30.8</c:v>
                </c:pt>
                <c:pt idx="299" formatCode="General">
                  <c:v>30.9</c:v>
                </c:pt>
                <c:pt idx="300" formatCode="General">
                  <c:v>31.0</c:v>
                </c:pt>
                <c:pt idx="301" formatCode="General">
                  <c:v>31.1</c:v>
                </c:pt>
                <c:pt idx="302" formatCode="General">
                  <c:v>31.2</c:v>
                </c:pt>
                <c:pt idx="303" formatCode="General">
                  <c:v>31.3</c:v>
                </c:pt>
                <c:pt idx="304" formatCode="General">
                  <c:v>31.4</c:v>
                </c:pt>
                <c:pt idx="305" formatCode="General">
                  <c:v>31.5</c:v>
                </c:pt>
                <c:pt idx="306" formatCode="General">
                  <c:v>31.6</c:v>
                </c:pt>
                <c:pt idx="307" formatCode="General">
                  <c:v>31.7</c:v>
                </c:pt>
                <c:pt idx="308" formatCode="General">
                  <c:v>31.8</c:v>
                </c:pt>
                <c:pt idx="309" formatCode="General">
                  <c:v>31.9</c:v>
                </c:pt>
                <c:pt idx="310" formatCode="General">
                  <c:v>32.0</c:v>
                </c:pt>
                <c:pt idx="311" formatCode="General">
                  <c:v>32.1</c:v>
                </c:pt>
                <c:pt idx="312" formatCode="General">
                  <c:v>32.2</c:v>
                </c:pt>
                <c:pt idx="313" formatCode="General">
                  <c:v>32.3</c:v>
                </c:pt>
                <c:pt idx="314" formatCode="General">
                  <c:v>32.4</c:v>
                </c:pt>
                <c:pt idx="315" formatCode="General">
                  <c:v>32.5</c:v>
                </c:pt>
                <c:pt idx="316" formatCode="General">
                  <c:v>32.6</c:v>
                </c:pt>
                <c:pt idx="317" formatCode="General">
                  <c:v>32.7</c:v>
                </c:pt>
                <c:pt idx="318" formatCode="General">
                  <c:v>32.8</c:v>
                </c:pt>
                <c:pt idx="319" formatCode="General">
                  <c:v>32.9</c:v>
                </c:pt>
                <c:pt idx="320" formatCode="General">
                  <c:v>33.0</c:v>
                </c:pt>
                <c:pt idx="321" formatCode="General">
                  <c:v>33.1</c:v>
                </c:pt>
                <c:pt idx="322" formatCode="General">
                  <c:v>33.2</c:v>
                </c:pt>
                <c:pt idx="323" formatCode="General">
                  <c:v>33.3</c:v>
                </c:pt>
                <c:pt idx="324" formatCode="General">
                  <c:v>33.4</c:v>
                </c:pt>
                <c:pt idx="325" formatCode="General">
                  <c:v>33.5</c:v>
                </c:pt>
                <c:pt idx="326" formatCode="General">
                  <c:v>33.6</c:v>
                </c:pt>
                <c:pt idx="327" formatCode="General">
                  <c:v>33.7</c:v>
                </c:pt>
                <c:pt idx="328" formatCode="General">
                  <c:v>33.8</c:v>
                </c:pt>
                <c:pt idx="329" formatCode="General">
                  <c:v>33.9</c:v>
                </c:pt>
                <c:pt idx="330" formatCode="General">
                  <c:v>34.0</c:v>
                </c:pt>
                <c:pt idx="331" formatCode="General">
                  <c:v>34.1</c:v>
                </c:pt>
                <c:pt idx="332" formatCode="General">
                  <c:v>34.2</c:v>
                </c:pt>
                <c:pt idx="333" formatCode="General">
                  <c:v>34.3</c:v>
                </c:pt>
                <c:pt idx="334" formatCode="General">
                  <c:v>34.4</c:v>
                </c:pt>
                <c:pt idx="335" formatCode="General">
                  <c:v>34.5</c:v>
                </c:pt>
                <c:pt idx="336" formatCode="General">
                  <c:v>34.6</c:v>
                </c:pt>
                <c:pt idx="337" formatCode="General">
                  <c:v>34.7</c:v>
                </c:pt>
                <c:pt idx="338" formatCode="General">
                  <c:v>34.8</c:v>
                </c:pt>
                <c:pt idx="339" formatCode="General">
                  <c:v>34.9</c:v>
                </c:pt>
                <c:pt idx="340" formatCode="General">
                  <c:v>35.0</c:v>
                </c:pt>
                <c:pt idx="341" formatCode="General">
                  <c:v>35.1</c:v>
                </c:pt>
                <c:pt idx="342" formatCode="General">
                  <c:v>35.2</c:v>
                </c:pt>
                <c:pt idx="343" formatCode="General">
                  <c:v>35.3</c:v>
                </c:pt>
                <c:pt idx="344" formatCode="General">
                  <c:v>35.4</c:v>
                </c:pt>
                <c:pt idx="345" formatCode="General">
                  <c:v>35.5</c:v>
                </c:pt>
                <c:pt idx="346" formatCode="General">
                  <c:v>35.6</c:v>
                </c:pt>
                <c:pt idx="347" formatCode="General">
                  <c:v>35.7</c:v>
                </c:pt>
                <c:pt idx="348" formatCode="General">
                  <c:v>35.8</c:v>
                </c:pt>
                <c:pt idx="349" formatCode="General">
                  <c:v>35.9</c:v>
                </c:pt>
                <c:pt idx="350" formatCode="General">
                  <c:v>36.0</c:v>
                </c:pt>
                <c:pt idx="351" formatCode="General">
                  <c:v>36.1</c:v>
                </c:pt>
                <c:pt idx="352" formatCode="General">
                  <c:v>36.2</c:v>
                </c:pt>
                <c:pt idx="353" formatCode="General">
                  <c:v>36.3</c:v>
                </c:pt>
                <c:pt idx="354" formatCode="General">
                  <c:v>36.4</c:v>
                </c:pt>
                <c:pt idx="355" formatCode="General">
                  <c:v>36.5</c:v>
                </c:pt>
                <c:pt idx="356" formatCode="General">
                  <c:v>36.6</c:v>
                </c:pt>
                <c:pt idx="357" formatCode="General">
                  <c:v>36.7</c:v>
                </c:pt>
                <c:pt idx="358" formatCode="General">
                  <c:v>36.8</c:v>
                </c:pt>
                <c:pt idx="359" formatCode="General">
                  <c:v>36.9</c:v>
                </c:pt>
                <c:pt idx="360" formatCode="General">
                  <c:v>37.0</c:v>
                </c:pt>
                <c:pt idx="361" formatCode="General">
                  <c:v>37.1</c:v>
                </c:pt>
                <c:pt idx="362" formatCode="General">
                  <c:v>37.2</c:v>
                </c:pt>
                <c:pt idx="363" formatCode="General">
                  <c:v>37.3</c:v>
                </c:pt>
                <c:pt idx="364" formatCode="General">
                  <c:v>37.4</c:v>
                </c:pt>
                <c:pt idx="365" formatCode="General">
                  <c:v>37.5</c:v>
                </c:pt>
                <c:pt idx="366" formatCode="General">
                  <c:v>37.6</c:v>
                </c:pt>
                <c:pt idx="367" formatCode="General">
                  <c:v>37.7</c:v>
                </c:pt>
                <c:pt idx="368" formatCode="General">
                  <c:v>37.8</c:v>
                </c:pt>
                <c:pt idx="369" formatCode="General">
                  <c:v>37.9</c:v>
                </c:pt>
                <c:pt idx="370" formatCode="General">
                  <c:v>38.0</c:v>
                </c:pt>
                <c:pt idx="371" formatCode="General">
                  <c:v>38.1</c:v>
                </c:pt>
                <c:pt idx="372" formatCode="General">
                  <c:v>38.2</c:v>
                </c:pt>
                <c:pt idx="373" formatCode="General">
                  <c:v>38.3</c:v>
                </c:pt>
                <c:pt idx="374" formatCode="General">
                  <c:v>38.4</c:v>
                </c:pt>
                <c:pt idx="375" formatCode="General">
                  <c:v>38.5</c:v>
                </c:pt>
                <c:pt idx="376" formatCode="General">
                  <c:v>38.6</c:v>
                </c:pt>
                <c:pt idx="377" formatCode="General">
                  <c:v>38.7</c:v>
                </c:pt>
                <c:pt idx="378" formatCode="General">
                  <c:v>38.8</c:v>
                </c:pt>
                <c:pt idx="379" formatCode="General">
                  <c:v>38.9</c:v>
                </c:pt>
                <c:pt idx="380" formatCode="General">
                  <c:v>39.0</c:v>
                </c:pt>
                <c:pt idx="381" formatCode="General">
                  <c:v>39.1</c:v>
                </c:pt>
                <c:pt idx="382" formatCode="General">
                  <c:v>39.2</c:v>
                </c:pt>
                <c:pt idx="383" formatCode="General">
                  <c:v>39.3</c:v>
                </c:pt>
                <c:pt idx="384" formatCode="General">
                  <c:v>39.4</c:v>
                </c:pt>
                <c:pt idx="385" formatCode="General">
                  <c:v>39.5</c:v>
                </c:pt>
                <c:pt idx="386" formatCode="General">
                  <c:v>39.6</c:v>
                </c:pt>
                <c:pt idx="387" formatCode="General">
                  <c:v>39.7</c:v>
                </c:pt>
                <c:pt idx="388" formatCode="General">
                  <c:v>39.8</c:v>
                </c:pt>
                <c:pt idx="389" formatCode="General">
                  <c:v>39.9</c:v>
                </c:pt>
                <c:pt idx="390" formatCode="General">
                  <c:v>40.0</c:v>
                </c:pt>
                <c:pt idx="391" formatCode="General">
                  <c:v>40.1</c:v>
                </c:pt>
                <c:pt idx="392" formatCode="General">
                  <c:v>40.2</c:v>
                </c:pt>
                <c:pt idx="393" formatCode="General">
                  <c:v>40.3</c:v>
                </c:pt>
                <c:pt idx="394" formatCode="General">
                  <c:v>40.4</c:v>
                </c:pt>
                <c:pt idx="395" formatCode="General">
                  <c:v>40.5</c:v>
                </c:pt>
                <c:pt idx="396" formatCode="General">
                  <c:v>40.6</c:v>
                </c:pt>
                <c:pt idx="397" formatCode="General">
                  <c:v>40.7</c:v>
                </c:pt>
                <c:pt idx="398" formatCode="General">
                  <c:v>40.8</c:v>
                </c:pt>
                <c:pt idx="399" formatCode="General">
                  <c:v>40.9</c:v>
                </c:pt>
                <c:pt idx="400" formatCode="General">
                  <c:v>41.0</c:v>
                </c:pt>
                <c:pt idx="401" formatCode="General">
                  <c:v>41.1</c:v>
                </c:pt>
                <c:pt idx="402" formatCode="General">
                  <c:v>41.2</c:v>
                </c:pt>
                <c:pt idx="403" formatCode="General">
                  <c:v>41.3</c:v>
                </c:pt>
                <c:pt idx="404" formatCode="General">
                  <c:v>41.4</c:v>
                </c:pt>
                <c:pt idx="405" formatCode="General">
                  <c:v>41.5</c:v>
                </c:pt>
                <c:pt idx="406" formatCode="General">
                  <c:v>41.6</c:v>
                </c:pt>
                <c:pt idx="407" formatCode="General">
                  <c:v>41.7</c:v>
                </c:pt>
                <c:pt idx="408" formatCode="General">
                  <c:v>41.8</c:v>
                </c:pt>
                <c:pt idx="409" formatCode="General">
                  <c:v>41.9</c:v>
                </c:pt>
                <c:pt idx="410" formatCode="General">
                  <c:v>42.0</c:v>
                </c:pt>
                <c:pt idx="411" formatCode="General">
                  <c:v>42.1</c:v>
                </c:pt>
                <c:pt idx="412" formatCode="General">
                  <c:v>42.2</c:v>
                </c:pt>
                <c:pt idx="413" formatCode="General">
                  <c:v>42.3</c:v>
                </c:pt>
                <c:pt idx="414" formatCode="General">
                  <c:v>42.4</c:v>
                </c:pt>
                <c:pt idx="415" formatCode="General">
                  <c:v>42.5</c:v>
                </c:pt>
                <c:pt idx="416" formatCode="General">
                  <c:v>42.6</c:v>
                </c:pt>
                <c:pt idx="417" formatCode="General">
                  <c:v>42.7</c:v>
                </c:pt>
                <c:pt idx="418" formatCode="General">
                  <c:v>42.8</c:v>
                </c:pt>
                <c:pt idx="419" formatCode="General">
                  <c:v>42.9</c:v>
                </c:pt>
                <c:pt idx="420" formatCode="General">
                  <c:v>43.0</c:v>
                </c:pt>
                <c:pt idx="421" formatCode="General">
                  <c:v>43.1</c:v>
                </c:pt>
                <c:pt idx="422" formatCode="General">
                  <c:v>43.2</c:v>
                </c:pt>
                <c:pt idx="423" formatCode="General">
                  <c:v>43.3</c:v>
                </c:pt>
                <c:pt idx="424" formatCode="General">
                  <c:v>43.4</c:v>
                </c:pt>
                <c:pt idx="425" formatCode="General">
                  <c:v>43.5</c:v>
                </c:pt>
                <c:pt idx="426" formatCode="General">
                  <c:v>43.6</c:v>
                </c:pt>
                <c:pt idx="427" formatCode="General">
                  <c:v>43.7</c:v>
                </c:pt>
                <c:pt idx="428" formatCode="General">
                  <c:v>43.8</c:v>
                </c:pt>
                <c:pt idx="429" formatCode="General">
                  <c:v>43.9</c:v>
                </c:pt>
                <c:pt idx="430" formatCode="General">
                  <c:v>44.0</c:v>
                </c:pt>
                <c:pt idx="431" formatCode="General">
                  <c:v>44.1</c:v>
                </c:pt>
                <c:pt idx="432" formatCode="General">
                  <c:v>44.2</c:v>
                </c:pt>
                <c:pt idx="433" formatCode="General">
                  <c:v>44.3</c:v>
                </c:pt>
                <c:pt idx="434" formatCode="General">
                  <c:v>44.4</c:v>
                </c:pt>
                <c:pt idx="435" formatCode="General">
                  <c:v>44.5</c:v>
                </c:pt>
                <c:pt idx="436" formatCode="General">
                  <c:v>44.6</c:v>
                </c:pt>
                <c:pt idx="437" formatCode="General">
                  <c:v>44.7</c:v>
                </c:pt>
                <c:pt idx="438" formatCode="General">
                  <c:v>44.8</c:v>
                </c:pt>
                <c:pt idx="439" formatCode="General">
                  <c:v>44.9</c:v>
                </c:pt>
                <c:pt idx="440" formatCode="General">
                  <c:v>45.0</c:v>
                </c:pt>
                <c:pt idx="441" formatCode="General">
                  <c:v>45.1</c:v>
                </c:pt>
                <c:pt idx="442" formatCode="General">
                  <c:v>45.2</c:v>
                </c:pt>
                <c:pt idx="443" formatCode="General">
                  <c:v>45.3</c:v>
                </c:pt>
                <c:pt idx="444" formatCode="General">
                  <c:v>45.4</c:v>
                </c:pt>
                <c:pt idx="445" formatCode="General">
                  <c:v>45.5</c:v>
                </c:pt>
                <c:pt idx="446" formatCode="General">
                  <c:v>45.6</c:v>
                </c:pt>
                <c:pt idx="447" formatCode="General">
                  <c:v>45.7</c:v>
                </c:pt>
                <c:pt idx="448" formatCode="General">
                  <c:v>45.8</c:v>
                </c:pt>
                <c:pt idx="449" formatCode="General">
                  <c:v>45.9</c:v>
                </c:pt>
                <c:pt idx="450" formatCode="General">
                  <c:v>46.0</c:v>
                </c:pt>
                <c:pt idx="451" formatCode="General">
                  <c:v>46.1</c:v>
                </c:pt>
                <c:pt idx="452" formatCode="General">
                  <c:v>46.2</c:v>
                </c:pt>
                <c:pt idx="453" formatCode="General">
                  <c:v>46.3</c:v>
                </c:pt>
                <c:pt idx="454" formatCode="General">
                  <c:v>46.4</c:v>
                </c:pt>
                <c:pt idx="455" formatCode="General">
                  <c:v>46.5</c:v>
                </c:pt>
                <c:pt idx="456" formatCode="General">
                  <c:v>46.6</c:v>
                </c:pt>
                <c:pt idx="457" formatCode="General">
                  <c:v>46.7</c:v>
                </c:pt>
                <c:pt idx="458" formatCode="General">
                  <c:v>46.8</c:v>
                </c:pt>
                <c:pt idx="459" formatCode="General">
                  <c:v>46.9</c:v>
                </c:pt>
                <c:pt idx="460" formatCode="General">
                  <c:v>47.0</c:v>
                </c:pt>
                <c:pt idx="461" formatCode="General">
                  <c:v>47.1</c:v>
                </c:pt>
                <c:pt idx="462" formatCode="General">
                  <c:v>47.2</c:v>
                </c:pt>
                <c:pt idx="463" formatCode="General">
                  <c:v>47.3</c:v>
                </c:pt>
                <c:pt idx="464" formatCode="General">
                  <c:v>47.4</c:v>
                </c:pt>
                <c:pt idx="465" formatCode="General">
                  <c:v>47.5</c:v>
                </c:pt>
                <c:pt idx="466" formatCode="General">
                  <c:v>47.6</c:v>
                </c:pt>
                <c:pt idx="467" formatCode="General">
                  <c:v>47.7</c:v>
                </c:pt>
                <c:pt idx="468" formatCode="General">
                  <c:v>47.8</c:v>
                </c:pt>
                <c:pt idx="469" formatCode="General">
                  <c:v>47.9</c:v>
                </c:pt>
                <c:pt idx="470" formatCode="General">
                  <c:v>48.0</c:v>
                </c:pt>
                <c:pt idx="471" formatCode="General">
                  <c:v>48.1</c:v>
                </c:pt>
                <c:pt idx="472" formatCode="General">
                  <c:v>48.2</c:v>
                </c:pt>
                <c:pt idx="473" formatCode="General">
                  <c:v>48.3</c:v>
                </c:pt>
                <c:pt idx="474" formatCode="General">
                  <c:v>48.4</c:v>
                </c:pt>
                <c:pt idx="475" formatCode="General">
                  <c:v>48.5</c:v>
                </c:pt>
                <c:pt idx="476" formatCode="General">
                  <c:v>48.6</c:v>
                </c:pt>
                <c:pt idx="477" formatCode="General">
                  <c:v>48.7</c:v>
                </c:pt>
                <c:pt idx="478" formatCode="General">
                  <c:v>48.8</c:v>
                </c:pt>
                <c:pt idx="479" formatCode="General">
                  <c:v>48.9</c:v>
                </c:pt>
                <c:pt idx="480" formatCode="General">
                  <c:v>49.0</c:v>
                </c:pt>
                <c:pt idx="481" formatCode="General">
                  <c:v>49.1</c:v>
                </c:pt>
                <c:pt idx="482" formatCode="General">
                  <c:v>49.2</c:v>
                </c:pt>
                <c:pt idx="483" formatCode="General">
                  <c:v>49.3</c:v>
                </c:pt>
                <c:pt idx="484" formatCode="General">
                  <c:v>49.4</c:v>
                </c:pt>
                <c:pt idx="485" formatCode="General">
                  <c:v>49.5</c:v>
                </c:pt>
                <c:pt idx="486" formatCode="General">
                  <c:v>49.6</c:v>
                </c:pt>
                <c:pt idx="487" formatCode="General">
                  <c:v>49.7</c:v>
                </c:pt>
                <c:pt idx="488" formatCode="General">
                  <c:v>49.8</c:v>
                </c:pt>
                <c:pt idx="489" formatCode="General">
                  <c:v>49.9</c:v>
                </c:pt>
                <c:pt idx="490" formatCode="General">
                  <c:v>50.0</c:v>
                </c:pt>
                <c:pt idx="491" formatCode="General">
                  <c:v>50.1</c:v>
                </c:pt>
                <c:pt idx="492" formatCode="General">
                  <c:v>50.2</c:v>
                </c:pt>
                <c:pt idx="493" formatCode="General">
                  <c:v>50.3</c:v>
                </c:pt>
                <c:pt idx="494" formatCode="General">
                  <c:v>50.4</c:v>
                </c:pt>
                <c:pt idx="495" formatCode="General">
                  <c:v>50.5</c:v>
                </c:pt>
                <c:pt idx="496" formatCode="General">
                  <c:v>50.6</c:v>
                </c:pt>
                <c:pt idx="497" formatCode="General">
                  <c:v>50.7</c:v>
                </c:pt>
                <c:pt idx="498" formatCode="General">
                  <c:v>50.8</c:v>
                </c:pt>
                <c:pt idx="499" formatCode="General">
                  <c:v>50.9</c:v>
                </c:pt>
                <c:pt idx="500" formatCode="General">
                  <c:v>51.0</c:v>
                </c:pt>
                <c:pt idx="501" formatCode="General">
                  <c:v>51.1</c:v>
                </c:pt>
                <c:pt idx="502" formatCode="General">
                  <c:v>51.2</c:v>
                </c:pt>
                <c:pt idx="503" formatCode="General">
                  <c:v>51.3</c:v>
                </c:pt>
                <c:pt idx="504" formatCode="General">
                  <c:v>51.4</c:v>
                </c:pt>
                <c:pt idx="505" formatCode="General">
                  <c:v>51.5</c:v>
                </c:pt>
                <c:pt idx="506" formatCode="General">
                  <c:v>51.6</c:v>
                </c:pt>
                <c:pt idx="507" formatCode="General">
                  <c:v>51.7</c:v>
                </c:pt>
                <c:pt idx="508" formatCode="General">
                  <c:v>51.8</c:v>
                </c:pt>
                <c:pt idx="509" formatCode="General">
                  <c:v>51.9</c:v>
                </c:pt>
                <c:pt idx="510" formatCode="General">
                  <c:v>52.0</c:v>
                </c:pt>
                <c:pt idx="511" formatCode="General">
                  <c:v>52.1</c:v>
                </c:pt>
                <c:pt idx="512" formatCode="General">
                  <c:v>52.2</c:v>
                </c:pt>
                <c:pt idx="513" formatCode="General">
                  <c:v>52.3</c:v>
                </c:pt>
                <c:pt idx="514" formatCode="General">
                  <c:v>52.4</c:v>
                </c:pt>
                <c:pt idx="515" formatCode="General">
                  <c:v>52.5</c:v>
                </c:pt>
                <c:pt idx="516" formatCode="General">
                  <c:v>52.6</c:v>
                </c:pt>
                <c:pt idx="517" formatCode="General">
                  <c:v>52.7</c:v>
                </c:pt>
                <c:pt idx="518" formatCode="General">
                  <c:v>52.8</c:v>
                </c:pt>
                <c:pt idx="519" formatCode="General">
                  <c:v>52.9</c:v>
                </c:pt>
                <c:pt idx="520" formatCode="General">
                  <c:v>53.0</c:v>
                </c:pt>
                <c:pt idx="521" formatCode="General">
                  <c:v>53.1</c:v>
                </c:pt>
                <c:pt idx="522" formatCode="General">
                  <c:v>53.2</c:v>
                </c:pt>
                <c:pt idx="523" formatCode="General">
                  <c:v>53.3</c:v>
                </c:pt>
                <c:pt idx="524" formatCode="General">
                  <c:v>53.4</c:v>
                </c:pt>
                <c:pt idx="525" formatCode="General">
                  <c:v>53.5</c:v>
                </c:pt>
                <c:pt idx="526" formatCode="General">
                  <c:v>53.6</c:v>
                </c:pt>
                <c:pt idx="527" formatCode="General">
                  <c:v>53.7</c:v>
                </c:pt>
                <c:pt idx="528" formatCode="General">
                  <c:v>53.8</c:v>
                </c:pt>
                <c:pt idx="529" formatCode="General">
                  <c:v>53.9</c:v>
                </c:pt>
                <c:pt idx="530" formatCode="General">
                  <c:v>54.0</c:v>
                </c:pt>
                <c:pt idx="531" formatCode="General">
                  <c:v>54.1</c:v>
                </c:pt>
                <c:pt idx="532" formatCode="General">
                  <c:v>54.2</c:v>
                </c:pt>
                <c:pt idx="533" formatCode="General">
                  <c:v>54.3</c:v>
                </c:pt>
                <c:pt idx="534" formatCode="General">
                  <c:v>54.4</c:v>
                </c:pt>
                <c:pt idx="535" formatCode="General">
                  <c:v>54.5</c:v>
                </c:pt>
                <c:pt idx="536" formatCode="General">
                  <c:v>54.6</c:v>
                </c:pt>
                <c:pt idx="537" formatCode="General">
                  <c:v>54.7</c:v>
                </c:pt>
                <c:pt idx="538" formatCode="General">
                  <c:v>54.8</c:v>
                </c:pt>
                <c:pt idx="539" formatCode="General">
                  <c:v>54.9</c:v>
                </c:pt>
                <c:pt idx="540" formatCode="General">
                  <c:v>55.0</c:v>
                </c:pt>
                <c:pt idx="541" formatCode="General">
                  <c:v>55.1</c:v>
                </c:pt>
                <c:pt idx="542" formatCode="General">
                  <c:v>55.2</c:v>
                </c:pt>
                <c:pt idx="543" formatCode="General">
                  <c:v>55.3</c:v>
                </c:pt>
                <c:pt idx="544" formatCode="General">
                  <c:v>55.4</c:v>
                </c:pt>
                <c:pt idx="545" formatCode="General">
                  <c:v>55.5</c:v>
                </c:pt>
                <c:pt idx="546" formatCode="General">
                  <c:v>55.6</c:v>
                </c:pt>
                <c:pt idx="547" formatCode="General">
                  <c:v>55.7</c:v>
                </c:pt>
                <c:pt idx="548" formatCode="General">
                  <c:v>55.8</c:v>
                </c:pt>
                <c:pt idx="549" formatCode="General">
                  <c:v>55.9</c:v>
                </c:pt>
                <c:pt idx="550" formatCode="General">
                  <c:v>56.0</c:v>
                </c:pt>
                <c:pt idx="551" formatCode="General">
                  <c:v>56.1</c:v>
                </c:pt>
                <c:pt idx="552" formatCode="General">
                  <c:v>56.2</c:v>
                </c:pt>
                <c:pt idx="553" formatCode="General">
                  <c:v>56.3</c:v>
                </c:pt>
                <c:pt idx="554" formatCode="General">
                  <c:v>56.4</c:v>
                </c:pt>
                <c:pt idx="555" formatCode="General">
                  <c:v>56.5</c:v>
                </c:pt>
                <c:pt idx="556" formatCode="General">
                  <c:v>56.6</c:v>
                </c:pt>
                <c:pt idx="557" formatCode="General">
                  <c:v>56.7</c:v>
                </c:pt>
                <c:pt idx="558" formatCode="General">
                  <c:v>56.8</c:v>
                </c:pt>
                <c:pt idx="559" formatCode="General">
                  <c:v>56.9</c:v>
                </c:pt>
                <c:pt idx="560" formatCode="General">
                  <c:v>57.0</c:v>
                </c:pt>
                <c:pt idx="561" formatCode="General">
                  <c:v>57.1</c:v>
                </c:pt>
                <c:pt idx="562" formatCode="General">
                  <c:v>57.2</c:v>
                </c:pt>
                <c:pt idx="563" formatCode="General">
                  <c:v>57.3</c:v>
                </c:pt>
                <c:pt idx="564" formatCode="General">
                  <c:v>57.4</c:v>
                </c:pt>
                <c:pt idx="565" formatCode="General">
                  <c:v>57.5</c:v>
                </c:pt>
                <c:pt idx="566" formatCode="General">
                  <c:v>57.6</c:v>
                </c:pt>
                <c:pt idx="567" formatCode="General">
                  <c:v>57.7</c:v>
                </c:pt>
                <c:pt idx="568" formatCode="General">
                  <c:v>57.8</c:v>
                </c:pt>
                <c:pt idx="569" formatCode="General">
                  <c:v>57.9</c:v>
                </c:pt>
                <c:pt idx="570" formatCode="General">
                  <c:v>58.0</c:v>
                </c:pt>
                <c:pt idx="571" formatCode="General">
                  <c:v>58.1</c:v>
                </c:pt>
                <c:pt idx="572" formatCode="General">
                  <c:v>58.2000000000001</c:v>
                </c:pt>
                <c:pt idx="573" formatCode="General">
                  <c:v>58.3000000000001</c:v>
                </c:pt>
                <c:pt idx="574" formatCode="General">
                  <c:v>58.4000000000001</c:v>
                </c:pt>
                <c:pt idx="575" formatCode="General">
                  <c:v>58.5000000000001</c:v>
                </c:pt>
                <c:pt idx="576" formatCode="General">
                  <c:v>58.6000000000001</c:v>
                </c:pt>
                <c:pt idx="577" formatCode="General">
                  <c:v>58.7000000000001</c:v>
                </c:pt>
                <c:pt idx="578" formatCode="General">
                  <c:v>58.8000000000001</c:v>
                </c:pt>
                <c:pt idx="579" formatCode="General">
                  <c:v>58.9000000000001</c:v>
                </c:pt>
                <c:pt idx="580" formatCode="General">
                  <c:v>59.0000000000001</c:v>
                </c:pt>
                <c:pt idx="581" formatCode="General">
                  <c:v>59.1000000000001</c:v>
                </c:pt>
                <c:pt idx="582" formatCode="General">
                  <c:v>59.2000000000001</c:v>
                </c:pt>
                <c:pt idx="583" formatCode="General">
                  <c:v>59.3000000000001</c:v>
                </c:pt>
                <c:pt idx="584" formatCode="General">
                  <c:v>59.4000000000001</c:v>
                </c:pt>
                <c:pt idx="585" formatCode="General">
                  <c:v>59.5000000000001</c:v>
                </c:pt>
                <c:pt idx="586" formatCode="General">
                  <c:v>59.6000000000001</c:v>
                </c:pt>
                <c:pt idx="587" formatCode="General">
                  <c:v>59.7000000000001</c:v>
                </c:pt>
                <c:pt idx="588" formatCode="General">
                  <c:v>59.8000000000001</c:v>
                </c:pt>
                <c:pt idx="589" formatCode="General">
                  <c:v>59.9000000000001</c:v>
                </c:pt>
                <c:pt idx="590" formatCode="General">
                  <c:v>60.0000000000001</c:v>
                </c:pt>
                <c:pt idx="591" formatCode="General">
                  <c:v>60.1000000000001</c:v>
                </c:pt>
                <c:pt idx="592" formatCode="General">
                  <c:v>60.2000000000001</c:v>
                </c:pt>
                <c:pt idx="593" formatCode="General">
                  <c:v>60.3000000000001</c:v>
                </c:pt>
                <c:pt idx="594" formatCode="General">
                  <c:v>60.4000000000001</c:v>
                </c:pt>
                <c:pt idx="595" formatCode="General">
                  <c:v>60.5000000000001</c:v>
                </c:pt>
                <c:pt idx="596" formatCode="General">
                  <c:v>60.6000000000001</c:v>
                </c:pt>
                <c:pt idx="597" formatCode="General">
                  <c:v>60.7000000000001</c:v>
                </c:pt>
                <c:pt idx="598" formatCode="General">
                  <c:v>60.8000000000001</c:v>
                </c:pt>
                <c:pt idx="599" formatCode="General">
                  <c:v>60.9000000000001</c:v>
                </c:pt>
                <c:pt idx="600" formatCode="General">
                  <c:v>61.0000000000001</c:v>
                </c:pt>
                <c:pt idx="601" formatCode="General">
                  <c:v>61.1000000000001</c:v>
                </c:pt>
                <c:pt idx="602" formatCode="General">
                  <c:v>61.2000000000001</c:v>
                </c:pt>
                <c:pt idx="603" formatCode="General">
                  <c:v>61.3000000000001</c:v>
                </c:pt>
                <c:pt idx="604" formatCode="General">
                  <c:v>61.4000000000001</c:v>
                </c:pt>
                <c:pt idx="605" formatCode="General">
                  <c:v>61.5000000000001</c:v>
                </c:pt>
                <c:pt idx="606" formatCode="General">
                  <c:v>61.6000000000001</c:v>
                </c:pt>
                <c:pt idx="607" formatCode="General">
                  <c:v>61.7000000000001</c:v>
                </c:pt>
                <c:pt idx="608" formatCode="General">
                  <c:v>61.8000000000001</c:v>
                </c:pt>
                <c:pt idx="609" formatCode="General">
                  <c:v>61.9000000000001</c:v>
                </c:pt>
                <c:pt idx="610" formatCode="General">
                  <c:v>62.0000000000001</c:v>
                </c:pt>
                <c:pt idx="611" formatCode="General">
                  <c:v>62.1000000000001</c:v>
                </c:pt>
                <c:pt idx="612" formatCode="General">
                  <c:v>62.2000000000001</c:v>
                </c:pt>
                <c:pt idx="613" formatCode="General">
                  <c:v>62.3000000000001</c:v>
                </c:pt>
                <c:pt idx="614" formatCode="General">
                  <c:v>62.4000000000001</c:v>
                </c:pt>
                <c:pt idx="615" formatCode="General">
                  <c:v>62.5000000000001</c:v>
                </c:pt>
                <c:pt idx="616" formatCode="General">
                  <c:v>62.6000000000001</c:v>
                </c:pt>
                <c:pt idx="617" formatCode="General">
                  <c:v>62.7000000000001</c:v>
                </c:pt>
                <c:pt idx="618" formatCode="General">
                  <c:v>62.8000000000001</c:v>
                </c:pt>
                <c:pt idx="619" formatCode="General">
                  <c:v>62.9000000000001</c:v>
                </c:pt>
                <c:pt idx="620" formatCode="General">
                  <c:v>63.0000000000001</c:v>
                </c:pt>
                <c:pt idx="621" formatCode="General">
                  <c:v>63.1000000000001</c:v>
                </c:pt>
                <c:pt idx="622" formatCode="General">
                  <c:v>63.2000000000001</c:v>
                </c:pt>
                <c:pt idx="623" formatCode="General">
                  <c:v>63.3000000000001</c:v>
                </c:pt>
                <c:pt idx="624" formatCode="General">
                  <c:v>63.4000000000001</c:v>
                </c:pt>
                <c:pt idx="625" formatCode="General">
                  <c:v>63.5000000000001</c:v>
                </c:pt>
                <c:pt idx="626" formatCode="General">
                  <c:v>63.6000000000001</c:v>
                </c:pt>
                <c:pt idx="627" formatCode="General">
                  <c:v>63.7000000000001</c:v>
                </c:pt>
                <c:pt idx="628" formatCode="General">
                  <c:v>63.8000000000001</c:v>
                </c:pt>
                <c:pt idx="629" formatCode="General">
                  <c:v>63.9000000000001</c:v>
                </c:pt>
                <c:pt idx="630" formatCode="General">
                  <c:v>64.0000000000001</c:v>
                </c:pt>
                <c:pt idx="631" formatCode="General">
                  <c:v>64.10000000000009</c:v>
                </c:pt>
                <c:pt idx="632" formatCode="General">
                  <c:v>64.2000000000001</c:v>
                </c:pt>
                <c:pt idx="633" formatCode="General">
                  <c:v>64.3000000000001</c:v>
                </c:pt>
                <c:pt idx="634" formatCode="General">
                  <c:v>64.4000000000001</c:v>
                </c:pt>
                <c:pt idx="635" formatCode="General">
                  <c:v>64.5000000000001</c:v>
                </c:pt>
                <c:pt idx="636" formatCode="General">
                  <c:v>64.60000000000009</c:v>
                </c:pt>
                <c:pt idx="637" formatCode="General">
                  <c:v>64.7000000000001</c:v>
                </c:pt>
                <c:pt idx="638" formatCode="General">
                  <c:v>64.8000000000001</c:v>
                </c:pt>
                <c:pt idx="639" formatCode="General">
                  <c:v>64.9000000000002</c:v>
                </c:pt>
                <c:pt idx="640" formatCode="General">
                  <c:v>65.0000000000002</c:v>
                </c:pt>
              </c:numCache>
            </c:numRef>
          </c:xVal>
          <c:yVal>
            <c:numRef>
              <c:f>'C160520'!$AC$6:$AC$646</c:f>
              <c:numCache>
                <c:formatCode>0.0000</c:formatCode>
                <c:ptCount val="641"/>
                <c:pt idx="0">
                  <c:v>0.563519584653483</c:v>
                </c:pt>
                <c:pt idx="1">
                  <c:v>0.575968945931308</c:v>
                </c:pt>
                <c:pt idx="2">
                  <c:v>0.587882337404812</c:v>
                </c:pt>
                <c:pt idx="3">
                  <c:v>0.599294923966928</c:v>
                </c:pt>
                <c:pt idx="4">
                  <c:v>0.610238761084599</c:v>
                </c:pt>
                <c:pt idx="5">
                  <c:v>0.620743137462255</c:v>
                </c:pt>
                <c:pt idx="6">
                  <c:v>0.630834873369373</c:v>
                </c:pt>
                <c:pt idx="7">
                  <c:v>0.640538581048949</c:v>
                </c:pt>
                <c:pt idx="8">
                  <c:v>0.649876892626226</c:v>
                </c:pt>
                <c:pt idx="9">
                  <c:v>0.658870660100057</c:v>
                </c:pt>
                <c:pt idx="10">
                  <c:v>0.667539131297172</c:v>
                </c:pt>
                <c:pt idx="11">
                  <c:v>0.675900105080405</c:v>
                </c:pt>
                <c:pt idx="12">
                  <c:v>0.683970068607259</c:v>
                </c:pt>
                <c:pt idx="13">
                  <c:v>0.691764319019509</c:v>
                </c:pt>
                <c:pt idx="14">
                  <c:v>0.699297071594923</c:v>
                </c:pt>
                <c:pt idx="15">
                  <c:v>0.706581556097633</c:v>
                </c:pt>
                <c:pt idx="16">
                  <c:v>0.713630102815306</c:v>
                </c:pt>
                <c:pt idx="17">
                  <c:v>0.720454219561287</c:v>
                </c:pt>
                <c:pt idx="18">
                  <c:v>0.727064660742207</c:v>
                </c:pt>
                <c:pt idx="19">
                  <c:v>0.733471489440773</c:v>
                </c:pt>
                <c:pt idx="20">
                  <c:v>0.739684133335313</c:v>
                </c:pt>
                <c:pt idx="21">
                  <c:v>0.745711435168538</c:v>
                </c:pt>
                <c:pt idx="22">
                  <c:v>0.751561698384737</c:v>
                </c:pt>
                <c:pt idx="23">
                  <c:v>0.757242728474937</c:v>
                </c:pt>
                <c:pt idx="24">
                  <c:v>0.762761870501166</c:v>
                </c:pt>
                <c:pt idx="25">
                  <c:v>0.768126043212179</c:v>
                </c:pt>
                <c:pt idx="26">
                  <c:v>0.773341770112389</c:v>
                </c:pt>
                <c:pt idx="27">
                  <c:v>0.778415207802025</c:v>
                </c:pt>
                <c:pt idx="28">
                  <c:v>0.783352171868708</c:v>
                </c:pt>
                <c:pt idx="29">
                  <c:v>0.788158160577805</c:v>
                </c:pt>
                <c:pt idx="30">
                  <c:v>0.792838376580438</c:v>
                </c:pt>
                <c:pt idx="31">
                  <c:v>0.797397746833132</c:v>
                </c:pt>
                <c:pt idx="32">
                  <c:v>0.801840940901444</c:v>
                </c:pt>
                <c:pt idx="33">
                  <c:v>0.806172387800893</c:v>
                </c:pt>
                <c:pt idx="34">
                  <c:v>0.810396291511904</c:v>
                </c:pt>
                <c:pt idx="35">
                  <c:v>0.814516645290888</c:v>
                </c:pt>
                <c:pt idx="36">
                  <c:v>0.818537244886656</c:v>
                </c:pt>
                <c:pt idx="37">
                  <c:v>0.822461700760115</c:v>
                </c:pt>
                <c:pt idx="38">
                  <c:v>0.826293449395091</c:v>
                </c:pt>
                <c:pt idx="39">
                  <c:v>0.830035763779324</c:v>
                </c:pt>
                <c:pt idx="40">
                  <c:v>0.833691763126789</c:v>
                </c:pt>
                <c:pt idx="41">
                  <c:v>0.837264421905505</c:v>
                </c:pt>
                <c:pt idx="42">
                  <c:v>0.840756578228828</c:v>
                </c:pt>
                <c:pt idx="43">
                  <c:v>0.844170941662625</c:v>
                </c:pt>
                <c:pt idx="44">
                  <c:v>0.84751010049585</c:v>
                </c:pt>
                <c:pt idx="45">
                  <c:v>0.850776528517569</c:v>
                </c:pt>
                <c:pt idx="46">
                  <c:v>0.853972591339569</c:v>
                </c:pt>
                <c:pt idx="47">
                  <c:v>0.857100552300121</c:v>
                </c:pt>
                <c:pt idx="48">
                  <c:v>0.860162577981275</c:v>
                </c:pt>
                <c:pt idx="49">
                  <c:v>0.863160743369217</c:v>
                </c:pt>
                <c:pt idx="50">
                  <c:v>0.866097036684634</c:v>
                </c:pt>
                <c:pt idx="51">
                  <c:v>0.868973363907699</c:v>
                </c:pt>
                <c:pt idx="52">
                  <c:v>0.871791553020202</c:v>
                </c:pt>
                <c:pt idx="53">
                  <c:v>0.874553357985445</c:v>
                </c:pt>
                <c:pt idx="54">
                  <c:v>0.877260462484807</c:v>
                </c:pt>
                <c:pt idx="55">
                  <c:v>0.879914483428309</c:v>
                </c:pt>
                <c:pt idx="56">
                  <c:v>0.882516974255145</c:v>
                </c:pt>
                <c:pt idx="57">
                  <c:v>0.88506942803879</c:v>
                </c:pt>
                <c:pt idx="58">
                  <c:v>0.887573280410195</c:v>
                </c:pt>
                <c:pt idx="59">
                  <c:v>0.890029912311477</c:v>
                </c:pt>
                <c:pt idx="60">
                  <c:v>0.892440652591556</c:v>
                </c:pt>
                <c:pt idx="61">
                  <c:v>0.894806780454312</c:v>
                </c:pt>
                <c:pt idx="62">
                  <c:v>0.897129527769019</c:v>
                </c:pt>
                <c:pt idx="63">
                  <c:v>0.899410081252074</c:v>
                </c:pt>
                <c:pt idx="64">
                  <c:v>0.901649584528387</c:v>
                </c:pt>
                <c:pt idx="65">
                  <c:v>0.903849140080142</c:v>
                </c:pt>
                <c:pt idx="66">
                  <c:v>0.906009811090106</c:v>
                </c:pt>
                <c:pt idx="67">
                  <c:v>0.908132623186124</c:v>
                </c:pt>
                <c:pt idx="68">
                  <c:v>0.910218566092973</c:v>
                </c:pt>
                <c:pt idx="69">
                  <c:v>0.912268595197287</c:v>
                </c:pt>
                <c:pt idx="70">
                  <c:v>0.914283633030897</c:v>
                </c:pt>
                <c:pt idx="71">
                  <c:v>0.916264570677516</c:v>
                </c:pt>
                <c:pt idx="72">
                  <c:v>0.918212269107395</c:v>
                </c:pt>
                <c:pt idx="73">
                  <c:v>0.920127560444235</c:v>
                </c:pt>
                <c:pt idx="74">
                  <c:v>0.922011249168348</c:v>
                </c:pt>
                <c:pt idx="75">
                  <c:v>0.923864113259819</c:v>
                </c:pt>
                <c:pt idx="76">
                  <c:v>0.925686905285125</c:v>
                </c:pt>
                <c:pt idx="77">
                  <c:v>0.927480353430485</c:v>
                </c:pt>
                <c:pt idx="78">
                  <c:v>0.929245162484972</c:v>
                </c:pt>
                <c:pt idx="79">
                  <c:v>0.93098201477622</c:v>
                </c:pt>
                <c:pt idx="80">
                  <c:v>0.932691571061394</c:v>
                </c:pt>
                <c:pt idx="81">
                  <c:v>0.93437447137591</c:v>
                </c:pt>
                <c:pt idx="82">
                  <c:v>0.936031335842231</c:v>
                </c:pt>
                <c:pt idx="83">
                  <c:v>0.937662765440924</c:v>
                </c:pt>
                <c:pt idx="84">
                  <c:v>0.939269342746025</c:v>
                </c:pt>
                <c:pt idx="85">
                  <c:v>0.94085163262664</c:v>
                </c:pt>
                <c:pt idx="86">
                  <c:v>0.942410182916574</c:v>
                </c:pt>
                <c:pt idx="87">
                  <c:v>0.943945525053688</c:v>
                </c:pt>
                <c:pt idx="88">
                  <c:v>0.945458174690577</c:v>
                </c:pt>
                <c:pt idx="89">
                  <c:v>0.946948632278056</c:v>
                </c:pt>
                <c:pt idx="90">
                  <c:v>0.948417383622876</c:v>
                </c:pt>
                <c:pt idx="91">
                  <c:v>0.949864900420979</c:v>
                </c:pt>
                <c:pt idx="92">
                  <c:v>0.951291640767541</c:v>
                </c:pt>
                <c:pt idx="93">
                  <c:v>0.952698049644994</c:v>
                </c:pt>
                <c:pt idx="94">
                  <c:v>0.954084559390106</c:v>
                </c:pt>
                <c:pt idx="95">
                  <c:v>0.955451590141185</c:v>
                </c:pt>
                <c:pt idx="96">
                  <c:v>0.956799550266383</c:v>
                </c:pt>
                <c:pt idx="97">
                  <c:v>0.958128836774021</c:v>
                </c:pt>
                <c:pt idx="98">
                  <c:v>0.959439835705827</c:v>
                </c:pt>
                <c:pt idx="99">
                  <c:v>0.9607329225139</c:v>
                </c:pt>
                <c:pt idx="100">
                  <c:v>0.962008462422193</c:v>
                </c:pt>
                <c:pt idx="101">
                  <c:v>0.963266810773251</c:v>
                </c:pt>
                <c:pt idx="102">
                  <c:v>0.964508313360893</c:v>
                </c:pt>
                <c:pt idx="103">
                  <c:v>0.965733306749521</c:v>
                </c:pt>
                <c:pt idx="104">
                  <c:v>0.96694211858066</c:v>
                </c:pt>
                <c:pt idx="105">
                  <c:v>0.968135067867337</c:v>
                </c:pt>
                <c:pt idx="106">
                  <c:v>0.969312465276852</c:v>
                </c:pt>
                <c:pt idx="107">
                  <c:v>0.970474613402471</c:v>
                </c:pt>
                <c:pt idx="108">
                  <c:v>0.971621807024559</c:v>
                </c:pt>
                <c:pt idx="109">
                  <c:v>0.972754333361611</c:v>
                </c:pt>
                <c:pt idx="110">
                  <c:v>0.973872472311647</c:v>
                </c:pt>
                <c:pt idx="111">
                  <c:v>0.974976496684404</c:v>
                </c:pt>
                <c:pt idx="112">
                  <c:v>0.97606667242472</c:v>
                </c:pt>
                <c:pt idx="113">
                  <c:v>0.97714325882751</c:v>
                </c:pt>
                <c:pt idx="114">
                  <c:v>0.978206508744693</c:v>
                </c:pt>
                <c:pt idx="115">
                  <c:v>0.97925666878443</c:v>
                </c:pt>
                <c:pt idx="116">
                  <c:v>0.980293979502996</c:v>
                </c:pt>
                <c:pt idx="117">
                  <c:v>0.981318675589605</c:v>
                </c:pt>
                <c:pt idx="118">
                  <c:v>0.982330986044493</c:v>
                </c:pt>
                <c:pt idx="119">
                  <c:v>0.983331134350541</c:v>
                </c:pt>
                <c:pt idx="120">
                  <c:v>0.984319338638705</c:v>
                </c:pt>
                <c:pt idx="121">
                  <c:v>0.985295811847529</c:v>
                </c:pt>
                <c:pt idx="122">
                  <c:v>0.986260761876968</c:v>
                </c:pt>
                <c:pt idx="123">
                  <c:v>0.98721439173677</c:v>
                </c:pt>
                <c:pt idx="124">
                  <c:v>0.988156899689631</c:v>
                </c:pt>
                <c:pt idx="125">
                  <c:v>0.989088479389348</c:v>
                </c:pt>
                <c:pt idx="126">
                  <c:v>0.990009320014166</c:v>
                </c:pt>
                <c:pt idx="127">
                  <c:v>0.990919606395507</c:v>
                </c:pt>
                <c:pt idx="128">
                  <c:v>0.991819519142288</c:v>
                </c:pt>
                <c:pt idx="129">
                  <c:v>0.992709234760976</c:v>
                </c:pt>
                <c:pt idx="130">
                  <c:v>0.99358892577157</c:v>
                </c:pt>
                <c:pt idx="131">
                  <c:v>0.99445876081967</c:v>
                </c:pt>
                <c:pt idx="132">
                  <c:v>0.995318904784766</c:v>
                </c:pt>
                <c:pt idx="133">
                  <c:v>0.996169518884928</c:v>
                </c:pt>
                <c:pt idx="134">
                  <c:v>0.997010760778002</c:v>
                </c:pt>
                <c:pt idx="135">
                  <c:v>0.997842784659475</c:v>
                </c:pt>
                <c:pt idx="136">
                  <c:v>0.998665741357117</c:v>
                </c:pt>
                <c:pt idx="137">
                  <c:v>0.999479778422535</c:v>
                </c:pt>
                <c:pt idx="138">
                  <c:v>1.000285040219753</c:v>
                </c:pt>
                <c:pt idx="139">
                  <c:v>1.001081668010928</c:v>
                </c:pt>
                <c:pt idx="140">
                  <c:v>1.00186980003931</c:v>
                </c:pt>
                <c:pt idx="141">
                  <c:v>1.002649571609557</c:v>
                </c:pt>
                <c:pt idx="142">
                  <c:v>1.003421115165481</c:v>
                </c:pt>
                <c:pt idx="143">
                  <c:v>1.004184560365357</c:v>
                </c:pt>
                <c:pt idx="144">
                  <c:v>1.004940034154842</c:v>
                </c:pt>
                <c:pt idx="145">
                  <c:v>1.005687660837628</c:v>
                </c:pt>
                <c:pt idx="146">
                  <c:v>1.006427562143887</c:v>
                </c:pt>
                <c:pt idx="147">
                  <c:v>1.007159857296596</c:v>
                </c:pt>
                <c:pt idx="148">
                  <c:v>1.007884663075826</c:v>
                </c:pt>
                <c:pt idx="149">
                  <c:v>1.008602093881055</c:v>
                </c:pt>
                <c:pt idx="150">
                  <c:v>1.009312261791582</c:v>
                </c:pt>
                <c:pt idx="151">
                  <c:v>1.010015276625109</c:v>
                </c:pt>
                <c:pt idx="152">
                  <c:v>1.010711245994554</c:v>
                </c:pt>
                <c:pt idx="153">
                  <c:v>1.011400275363162</c:v>
                </c:pt>
                <c:pt idx="154">
                  <c:v>1.012082468097965</c:v>
                </c:pt>
                <c:pt idx="155">
                  <c:v>1.012757925521651</c:v>
                </c:pt>
                <c:pt idx="156">
                  <c:v>1.01342674696291</c:v>
                </c:pt>
                <c:pt idx="157">
                  <c:v>1.014089029805281</c:v>
                </c:pt>
                <c:pt idx="158">
                  <c:v>1.014744869534583</c:v>
                </c:pt>
                <c:pt idx="159">
                  <c:v>1.015394359784958</c:v>
                </c:pt>
                <c:pt idx="160">
                  <c:v>1.016037592383575</c:v>
                </c:pt>
                <c:pt idx="161">
                  <c:v>1.016674657394054</c:v>
                </c:pt>
                <c:pt idx="162">
                  <c:v>1.017305643158629</c:v>
                </c:pt>
                <c:pt idx="163">
                  <c:v>1.01793063633912</c:v>
                </c:pt>
                <c:pt idx="164">
                  <c:v>1.018549721956724</c:v>
                </c:pt>
                <c:pt idx="165">
                  <c:v>1.019162983430698</c:v>
                </c:pt>
                <c:pt idx="166">
                  <c:v>1.019770502615932</c:v>
                </c:pt>
                <c:pt idx="167">
                  <c:v>1.020372359839487</c:v>
                </c:pt>
                <c:pt idx="168">
                  <c:v>1.020968633936095</c:v>
                </c:pt>
                <c:pt idx="169">
                  <c:v>1.021559402282689</c:v>
                </c:pt>
                <c:pt idx="170">
                  <c:v>1.022144740831966</c:v>
                </c:pt>
                <c:pt idx="171">
                  <c:v>1.022724724145033</c:v>
                </c:pt>
                <c:pt idx="172">
                  <c:v>1.023299425423156</c:v>
                </c:pt>
                <c:pt idx="173">
                  <c:v>1.023868916538643</c:v>
                </c:pt>
                <c:pt idx="174">
                  <c:v>1.024433268064887</c:v>
                </c:pt>
                <c:pt idx="175">
                  <c:v>1.0249925493056</c:v>
                </c:pt>
                <c:pt idx="176">
                  <c:v>1.025546828323261</c:v>
                </c:pt>
                <c:pt idx="177">
                  <c:v>1.026096171966795</c:v>
                </c:pt>
                <c:pt idx="178">
                  <c:v>1.026640645898524</c:v>
                </c:pt>
                <c:pt idx="179">
                  <c:v>1.027180314620394</c:v>
                </c:pt>
                <c:pt idx="180">
                  <c:v>1.027715241499514</c:v>
                </c:pt>
                <c:pt idx="181">
                  <c:v>1.02824548879302</c:v>
                </c:pt>
                <c:pt idx="182">
                  <c:v>1.02877111767229</c:v>
                </c:pt>
                <c:pt idx="183">
                  <c:v>1.029292188246526</c:v>
                </c:pt>
                <c:pt idx="184">
                  <c:v>1.029808759585722</c:v>
                </c:pt>
                <c:pt idx="185">
                  <c:v>1.030320889743043</c:v>
                </c:pt>
                <c:pt idx="186">
                  <c:v>1.030828635776622</c:v>
                </c:pt>
                <c:pt idx="187">
                  <c:v>1.031332053770802</c:v>
                </c:pt>
                <c:pt idx="188">
                  <c:v>1.031831198856835</c:v>
                </c:pt>
                <c:pt idx="189">
                  <c:v>1.032326125233057</c:v>
                </c:pt>
                <c:pt idx="190">
                  <c:v>1.032816886184543</c:v>
                </c:pt>
                <c:pt idx="191">
                  <c:v>1.033303534102283</c:v>
                </c:pt>
                <c:pt idx="192">
                  <c:v>1.033786120501861</c:v>
                </c:pt>
                <c:pt idx="193">
                  <c:v>1.034264696041674</c:v>
                </c:pt>
                <c:pt idx="194">
                  <c:v>1.034739310540701</c:v>
                </c:pt>
                <c:pt idx="195">
                  <c:v>1.035210012995826</c:v>
                </c:pt>
                <c:pt idx="196">
                  <c:v>1.035676851598734</c:v>
                </c:pt>
                <c:pt idx="197">
                  <c:v>1.036139873752396</c:v>
                </c:pt>
                <c:pt idx="198">
                  <c:v>1.036599126087143</c:v>
                </c:pt>
                <c:pt idx="199">
                  <c:v>1.037054654476358</c:v>
                </c:pt>
                <c:pt idx="200">
                  <c:v>1.037506504051779</c:v>
                </c:pt>
                <c:pt idx="201">
                  <c:v>1.037954719218433</c:v>
                </c:pt>
                <c:pt idx="202">
                  <c:v>1.038399343669217</c:v>
                </c:pt>
                <c:pt idx="203">
                  <c:v>1.038840420399118</c:v>
                </c:pt>
                <c:pt idx="204">
                  <c:v>1.039277991719105</c:v>
                </c:pt>
                <c:pt idx="205">
                  <c:v>1.039712099269682</c:v>
                </c:pt>
                <c:pt idx="206">
                  <c:v>1.040142784034122</c:v>
                </c:pt>
                <c:pt idx="207">
                  <c:v>1.040570086351392</c:v>
                </c:pt>
                <c:pt idx="208">
                  <c:v>1.040994045928771</c:v>
                </c:pt>
                <c:pt idx="209">
                  <c:v>1.041414701854168</c:v>
                </c:pt>
                <c:pt idx="210">
                  <c:v>1.041832092608166</c:v>
                </c:pt>
                <c:pt idx="211">
                  <c:v>1.042246256075769</c:v>
                </c:pt>
                <c:pt idx="212">
                  <c:v>1.042657229557891</c:v>
                </c:pt>
                <c:pt idx="213">
                  <c:v>1.043065049782575</c:v>
                </c:pt>
                <c:pt idx="214">
                  <c:v>1.043469752915947</c:v>
                </c:pt>
                <c:pt idx="215">
                  <c:v>1.043871374572935</c:v>
                </c:pt>
                <c:pt idx="216">
                  <c:v>1.044269949827731</c:v>
                </c:pt>
                <c:pt idx="217">
                  <c:v>1.044665513224016</c:v>
                </c:pt>
                <c:pt idx="218">
                  <c:v>1.045058098784965</c:v>
                </c:pt>
                <c:pt idx="219">
                  <c:v>1.04544774002301</c:v>
                </c:pt>
                <c:pt idx="220">
                  <c:v>1.045834469949398</c:v>
                </c:pt>
                <c:pt idx="221">
                  <c:v>1.046218321083526</c:v>
                </c:pt>
                <c:pt idx="222">
                  <c:v>1.046599325462073</c:v>
                </c:pt>
                <c:pt idx="223">
                  <c:v>1.046977514647927</c:v>
                </c:pt>
                <c:pt idx="224">
                  <c:v>1.047352919738918</c:v>
                </c:pt>
                <c:pt idx="225">
                  <c:v>1.047725571376349</c:v>
                </c:pt>
                <c:pt idx="226">
                  <c:v>1.048095499753352</c:v>
                </c:pt>
                <c:pt idx="227">
                  <c:v>1.048462734623056</c:v>
                </c:pt>
                <c:pt idx="228">
                  <c:v>1.04882730530657</c:v>
                </c:pt>
                <c:pt idx="229">
                  <c:v>1.049189240700807</c:v>
                </c:pt>
                <c:pt idx="230">
                  <c:v>1.049548569286125</c:v>
                </c:pt>
                <c:pt idx="231">
                  <c:v>1.049905319133812</c:v>
                </c:pt>
                <c:pt idx="232">
                  <c:v>1.050259517913404</c:v>
                </c:pt>
                <c:pt idx="233">
                  <c:v>1.050611192899853</c:v>
                </c:pt>
                <c:pt idx="234">
                  <c:v>1.050960370980536</c:v>
                </c:pt>
                <c:pt idx="235">
                  <c:v>1.051307078662121</c:v>
                </c:pt>
                <c:pt idx="236">
                  <c:v>1.051651342077279</c:v>
                </c:pt>
                <c:pt idx="237">
                  <c:v>1.051993186991261</c:v>
                </c:pt>
                <c:pt idx="238">
                  <c:v>1.052332638808341</c:v>
                </c:pt>
                <c:pt idx="239">
                  <c:v>1.052669722578108</c:v>
                </c:pt>
                <c:pt idx="240">
                  <c:v>1.053004463001644</c:v>
                </c:pt>
                <c:pt idx="241">
                  <c:v>1.053336884437565</c:v>
                </c:pt>
                <c:pt idx="242">
                  <c:v>1.053667010907936</c:v>
                </c:pt>
                <c:pt idx="243">
                  <c:v>1.053994866104065</c:v>
                </c:pt>
                <c:pt idx="244">
                  <c:v>1.054320473392181</c:v>
                </c:pt>
                <c:pt idx="245">
                  <c:v>1.054643855818989</c:v>
                </c:pt>
                <c:pt idx="246">
                  <c:v>1.054965036117121</c:v>
                </c:pt>
                <c:pt idx="247">
                  <c:v>1.055284036710462</c:v>
                </c:pt>
                <c:pt idx="248">
                  <c:v>1.055600879719381</c:v>
                </c:pt>
                <c:pt idx="249">
                  <c:v>1.05591558696585</c:v>
                </c:pt>
                <c:pt idx="250">
                  <c:v>1.056228179978458</c:v>
                </c:pt>
                <c:pt idx="251">
                  <c:v>1.056538679997329</c:v>
                </c:pt>
                <c:pt idx="252">
                  <c:v>1.056847107978939</c:v>
                </c:pt>
                <c:pt idx="253">
                  <c:v>1.057153484600835</c:v>
                </c:pt>
                <c:pt idx="254">
                  <c:v>1.057457830266263</c:v>
                </c:pt>
                <c:pt idx="255">
                  <c:v>1.057760165108702</c:v>
                </c:pt>
                <c:pt idx="256">
                  <c:v>1.058060508996311</c:v>
                </c:pt>
                <c:pt idx="257">
                  <c:v>1.058358881536285</c:v>
                </c:pt>
                <c:pt idx="258">
                  <c:v>1.058655302079126</c:v>
                </c:pt>
                <c:pt idx="259">
                  <c:v>1.058949789722835</c:v>
                </c:pt>
                <c:pt idx="260">
                  <c:v>1.059242363317015</c:v>
                </c:pt>
                <c:pt idx="261">
                  <c:v>1.059533041466898</c:v>
                </c:pt>
                <c:pt idx="262">
                  <c:v>1.059821842537296</c:v>
                </c:pt>
                <c:pt idx="263">
                  <c:v>1.060108784656469</c:v>
                </c:pt>
                <c:pt idx="264">
                  <c:v>1.060393885719929</c:v>
                </c:pt>
                <c:pt idx="265">
                  <c:v>1.060677163394156</c:v>
                </c:pt>
                <c:pt idx="266">
                  <c:v>1.060958635120258</c:v>
                </c:pt>
                <c:pt idx="267">
                  <c:v>1.061238318117554</c:v>
                </c:pt>
                <c:pt idx="268">
                  <c:v>1.061516229387085</c:v>
                </c:pt>
                <c:pt idx="269">
                  <c:v>1.061792385715067</c:v>
                </c:pt>
                <c:pt idx="270">
                  <c:v>1.062066803676272</c:v>
                </c:pt>
                <c:pt idx="271">
                  <c:v>1.062339499637351</c:v>
                </c:pt>
                <c:pt idx="272">
                  <c:v>1.062610489760085</c:v>
                </c:pt>
                <c:pt idx="273">
                  <c:v>1.06287979000459</c:v>
                </c:pt>
                <c:pt idx="274">
                  <c:v>1.063147416132446</c:v>
                </c:pt>
                <c:pt idx="275">
                  <c:v>1.063413383709779</c:v>
                </c:pt>
                <c:pt idx="276">
                  <c:v>1.063677708110283</c:v>
                </c:pt>
                <c:pt idx="277">
                  <c:v>1.063940404518183</c:v>
                </c:pt>
                <c:pt idx="278">
                  <c:v>1.064201487931145</c:v>
                </c:pt>
                <c:pt idx="279">
                  <c:v>1.064460973163136</c:v>
                </c:pt>
                <c:pt idx="280">
                  <c:v>1.064718874847228</c:v>
                </c:pt>
                <c:pt idx="281">
                  <c:v>1.064975207438351</c:v>
                </c:pt>
                <c:pt idx="282">
                  <c:v>1.065229985215995</c:v>
                </c:pt>
                <c:pt idx="283">
                  <c:v>1.065483222286865</c:v>
                </c:pt>
                <c:pt idx="284">
                  <c:v>1.06573493258749</c:v>
                </c:pt>
                <c:pt idx="285">
                  <c:v>1.065985129886777</c:v>
                </c:pt>
                <c:pt idx="286">
                  <c:v>1.066233827788531</c:v>
                </c:pt>
                <c:pt idx="287">
                  <c:v>1.066481039733914</c:v>
                </c:pt>
                <c:pt idx="288">
                  <c:v>1.066726779003877</c:v>
                </c:pt>
                <c:pt idx="289">
                  <c:v>1.066971058721537</c:v>
                </c:pt>
                <c:pt idx="290">
                  <c:v>1.067213891854514</c:v>
                </c:pt>
                <c:pt idx="291">
                  <c:v>1.067455291217233</c:v>
                </c:pt>
                <c:pt idx="292">
                  <c:v>1.067695269473174</c:v>
                </c:pt>
                <c:pt idx="293">
                  <c:v>1.067933839137091</c:v>
                </c:pt>
                <c:pt idx="294">
                  <c:v>1.068171012577192</c:v>
                </c:pt>
                <c:pt idx="295">
                  <c:v>1.068406802017275</c:v>
                </c:pt>
                <c:pt idx="296">
                  <c:v>1.068641219538829</c:v>
                </c:pt>
                <c:pt idx="297">
                  <c:v>1.068874277083106</c:v>
                </c:pt>
                <c:pt idx="298">
                  <c:v>1.069105986453143</c:v>
                </c:pt>
                <c:pt idx="299">
                  <c:v>1.069336359315757</c:v>
                </c:pt>
                <c:pt idx="300">
                  <c:v>1.069565407203513</c:v>
                </c:pt>
                <c:pt idx="301">
                  <c:v>1.069793141516641</c:v>
                </c:pt>
                <c:pt idx="302">
                  <c:v>1.07001957352493</c:v>
                </c:pt>
                <c:pt idx="303">
                  <c:v>1.070244714369596</c:v>
                </c:pt>
                <c:pt idx="304">
                  <c:v>1.070468575065103</c:v>
                </c:pt>
                <c:pt idx="305">
                  <c:v>1.070691166500963</c:v>
                </c:pt>
                <c:pt idx="306">
                  <c:v>1.070912499443507</c:v>
                </c:pt>
                <c:pt idx="307">
                  <c:v>1.071132584537616</c:v>
                </c:pt>
                <c:pt idx="308">
                  <c:v>1.071351432308435</c:v>
                </c:pt>
                <c:pt idx="309">
                  <c:v>1.071569053163047</c:v>
                </c:pt>
                <c:pt idx="310">
                  <c:v>1.071785457392128</c:v>
                </c:pt>
                <c:pt idx="311">
                  <c:v>1.072000655171569</c:v>
                </c:pt>
                <c:pt idx="312">
                  <c:v>1.072214656564071</c:v>
                </c:pt>
                <c:pt idx="313">
                  <c:v>1.072427471520717</c:v>
                </c:pt>
                <c:pt idx="314">
                  <c:v>1.072639109882516</c:v>
                </c:pt>
                <c:pt idx="315">
                  <c:v>1.072849581381916</c:v>
                </c:pt>
                <c:pt idx="316">
                  <c:v>1.073058895644305</c:v>
                </c:pt>
                <c:pt idx="317">
                  <c:v>1.073267062189474</c:v>
                </c:pt>
                <c:pt idx="318">
                  <c:v>1.073474090433061</c:v>
                </c:pt>
                <c:pt idx="319">
                  <c:v>1.073679989687976</c:v>
                </c:pt>
                <c:pt idx="320">
                  <c:v>1.073884769165795</c:v>
                </c:pt>
                <c:pt idx="321">
                  <c:v>1.074088437978136</c:v>
                </c:pt>
                <c:pt idx="322">
                  <c:v>1.07429100513801</c:v>
                </c:pt>
                <c:pt idx="323">
                  <c:v>1.074492479561156</c:v>
                </c:pt>
                <c:pt idx="324">
                  <c:v>1.074692870067344</c:v>
                </c:pt>
                <c:pt idx="325">
                  <c:v>1.074892185381666</c:v>
                </c:pt>
                <c:pt idx="326">
                  <c:v>1.075090434135805</c:v>
                </c:pt>
                <c:pt idx="327">
                  <c:v>1.07528762486928</c:v>
                </c:pt>
                <c:pt idx="328">
                  <c:v>1.07548376603067</c:v>
                </c:pt>
                <c:pt idx="329">
                  <c:v>1.075678865978827</c:v>
                </c:pt>
                <c:pt idx="330">
                  <c:v>1.075872932984063</c:v>
                </c:pt>
                <c:pt idx="331">
                  <c:v>1.076065975229317</c:v>
                </c:pt>
                <c:pt idx="332">
                  <c:v>1.076258000811308</c:v>
                </c:pt>
                <c:pt idx="333">
                  <c:v>1.076449017741666</c:v>
                </c:pt>
                <c:pt idx="334">
                  <c:v>1.07663903394805</c:v>
                </c:pt>
                <c:pt idx="335">
                  <c:v>1.076828057275241</c:v>
                </c:pt>
                <c:pt idx="336">
                  <c:v>1.077016095486228</c:v>
                </c:pt>
                <c:pt idx="337">
                  <c:v>1.077203156263267</c:v>
                </c:pt>
                <c:pt idx="338">
                  <c:v>1.077389247208931</c:v>
                </c:pt>
                <c:pt idx="339">
                  <c:v>1.077574375847136</c:v>
                </c:pt>
                <c:pt idx="340">
                  <c:v>1.077758549624163</c:v>
                </c:pt>
                <c:pt idx="341">
                  <c:v>1.077941775909648</c:v>
                </c:pt>
                <c:pt idx="342">
                  <c:v>1.078124061997575</c:v>
                </c:pt>
                <c:pt idx="343">
                  <c:v>1.078305415107239</c:v>
                </c:pt>
                <c:pt idx="344">
                  <c:v>1.078485842384198</c:v>
                </c:pt>
                <c:pt idx="345">
                  <c:v>1.078665350901219</c:v>
                </c:pt>
                <c:pt idx="346">
                  <c:v>1.078843947659196</c:v>
                </c:pt>
                <c:pt idx="347">
                  <c:v>1.079021639588063</c:v>
                </c:pt>
                <c:pt idx="348">
                  <c:v>1.079198433547695</c:v>
                </c:pt>
                <c:pt idx="349">
                  <c:v>1.079374336328784</c:v>
                </c:pt>
                <c:pt idx="350">
                  <c:v>1.079549354653713</c:v>
                </c:pt>
                <c:pt idx="351">
                  <c:v>1.079723495177415</c:v>
                </c:pt>
                <c:pt idx="352">
                  <c:v>1.079896764488213</c:v>
                </c:pt>
                <c:pt idx="353">
                  <c:v>1.080069169108654</c:v>
                </c:pt>
                <c:pt idx="354">
                  <c:v>1.080240715496324</c:v>
                </c:pt>
                <c:pt idx="355">
                  <c:v>1.080411410044663</c:v>
                </c:pt>
                <c:pt idx="356">
                  <c:v>1.08058125908375</c:v>
                </c:pt>
                <c:pt idx="357">
                  <c:v>1.080750268881093</c:v>
                </c:pt>
                <c:pt idx="358">
                  <c:v>1.080918445642398</c:v>
                </c:pt>
                <c:pt idx="359">
                  <c:v>1.081085795512327</c:v>
                </c:pt>
                <c:pt idx="360">
                  <c:v>1.08125232457525</c:v>
                </c:pt>
                <c:pt idx="361">
                  <c:v>1.081418038855983</c:v>
                </c:pt>
                <c:pt idx="362">
                  <c:v>1.08158294432051</c:v>
                </c:pt>
                <c:pt idx="363">
                  <c:v>1.081747046876708</c:v>
                </c:pt>
                <c:pt idx="364">
                  <c:v>1.081910352375044</c:v>
                </c:pt>
                <c:pt idx="365">
                  <c:v>1.082072866609276</c:v>
                </c:pt>
                <c:pt idx="366">
                  <c:v>1.082234595317137</c:v>
                </c:pt>
                <c:pt idx="367">
                  <c:v>1.082395544181011</c:v>
                </c:pt>
                <c:pt idx="368">
                  <c:v>1.082555718828599</c:v>
                </c:pt>
                <c:pt idx="369">
                  <c:v>1.082715124833574</c:v>
                </c:pt>
                <c:pt idx="370">
                  <c:v>1.082873767716231</c:v>
                </c:pt>
                <c:pt idx="371">
                  <c:v>1.083031652944121</c:v>
                </c:pt>
                <c:pt idx="372">
                  <c:v>1.08318878593268</c:v>
                </c:pt>
                <c:pt idx="373">
                  <c:v>1.083345172045853</c:v>
                </c:pt>
                <c:pt idx="374">
                  <c:v>1.083500816596699</c:v>
                </c:pt>
                <c:pt idx="375">
                  <c:v>1.083655724847994</c:v>
                </c:pt>
                <c:pt idx="376">
                  <c:v>1.083809902012828</c:v>
                </c:pt>
                <c:pt idx="377">
                  <c:v>1.083963353255189</c:v>
                </c:pt>
                <c:pt idx="378">
                  <c:v>1.084116083690534</c:v>
                </c:pt>
                <c:pt idx="379">
                  <c:v>1.084268098386368</c:v>
                </c:pt>
                <c:pt idx="380">
                  <c:v>1.084419402362795</c:v>
                </c:pt>
                <c:pt idx="381">
                  <c:v>1.08457000059308</c:v>
                </c:pt>
                <c:pt idx="382">
                  <c:v>1.084719898004182</c:v>
                </c:pt>
                <c:pt idx="383">
                  <c:v>1.084869099477307</c:v>
                </c:pt>
                <c:pt idx="384">
                  <c:v>1.085017609848425</c:v>
                </c:pt>
                <c:pt idx="385">
                  <c:v>1.0851654339088</c:v>
                </c:pt>
                <c:pt idx="386">
                  <c:v>1.085312576405503</c:v>
                </c:pt>
                <c:pt idx="387">
                  <c:v>1.08545904204192</c:v>
                </c:pt>
                <c:pt idx="388">
                  <c:v>1.085604835478255</c:v>
                </c:pt>
                <c:pt idx="389">
                  <c:v>1.085749961332024</c:v>
                </c:pt>
                <c:pt idx="390">
                  <c:v>1.085894424178542</c:v>
                </c:pt>
                <c:pt idx="391">
                  <c:v>1.086038228551405</c:v>
                </c:pt>
                <c:pt idx="392">
                  <c:v>1.086181378942963</c:v>
                </c:pt>
                <c:pt idx="393">
                  <c:v>1.086323879804789</c:v>
                </c:pt>
                <c:pt idx="394">
                  <c:v>1.086465735548144</c:v>
                </c:pt>
                <c:pt idx="395">
                  <c:v>1.086606950544424</c:v>
                </c:pt>
                <c:pt idx="396">
                  <c:v>1.08674752912562</c:v>
                </c:pt>
                <c:pt idx="397">
                  <c:v>1.08688747558475</c:v>
                </c:pt>
                <c:pt idx="398">
                  <c:v>1.087026794176307</c:v>
                </c:pt>
                <c:pt idx="399">
                  <c:v>1.087165489116682</c:v>
                </c:pt>
                <c:pt idx="400">
                  <c:v>1.087303564584592</c:v>
                </c:pt>
                <c:pt idx="401">
                  <c:v>1.087441024721504</c:v>
                </c:pt>
                <c:pt idx="402">
                  <c:v>1.087577873632044</c:v>
                </c:pt>
                <c:pt idx="403">
                  <c:v>1.087714115384408</c:v>
                </c:pt>
                <c:pt idx="404">
                  <c:v>1.087849754010764</c:v>
                </c:pt>
                <c:pt idx="405">
                  <c:v>1.087984793507653</c:v>
                </c:pt>
                <c:pt idx="406">
                  <c:v>1.088119237836377</c:v>
                </c:pt>
                <c:pt idx="407">
                  <c:v>1.088253090923391</c:v>
                </c:pt>
                <c:pt idx="408">
                  <c:v>1.088386356660684</c:v>
                </c:pt>
                <c:pt idx="409">
                  <c:v>1.088519038906154</c:v>
                </c:pt>
                <c:pt idx="410">
                  <c:v>1.088651141483986</c:v>
                </c:pt>
                <c:pt idx="411">
                  <c:v>1.088782668185012</c:v>
                </c:pt>
                <c:pt idx="412">
                  <c:v>1.088913622767081</c:v>
                </c:pt>
                <c:pt idx="413">
                  <c:v>1.089044008955411</c:v>
                </c:pt>
                <c:pt idx="414">
                  <c:v>1.089173830442948</c:v>
                </c:pt>
                <c:pt idx="415">
                  <c:v>1.089303090890711</c:v>
                </c:pt>
                <c:pt idx="416">
                  <c:v>1.089431793928137</c:v>
                </c:pt>
                <c:pt idx="417">
                  <c:v>1.089559943153422</c:v>
                </c:pt>
                <c:pt idx="418">
                  <c:v>1.089687542133854</c:v>
                </c:pt>
                <c:pt idx="419">
                  <c:v>1.089814594406149</c:v>
                </c:pt>
                <c:pt idx="420">
                  <c:v>1.089941103476773</c:v>
                </c:pt>
                <c:pt idx="421">
                  <c:v>1.090067072822265</c:v>
                </c:pt>
                <c:pt idx="422">
                  <c:v>1.090192505889559</c:v>
                </c:pt>
                <c:pt idx="423">
                  <c:v>1.090317406096298</c:v>
                </c:pt>
                <c:pt idx="424">
                  <c:v>1.09044177683114</c:v>
                </c:pt>
                <c:pt idx="425">
                  <c:v>1.090565621454069</c:v>
                </c:pt>
                <c:pt idx="426">
                  <c:v>1.090688943296697</c:v>
                </c:pt>
                <c:pt idx="427">
                  <c:v>1.090811745662563</c:v>
                </c:pt>
                <c:pt idx="428">
                  <c:v>1.090934031827426</c:v>
                </c:pt>
                <c:pt idx="429">
                  <c:v>1.091055805039558</c:v>
                </c:pt>
                <c:pt idx="430">
                  <c:v>1.091177068520033</c:v>
                </c:pt>
                <c:pt idx="431">
                  <c:v>1.091297825463009</c:v>
                </c:pt>
                <c:pt idx="432">
                  <c:v>1.091418079036008</c:v>
                </c:pt>
                <c:pt idx="433">
                  <c:v>1.091537832380197</c:v>
                </c:pt>
                <c:pt idx="434">
                  <c:v>1.091657088610656</c:v>
                </c:pt>
                <c:pt idx="435">
                  <c:v>1.091775850816654</c:v>
                </c:pt>
                <c:pt idx="436">
                  <c:v>1.091894122061911</c:v>
                </c:pt>
                <c:pt idx="437">
                  <c:v>1.092011905384866</c:v>
                </c:pt>
                <c:pt idx="438">
                  <c:v>1.092129203798932</c:v>
                </c:pt>
                <c:pt idx="439">
                  <c:v>1.092246020292758</c:v>
                </c:pt>
                <c:pt idx="440">
                  <c:v>1.09236235783048</c:v>
                </c:pt>
                <c:pt idx="441">
                  <c:v>1.092478219351975</c:v>
                </c:pt>
                <c:pt idx="442">
                  <c:v>1.092593607773103</c:v>
                </c:pt>
                <c:pt idx="443">
                  <c:v>1.092708525985958</c:v>
                </c:pt>
                <c:pt idx="444">
                  <c:v>1.092822976859105</c:v>
                </c:pt>
                <c:pt idx="445">
                  <c:v>1.092936963237823</c:v>
                </c:pt>
                <c:pt idx="446">
                  <c:v>1.093050487944337</c:v>
                </c:pt>
                <c:pt idx="447">
                  <c:v>1.093163553778052</c:v>
                </c:pt>
                <c:pt idx="448">
                  <c:v>1.093276163515786</c:v>
                </c:pt>
                <c:pt idx="449">
                  <c:v>1.093388319911994</c:v>
                </c:pt>
                <c:pt idx="450">
                  <c:v>1.093500025698993</c:v>
                </c:pt>
                <c:pt idx="451">
                  <c:v>1.093611283587186</c:v>
                </c:pt>
                <c:pt idx="452">
                  <c:v>1.093722096265281</c:v>
                </c:pt>
                <c:pt idx="453">
                  <c:v>1.093832466400505</c:v>
                </c:pt>
                <c:pt idx="454">
                  <c:v>1.09394239663882</c:v>
                </c:pt>
                <c:pt idx="455">
                  <c:v>1.094051889605136</c:v>
                </c:pt>
                <c:pt idx="456">
                  <c:v>1.094160947903517</c:v>
                </c:pt>
                <c:pt idx="457">
                  <c:v>1.09426957411739</c:v>
                </c:pt>
                <c:pt idx="458">
                  <c:v>1.094377770809748</c:v>
                </c:pt>
                <c:pt idx="459">
                  <c:v>1.094485540523351</c:v>
                </c:pt>
                <c:pt idx="460">
                  <c:v>1.094592885780925</c:v>
                </c:pt>
                <c:pt idx="461">
                  <c:v>1.094699809085363</c:v>
                </c:pt>
                <c:pt idx="462">
                  <c:v>1.094806312919913</c:v>
                </c:pt>
                <c:pt idx="463">
                  <c:v>1.094912399748376</c:v>
                </c:pt>
                <c:pt idx="464">
                  <c:v>1.095018072015293</c:v>
                </c:pt>
                <c:pt idx="465">
                  <c:v>1.095123332146134</c:v>
                </c:pt>
                <c:pt idx="466">
                  <c:v>1.095228182547483</c:v>
                </c:pt>
                <c:pt idx="467">
                  <c:v>1.095332625607222</c:v>
                </c:pt>
                <c:pt idx="468">
                  <c:v>1.095436663694711</c:v>
                </c:pt>
                <c:pt idx="469">
                  <c:v>1.095540299160972</c:v>
                </c:pt>
                <c:pt idx="470">
                  <c:v>1.095643534338858</c:v>
                </c:pt>
                <c:pt idx="471">
                  <c:v>1.095746371543234</c:v>
                </c:pt>
                <c:pt idx="472">
                  <c:v>1.095848813071151</c:v>
                </c:pt>
                <c:pt idx="473">
                  <c:v>1.095950861202013</c:v>
                </c:pt>
                <c:pt idx="474">
                  <c:v>1.096052518197746</c:v>
                </c:pt>
                <c:pt idx="475">
                  <c:v>1.09615378630297</c:v>
                </c:pt>
                <c:pt idx="476">
                  <c:v>1.096254667745161</c:v>
                </c:pt>
                <c:pt idx="477">
                  <c:v>1.096355164734814</c:v>
                </c:pt>
                <c:pt idx="478">
                  <c:v>1.096455279465605</c:v>
                </c:pt>
                <c:pt idx="479">
                  <c:v>1.096555014114551</c:v>
                </c:pt>
                <c:pt idx="480">
                  <c:v>1.096654370842168</c:v>
                </c:pt>
                <c:pt idx="481">
                  <c:v>1.096753351792628</c:v>
                </c:pt>
                <c:pt idx="482">
                  <c:v>1.09685195909391</c:v>
                </c:pt>
                <c:pt idx="483">
                  <c:v>1.096950194857955</c:v>
                </c:pt>
                <c:pt idx="484">
                  <c:v>1.097048061180819</c:v>
                </c:pt>
                <c:pt idx="485">
                  <c:v>1.097145560142816</c:v>
                </c:pt>
                <c:pt idx="486">
                  <c:v>1.097242693808672</c:v>
                </c:pt>
                <c:pt idx="487">
                  <c:v>1.097339464227666</c:v>
                </c:pt>
                <c:pt idx="488">
                  <c:v>1.097435873433777</c:v>
                </c:pt>
                <c:pt idx="489">
                  <c:v>1.097531923445825</c:v>
                </c:pt>
                <c:pt idx="490">
                  <c:v>1.097627616267613</c:v>
                </c:pt>
                <c:pt idx="491">
                  <c:v>1.097722953888066</c:v>
                </c:pt>
                <c:pt idx="492">
                  <c:v>1.097817938281368</c:v>
                </c:pt>
                <c:pt idx="493">
                  <c:v>1.097912571407101</c:v>
                </c:pt>
                <c:pt idx="494">
                  <c:v>1.098006855210375</c:v>
                </c:pt>
                <c:pt idx="495">
                  <c:v>1.098100791621966</c:v>
                </c:pt>
                <c:pt idx="496">
                  <c:v>1.098194382558446</c:v>
                </c:pt>
                <c:pt idx="497">
                  <c:v>1.098287629922314</c:v>
                </c:pt>
                <c:pt idx="498">
                  <c:v>1.098380535602123</c:v>
                </c:pt>
                <c:pt idx="499">
                  <c:v>1.098473101472609</c:v>
                </c:pt>
                <c:pt idx="500">
                  <c:v>1.098565329394817</c:v>
                </c:pt>
                <c:pt idx="501">
                  <c:v>1.098657221216229</c:v>
                </c:pt>
                <c:pt idx="502">
                  <c:v>1.098748778770878</c:v>
                </c:pt>
                <c:pt idx="503">
                  <c:v>1.098840003879483</c:v>
                </c:pt>
                <c:pt idx="504">
                  <c:v>1.098930898349558</c:v>
                </c:pt>
                <c:pt idx="505">
                  <c:v>1.099021463975539</c:v>
                </c:pt>
                <c:pt idx="506">
                  <c:v>1.099111702538899</c:v>
                </c:pt>
                <c:pt idx="507">
                  <c:v>1.099201615808264</c:v>
                </c:pt>
                <c:pt idx="508">
                  <c:v>1.099291205539532</c:v>
                </c:pt>
                <c:pt idx="509">
                  <c:v>1.099380473475985</c:v>
                </c:pt>
                <c:pt idx="510">
                  <c:v>1.099469421348401</c:v>
                </c:pt>
                <c:pt idx="511">
                  <c:v>1.099558050875168</c:v>
                </c:pt>
                <c:pt idx="512">
                  <c:v>1.099646363762395</c:v>
                </c:pt>
                <c:pt idx="513">
                  <c:v>1.099734361704018</c:v>
                </c:pt>
                <c:pt idx="514">
                  <c:v>1.099822046381914</c:v>
                </c:pt>
                <c:pt idx="515">
                  <c:v>1.099909419466003</c:v>
                </c:pt>
                <c:pt idx="516">
                  <c:v>1.099996482614356</c:v>
                </c:pt>
                <c:pt idx="517">
                  <c:v>1.100083237473302</c:v>
                </c:pt>
                <c:pt idx="518">
                  <c:v>1.100169685677527</c:v>
                </c:pt>
                <c:pt idx="519">
                  <c:v>1.10025582885018</c:v>
                </c:pt>
                <c:pt idx="520">
                  <c:v>1.100341668602977</c:v>
                </c:pt>
                <c:pt idx="521">
                  <c:v>1.100427206536295</c:v>
                </c:pt>
                <c:pt idx="522">
                  <c:v>1.100512444239276</c:v>
                </c:pt>
                <c:pt idx="523">
                  <c:v>1.100597383289927</c:v>
                </c:pt>
                <c:pt idx="524">
                  <c:v>1.100682025255212</c:v>
                </c:pt>
                <c:pt idx="525">
                  <c:v>1.100766371691152</c:v>
                </c:pt>
                <c:pt idx="526">
                  <c:v>1.100850424142921</c:v>
                </c:pt>
                <c:pt idx="527">
                  <c:v>1.100934184144939</c:v>
                </c:pt>
                <c:pt idx="528">
                  <c:v>1.101017653220963</c:v>
                </c:pt>
                <c:pt idx="529">
                  <c:v>1.101100832884186</c:v>
                </c:pt>
                <c:pt idx="530">
                  <c:v>1.10118372463732</c:v>
                </c:pt>
                <c:pt idx="531">
                  <c:v>1.101266329972694</c:v>
                </c:pt>
                <c:pt idx="532">
                  <c:v>1.10134865037234</c:v>
                </c:pt>
                <c:pt idx="533">
                  <c:v>1.101430687308082</c:v>
                </c:pt>
                <c:pt idx="534">
                  <c:v>1.101512442241623</c:v>
                </c:pt>
                <c:pt idx="535">
                  <c:v>1.101593916624633</c:v>
                </c:pt>
                <c:pt idx="536">
                  <c:v>1.101675111898836</c:v>
                </c:pt>
                <c:pt idx="537">
                  <c:v>1.101756029496093</c:v>
                </c:pt>
                <c:pt idx="538">
                  <c:v>1.101836670838486</c:v>
                </c:pt>
                <c:pt idx="539">
                  <c:v>1.101917037338403</c:v>
                </c:pt>
                <c:pt idx="540">
                  <c:v>1.101997130398621</c:v>
                </c:pt>
                <c:pt idx="541">
                  <c:v>1.102076951412384</c:v>
                </c:pt>
                <c:pt idx="542">
                  <c:v>1.102156501763488</c:v>
                </c:pt>
                <c:pt idx="543">
                  <c:v>1.102235782826358</c:v>
                </c:pt>
                <c:pt idx="544">
                  <c:v>1.10231479596613</c:v>
                </c:pt>
                <c:pt idx="545">
                  <c:v>1.102393542538726</c:v>
                </c:pt>
                <c:pt idx="546">
                  <c:v>1.102472023890933</c:v>
                </c:pt>
                <c:pt idx="547">
                  <c:v>1.102550241360483</c:v>
                </c:pt>
                <c:pt idx="548">
                  <c:v>1.102628196276123</c:v>
                </c:pt>
                <c:pt idx="549">
                  <c:v>1.102705889957695</c:v>
                </c:pt>
                <c:pt idx="550">
                  <c:v>1.102783323716209</c:v>
                </c:pt>
                <c:pt idx="551">
                  <c:v>1.102860498853915</c:v>
                </c:pt>
                <c:pt idx="552">
                  <c:v>1.10293741666438</c:v>
                </c:pt>
                <c:pt idx="553">
                  <c:v>1.103014078432557</c:v>
                </c:pt>
                <c:pt idx="554">
                  <c:v>1.103090485434857</c:v>
                </c:pt>
                <c:pt idx="555">
                  <c:v>1.10316663893922</c:v>
                </c:pt>
                <c:pt idx="556">
                  <c:v>1.103242540205188</c:v>
                </c:pt>
                <c:pt idx="557">
                  <c:v>1.10331819048397</c:v>
                </c:pt>
                <c:pt idx="558">
                  <c:v>1.103393591018512</c:v>
                </c:pt>
                <c:pt idx="559">
                  <c:v>1.103468743043569</c:v>
                </c:pt>
                <c:pt idx="560">
                  <c:v>1.103543647785767</c:v>
                </c:pt>
                <c:pt idx="561">
                  <c:v>1.103618306463672</c:v>
                </c:pt>
                <c:pt idx="562">
                  <c:v>1.103692720287856</c:v>
                </c:pt>
                <c:pt idx="563">
                  <c:v>1.103766890460964</c:v>
                </c:pt>
                <c:pt idx="564">
                  <c:v>1.103840818177777</c:v>
                </c:pt>
                <c:pt idx="565">
                  <c:v>1.103914504625276</c:v>
                </c:pt>
                <c:pt idx="566">
                  <c:v>1.103987950982706</c:v>
                </c:pt>
                <c:pt idx="567">
                  <c:v>1.104061158421639</c:v>
                </c:pt>
                <c:pt idx="568">
                  <c:v>1.104134128106038</c:v>
                </c:pt>
                <c:pt idx="569">
                  <c:v>1.104206861192315</c:v>
                </c:pt>
                <c:pt idx="570">
                  <c:v>1.104279358829394</c:v>
                </c:pt>
                <c:pt idx="571">
                  <c:v>1.104351622158774</c:v>
                </c:pt>
                <c:pt idx="572">
                  <c:v>1.104423652314585</c:v>
                </c:pt>
                <c:pt idx="573">
                  <c:v>1.104495450423648</c:v>
                </c:pt>
                <c:pt idx="574">
                  <c:v>1.104567017605537</c:v>
                </c:pt>
                <c:pt idx="575">
                  <c:v>1.104638354972634</c:v>
                </c:pt>
                <c:pt idx="576">
                  <c:v>1.104709463630186</c:v>
                </c:pt>
                <c:pt idx="577">
                  <c:v>1.104780344676365</c:v>
                </c:pt>
                <c:pt idx="578">
                  <c:v>1.104850999202324</c:v>
                </c:pt>
                <c:pt idx="579">
                  <c:v>1.104921428292251</c:v>
                </c:pt>
                <c:pt idx="580">
                  <c:v>1.104991633023426</c:v>
                </c:pt>
                <c:pt idx="581">
                  <c:v>1.105061614466275</c:v>
                </c:pt>
                <c:pt idx="582">
                  <c:v>1.105131373684427</c:v>
                </c:pt>
                <c:pt idx="583">
                  <c:v>1.105200911734764</c:v>
                </c:pt>
                <c:pt idx="584">
                  <c:v>1.105270229667477</c:v>
                </c:pt>
                <c:pt idx="585">
                  <c:v>1.105339328526117</c:v>
                </c:pt>
                <c:pt idx="586">
                  <c:v>1.105408209347652</c:v>
                </c:pt>
                <c:pt idx="587">
                  <c:v>1.10547687316251</c:v>
                </c:pt>
                <c:pt idx="588">
                  <c:v>1.105545320994642</c:v>
                </c:pt>
                <c:pt idx="589">
                  <c:v>1.105613553861562</c:v>
                </c:pt>
                <c:pt idx="590">
                  <c:v>1.105681572774404</c:v>
                </c:pt>
                <c:pt idx="591">
                  <c:v>1.105749378737971</c:v>
                </c:pt>
                <c:pt idx="592">
                  <c:v>1.105816972750781</c:v>
                </c:pt>
                <c:pt idx="593">
                  <c:v>1.105884355805123</c:v>
                </c:pt>
                <c:pt idx="594">
                  <c:v>1.105951528887096</c:v>
                </c:pt>
                <c:pt idx="595">
                  <c:v>1.106018492976667</c:v>
                </c:pt>
                <c:pt idx="596">
                  <c:v>1.10608524904771</c:v>
                </c:pt>
                <c:pt idx="597">
                  <c:v>1.106151798068062</c:v>
                </c:pt>
                <c:pt idx="598">
                  <c:v>1.10621814099956</c:v>
                </c:pt>
                <c:pt idx="599">
                  <c:v>1.106284278798094</c:v>
                </c:pt>
                <c:pt idx="600">
                  <c:v>1.106350212413653</c:v>
                </c:pt>
                <c:pt idx="601">
                  <c:v>1.106415942790369</c:v>
                </c:pt>
                <c:pt idx="602">
                  <c:v>1.106481470866558</c:v>
                </c:pt>
                <c:pt idx="603">
                  <c:v>1.106546797574772</c:v>
                </c:pt>
                <c:pt idx="604">
                  <c:v>1.10661192384184</c:v>
                </c:pt>
                <c:pt idx="605">
                  <c:v>1.106676850588908</c:v>
                </c:pt>
                <c:pt idx="606">
                  <c:v>1.10674157873149</c:v>
                </c:pt>
                <c:pt idx="607">
                  <c:v>1.106806109179506</c:v>
                </c:pt>
                <c:pt idx="608">
                  <c:v>1.106870442837324</c:v>
                </c:pt>
                <c:pt idx="609">
                  <c:v>1.106934580603804</c:v>
                </c:pt>
                <c:pt idx="610">
                  <c:v>1.106998523372344</c:v>
                </c:pt>
                <c:pt idx="611">
                  <c:v>1.107062272030912</c:v>
                </c:pt>
                <c:pt idx="612">
                  <c:v>1.107125827462097</c:v>
                </c:pt>
                <c:pt idx="613">
                  <c:v>1.107189190543141</c:v>
                </c:pt>
                <c:pt idx="614">
                  <c:v>1.107252362145986</c:v>
                </c:pt>
                <c:pt idx="615">
                  <c:v>1.107315343137311</c:v>
                </c:pt>
                <c:pt idx="616">
                  <c:v>1.107378134378574</c:v>
                </c:pt>
                <c:pt idx="617">
                  <c:v>1.107440736726046</c:v>
                </c:pt>
                <c:pt idx="618">
                  <c:v>1.107503151030856</c:v>
                </c:pt>
                <c:pt idx="619">
                  <c:v>1.107565378139026</c:v>
                </c:pt>
                <c:pt idx="620">
                  <c:v>1.107627418891512</c:v>
                </c:pt>
                <c:pt idx="621">
                  <c:v>1.107689274124236</c:v>
                </c:pt>
                <c:pt idx="622">
                  <c:v>1.107750944668133</c:v>
                </c:pt>
                <c:pt idx="623">
                  <c:v>1.107812431349178</c:v>
                </c:pt>
                <c:pt idx="624">
                  <c:v>1.107873734988431</c:v>
                </c:pt>
                <c:pt idx="625">
                  <c:v>1.10793485640207</c:v>
                </c:pt>
                <c:pt idx="626">
                  <c:v>1.107995796401426</c:v>
                </c:pt>
                <c:pt idx="627">
                  <c:v>1.108056555793021</c:v>
                </c:pt>
                <c:pt idx="628">
                  <c:v>1.108117135378605</c:v>
                </c:pt>
                <c:pt idx="629">
                  <c:v>1.108177535955187</c:v>
                </c:pt>
                <c:pt idx="630">
                  <c:v>1.108237758315072</c:v>
                </c:pt>
                <c:pt idx="631">
                  <c:v>1.108297803245899</c:v>
                </c:pt>
                <c:pt idx="632">
                  <c:v>1.108357671530668</c:v>
                </c:pt>
                <c:pt idx="633">
                  <c:v>1.108417363947783</c:v>
                </c:pt>
                <c:pt idx="634">
                  <c:v>1.108476881271077</c:v>
                </c:pt>
                <c:pt idx="635">
                  <c:v>1.108536224269851</c:v>
                </c:pt>
                <c:pt idx="636">
                  <c:v>1.108595393708907</c:v>
                </c:pt>
                <c:pt idx="637">
                  <c:v>1.108654390348577</c:v>
                </c:pt>
                <c:pt idx="638">
                  <c:v>1.108713214944761</c:v>
                </c:pt>
                <c:pt idx="639">
                  <c:v>1.108771868248954</c:v>
                </c:pt>
                <c:pt idx="640">
                  <c:v>1.108830351008282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3136592"/>
        <c:axId val="-2122533712"/>
      </c:scatterChart>
      <c:valAx>
        <c:axId val="-2113136592"/>
        <c:scaling>
          <c:orientation val="minMax"/>
          <c:max val="55.0"/>
          <c:min val="0.0"/>
        </c:scaling>
        <c:delete val="0"/>
        <c:axPos val="b"/>
        <c:title>
          <c:tx>
            <c:rich>
              <a:bodyPr/>
              <a:lstStyle/>
              <a:p>
                <a:pPr>
                  <a:defRPr sz="1400" b="0">
                    <a:latin typeface="Arial" charset="0"/>
                    <a:ea typeface="Arial" charset="0"/>
                    <a:cs typeface="Arial" charset="0"/>
                  </a:defRPr>
                </a:pPr>
                <a:r>
                  <a:rPr lang="de-DE" sz="1400" b="0">
                    <a:latin typeface="Arial" charset="0"/>
                    <a:ea typeface="Arial" charset="0"/>
                    <a:cs typeface="Arial" charset="0"/>
                  </a:rPr>
                  <a:t>mass</a:t>
                </a:r>
                <a:r>
                  <a:rPr lang="de-DE" sz="1400" b="0" baseline="0">
                    <a:latin typeface="Arial" charset="0"/>
                    <a:ea typeface="Arial" charset="0"/>
                    <a:cs typeface="Arial" charset="0"/>
                  </a:rPr>
                  <a:t> [µg C]</a:t>
                </a:r>
                <a:endParaRPr lang="en-US" sz="1400" b="0">
                  <a:latin typeface="Arial" charset="0"/>
                  <a:ea typeface="Arial" charset="0"/>
                  <a:cs typeface="Arial" charset="0"/>
                </a:endParaRPr>
              </a:p>
            </c:rich>
          </c:tx>
          <c:layout>
            <c:manualLayout>
              <c:xMode val="edge"/>
              <c:yMode val="edge"/>
              <c:x val="0.456065948772214"/>
              <c:y val="0.94655220612216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122533712"/>
        <c:crosses val="autoZero"/>
        <c:crossBetween val="midCat"/>
      </c:valAx>
      <c:valAx>
        <c:axId val="-2122533712"/>
        <c:scaling>
          <c:orientation val="minMax"/>
          <c:max val="1.2"/>
          <c:min val="0.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 b="0">
                    <a:latin typeface="Arial" charset="0"/>
                    <a:ea typeface="Arial" charset="0"/>
                    <a:cs typeface="Arial" charset="0"/>
                  </a:rPr>
                  <a:t>F</a:t>
                </a:r>
                <a:r>
                  <a:rPr lang="en-US" sz="1400" b="0" baseline="30000">
                    <a:latin typeface="Arial" charset="0"/>
                    <a:ea typeface="Arial" charset="0"/>
                    <a:cs typeface="Arial" charset="0"/>
                  </a:rPr>
                  <a:t>14</a:t>
                </a:r>
                <a:r>
                  <a:rPr lang="en-US" sz="1400" b="0">
                    <a:latin typeface="Arial" charset="0"/>
                    <a:ea typeface="Arial" charset="0"/>
                    <a:cs typeface="Arial" charset="0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0.0190091067988224"/>
              <c:y val="0.442145727754235"/>
            </c:manualLayout>
          </c:layout>
          <c:overlay val="0"/>
        </c:title>
        <c:numFmt formatCode="0.000" sourceLinked="0"/>
        <c:majorTickMark val="out"/>
        <c:minorTickMark val="none"/>
        <c:tickLblPos val="nextTo"/>
        <c:txPr>
          <a:bodyPr/>
          <a:lstStyle/>
          <a:p>
            <a:pPr>
              <a:defRPr sz="1050">
                <a:latin typeface="Arial" charset="0"/>
                <a:ea typeface="Arial" charset="0"/>
                <a:cs typeface="Arial" charset="0"/>
              </a:defRPr>
            </a:pPr>
            <a:endParaRPr lang="en-US"/>
          </a:p>
        </c:txPr>
        <c:crossAx val="-2113136592"/>
        <c:crosses val="autoZero"/>
        <c:crossBetween val="midCat"/>
        <c:majorUnit val="0.08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445156</xdr:colOff>
      <xdr:row>27</xdr:row>
      <xdr:rowOff>144020</xdr:rowOff>
    </xdr:from>
    <xdr:to>
      <xdr:col>7</xdr:col>
      <xdr:colOff>486527</xdr:colOff>
      <xdr:row>56</xdr:row>
      <xdr:rowOff>88507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549897</xdr:colOff>
      <xdr:row>27</xdr:row>
      <xdr:rowOff>144020</xdr:rowOff>
    </xdr:from>
    <xdr:to>
      <xdr:col>14</xdr:col>
      <xdr:colOff>587737</xdr:colOff>
      <xdr:row>56</xdr:row>
      <xdr:rowOff>88114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646"/>
  <sheetViews>
    <sheetView tabSelected="1" topLeftCell="F1" zoomScale="97" zoomScaleNormal="97" zoomScalePageLayoutView="97" workbookViewId="0">
      <selection activeCell="H13" sqref="H13"/>
    </sheetView>
  </sheetViews>
  <sheetFormatPr baseColWidth="10" defaultRowHeight="18" customHeight="1" x14ac:dyDescent="0.2"/>
  <cols>
    <col min="1" max="16" width="13.83203125" style="1" customWidth="1"/>
    <col min="17" max="18" width="10.83203125" style="1"/>
    <col min="19" max="19" width="10.83203125" style="1" customWidth="1"/>
    <col min="20" max="20" width="10.83203125" style="2" customWidth="1"/>
    <col min="21" max="21" width="11.83203125" style="2" customWidth="1"/>
    <col min="22" max="33" width="10.83203125" style="2" customWidth="1"/>
    <col min="34" max="16384" width="10.83203125" style="1"/>
  </cols>
  <sheetData>
    <row r="1" spans="1:35" s="9" customFormat="1" ht="18" customHeight="1" thickBot="1" x14ac:dyDescent="0.25">
      <c r="A1" s="115" t="s">
        <v>39</v>
      </c>
      <c r="B1" s="116"/>
      <c r="C1" s="116"/>
      <c r="D1" s="116"/>
      <c r="E1" s="116"/>
      <c r="F1" s="117"/>
      <c r="G1" s="113" t="s">
        <v>40</v>
      </c>
      <c r="H1" s="114"/>
      <c r="I1" s="114"/>
      <c r="J1" s="114"/>
      <c r="K1" s="114"/>
      <c r="L1" s="114"/>
      <c r="M1" s="114"/>
      <c r="N1" s="114"/>
      <c r="O1" s="114"/>
      <c r="P1" s="114"/>
      <c r="Q1" s="10"/>
      <c r="R1" s="92"/>
      <c r="S1" s="10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0"/>
      <c r="AI1" s="10"/>
    </row>
    <row r="2" spans="1:35" s="9" customFormat="1" ht="18" customHeight="1" x14ac:dyDescent="0.2">
      <c r="A2" s="118" t="s">
        <v>66</v>
      </c>
      <c r="B2" s="119"/>
      <c r="C2" s="119"/>
      <c r="D2" s="119"/>
      <c r="E2" s="119"/>
      <c r="F2" s="120"/>
      <c r="G2" s="137" t="s">
        <v>67</v>
      </c>
      <c r="H2" s="138"/>
      <c r="I2" s="138"/>
      <c r="J2" s="138"/>
      <c r="K2" s="138"/>
      <c r="L2" s="138"/>
      <c r="M2" s="138"/>
      <c r="N2" s="138"/>
      <c r="O2" s="138"/>
      <c r="P2" s="138"/>
      <c r="Q2" s="139"/>
      <c r="R2" s="92"/>
      <c r="S2" s="126" t="s">
        <v>35</v>
      </c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8"/>
      <c r="AH2" s="10"/>
      <c r="AI2" s="10"/>
    </row>
    <row r="3" spans="1:35" ht="18" customHeight="1" thickBot="1" x14ac:dyDescent="0.25">
      <c r="A3" s="95"/>
      <c r="B3" s="96"/>
      <c r="C3" s="96"/>
      <c r="D3" s="96"/>
      <c r="E3" s="96"/>
      <c r="F3" s="96"/>
      <c r="G3" s="95"/>
      <c r="H3" s="94" t="s">
        <v>63</v>
      </c>
      <c r="I3" s="12" t="s">
        <v>64</v>
      </c>
      <c r="J3" s="12"/>
      <c r="K3" s="12" t="s">
        <v>15</v>
      </c>
      <c r="L3" s="12" t="s">
        <v>16</v>
      </c>
      <c r="M3" s="12" t="s">
        <v>17</v>
      </c>
      <c r="N3" s="12" t="s">
        <v>18</v>
      </c>
      <c r="O3" s="132" t="s">
        <v>54</v>
      </c>
      <c r="P3" s="133"/>
      <c r="Q3" s="10"/>
      <c r="R3" s="92"/>
      <c r="S3" s="129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1"/>
      <c r="AH3" s="10"/>
      <c r="AI3" s="10"/>
    </row>
    <row r="4" spans="1:35" ht="37" customHeight="1" x14ac:dyDescent="0.2">
      <c r="A4" s="50" t="s">
        <v>37</v>
      </c>
      <c r="B4" s="51" t="s">
        <v>60</v>
      </c>
      <c r="C4" s="51" t="s">
        <v>61</v>
      </c>
      <c r="D4" s="51" t="s">
        <v>36</v>
      </c>
      <c r="E4" s="51" t="s">
        <v>38</v>
      </c>
      <c r="F4" s="51" t="s">
        <v>10</v>
      </c>
      <c r="G4" s="105" t="s">
        <v>62</v>
      </c>
      <c r="H4" s="43" t="s">
        <v>52</v>
      </c>
      <c r="I4" s="43" t="s">
        <v>13</v>
      </c>
      <c r="J4" s="43" t="s">
        <v>53</v>
      </c>
      <c r="K4" s="43" t="s">
        <v>68</v>
      </c>
      <c r="L4" s="90" t="s">
        <v>69</v>
      </c>
      <c r="M4" s="43" t="s">
        <v>70</v>
      </c>
      <c r="N4" s="43" t="s">
        <v>71</v>
      </c>
      <c r="O4" s="12" t="s">
        <v>72</v>
      </c>
      <c r="P4" s="39" t="s">
        <v>73</v>
      </c>
      <c r="Q4" s="13"/>
      <c r="R4" s="93"/>
      <c r="S4" s="124" t="s">
        <v>14</v>
      </c>
      <c r="T4" s="134" t="s">
        <v>33</v>
      </c>
      <c r="U4" s="135"/>
      <c r="V4" s="135"/>
      <c r="W4" s="135"/>
      <c r="X4" s="135"/>
      <c r="Y4" s="135"/>
      <c r="Z4" s="136"/>
      <c r="AA4" s="135" t="s">
        <v>34</v>
      </c>
      <c r="AB4" s="135"/>
      <c r="AC4" s="135"/>
      <c r="AD4" s="135"/>
      <c r="AE4" s="135"/>
      <c r="AF4" s="135"/>
      <c r="AG4" s="136"/>
      <c r="AH4" s="10"/>
      <c r="AI4" s="10"/>
    </row>
    <row r="5" spans="1:35" ht="18" customHeight="1" thickBot="1" x14ac:dyDescent="0.25">
      <c r="A5" s="52"/>
      <c r="B5" s="53" t="s">
        <v>11</v>
      </c>
      <c r="C5" s="29"/>
      <c r="D5" s="29"/>
      <c r="E5" s="29"/>
      <c r="F5" s="29"/>
      <c r="G5" s="99"/>
      <c r="H5" s="94"/>
      <c r="I5" s="12"/>
      <c r="J5" s="12"/>
      <c r="K5" s="12" t="s">
        <v>19</v>
      </c>
      <c r="L5" s="12" t="s">
        <v>20</v>
      </c>
      <c r="M5" s="12" t="s">
        <v>21</v>
      </c>
      <c r="N5" s="12" t="s">
        <v>22</v>
      </c>
      <c r="O5" s="12"/>
      <c r="P5" s="39"/>
      <c r="Q5" s="14"/>
      <c r="R5" s="92"/>
      <c r="S5" s="125"/>
      <c r="T5" s="78" t="s">
        <v>51</v>
      </c>
      <c r="U5" s="77" t="s">
        <v>76</v>
      </c>
      <c r="V5" s="77" t="s">
        <v>77</v>
      </c>
      <c r="W5" s="79" t="s">
        <v>78</v>
      </c>
      <c r="X5" s="80" t="s">
        <v>79</v>
      </c>
      <c r="Y5" s="80" t="s">
        <v>80</v>
      </c>
      <c r="Z5" s="80" t="s">
        <v>81</v>
      </c>
      <c r="AA5" s="78" t="s">
        <v>51</v>
      </c>
      <c r="AB5" s="77" t="s">
        <v>76</v>
      </c>
      <c r="AC5" s="77" t="s">
        <v>82</v>
      </c>
      <c r="AD5" s="79" t="s">
        <v>78</v>
      </c>
      <c r="AE5" s="80" t="s">
        <v>79</v>
      </c>
      <c r="AF5" s="80" t="s">
        <v>80</v>
      </c>
      <c r="AG5" s="86" t="s">
        <v>81</v>
      </c>
      <c r="AH5" s="10"/>
      <c r="AI5" s="10"/>
    </row>
    <row r="6" spans="1:35" ht="18" customHeight="1" x14ac:dyDescent="0.2">
      <c r="A6" s="54" t="s">
        <v>0</v>
      </c>
      <c r="B6" s="55" t="s">
        <v>24</v>
      </c>
      <c r="C6" s="55" t="s">
        <v>65</v>
      </c>
      <c r="D6" s="56">
        <v>0.1013</v>
      </c>
      <c r="E6" s="56">
        <v>3.3999999999999998E-3</v>
      </c>
      <c r="F6" s="57">
        <v>14</v>
      </c>
      <c r="G6" s="100">
        <f>F6-m_c</f>
        <v>10.5</v>
      </c>
      <c r="H6" s="21">
        <f>D6</f>
        <v>0.1013</v>
      </c>
      <c r="I6" s="21">
        <f>(R_dead_char*(G6)+R_c*m_c)/(G6+m_c)</f>
        <v>0.1107142857142857</v>
      </c>
      <c r="J6" s="41">
        <f>(H6-I6)^2</f>
        <v>8.8628775510203708E-5</v>
      </c>
      <c r="K6" s="41">
        <f>(sig_m_c*((G6*R_dead_char+R_c*m_c)/(G6+m_c)^2+R_c/(G6+m_c)))^2</f>
        <v>1.9152582908163265E-4</v>
      </c>
      <c r="L6" s="41">
        <f>(sig_m_c*((I6/(G6-m_c))-(I6*G6-R_c*m_c)/(G6-m_c)^2))^2</f>
        <v>6.8949298469387762E-5</v>
      </c>
      <c r="M6" s="41">
        <f>(E6*(F6/G6))^2</f>
        <v>2.0551111111111106E-5</v>
      </c>
      <c r="N6" s="41">
        <f>(sig_Rc*(m_c/(G6+m_c)))^2</f>
        <v>1.2257653061224487E-4</v>
      </c>
      <c r="O6" s="44">
        <f>SQRT(K6+L6+M6+N6)</f>
        <v>2.0089867328441379E-2</v>
      </c>
      <c r="P6" s="70">
        <f>SUM(K6:N6)</f>
        <v>4.0360276927437638E-4</v>
      </c>
      <c r="Q6" s="16"/>
      <c r="R6" s="92"/>
      <c r="S6" s="35">
        <v>1</v>
      </c>
      <c r="T6" s="17">
        <f>(R_dead_char*(S6)+R_c*m_c)/(S6+m_c)</f>
        <v>0.34444444444444439</v>
      </c>
      <c r="U6" s="18">
        <f>T6*(1+SQRT(W6^2+X6^2))</f>
        <v>0.37961342806146009</v>
      </c>
      <c r="V6" s="18">
        <f>T6*(1-SQRT(W6^2+X6^2))</f>
        <v>0.30927546082742874</v>
      </c>
      <c r="W6" s="81">
        <f>(T6-Y6)/T6</f>
        <v>-2.0618556701031181E-2</v>
      </c>
      <c r="X6" s="18">
        <f t="shared" ref="X6:X69" si="0">(T6-Z6)/T6</f>
        <v>-0.10000000000000002</v>
      </c>
      <c r="Y6" s="18">
        <f>(R_dead_char*S6+R_c*(m_c+sig_m_c))/(S6+(m_c+sig_m_c))</f>
        <v>0.35154639175257735</v>
      </c>
      <c r="Z6" s="18">
        <f t="shared" ref="Z6:Z69" si="1">(R_dead_char*S6+(R_c+sig_Rc)*(m_c))/(S6+m_c)</f>
        <v>0.37888888888888883</v>
      </c>
      <c r="AA6" s="17">
        <f t="shared" ref="AA6:AA69" si="2">(R_mod_char*(S6)+R_c*m_c)/(S6+m_c)</f>
        <v>0.59977777777777774</v>
      </c>
      <c r="AB6" s="18">
        <f>AA6*(1+SQRT(AD6^2+AE6^2))</f>
        <v>0.63603597090207242</v>
      </c>
      <c r="AC6" s="18">
        <f>AA6*(1-SQRT(AD6^2+AE6^2))</f>
        <v>0.56351958465348317</v>
      </c>
      <c r="AD6" s="81">
        <f>(AA6-AF6)/AA6</f>
        <v>1.8880608701962728E-2</v>
      </c>
      <c r="AE6" s="18">
        <f t="shared" ref="AE6:AE69" si="3">(AA6-AG6)/AA6</f>
        <v>-5.7428677287884498E-2</v>
      </c>
      <c r="AF6" s="18">
        <f t="shared" ref="AF6:AF69" si="4">(R_mod_char*S6+(R_c*(m_c+sig_m_c)))/(S6+(m_c+sig_m_c))</f>
        <v>0.58845360824742277</v>
      </c>
      <c r="AG6" s="19">
        <f t="shared" ref="AG6:AG69" si="5">(R_mod_char*S6+(R_c+sig_Rc)*(m_c))/(S6+(m_c))</f>
        <v>0.63422222222222224</v>
      </c>
      <c r="AH6" s="10"/>
      <c r="AI6" s="10"/>
    </row>
    <row r="7" spans="1:35" ht="18" customHeight="1" x14ac:dyDescent="0.2">
      <c r="A7" s="54" t="s">
        <v>1</v>
      </c>
      <c r="B7" s="55" t="s">
        <v>25</v>
      </c>
      <c r="C7" s="55" t="s">
        <v>65</v>
      </c>
      <c r="D7" s="56">
        <v>0.14460000000000001</v>
      </c>
      <c r="E7" s="56">
        <v>4.1999999999999997E-3</v>
      </c>
      <c r="F7" s="57">
        <v>12</v>
      </c>
      <c r="G7" s="100">
        <f>F7-m_c</f>
        <v>8.5</v>
      </c>
      <c r="H7" s="21">
        <f>D7</f>
        <v>0.14460000000000001</v>
      </c>
      <c r="I7" s="21">
        <f>(R_dead_char*(G7)+R_c*m_c)/(G7+m_c)</f>
        <v>0.12916666666666665</v>
      </c>
      <c r="J7" s="41">
        <f>(H7-I7)^2</f>
        <v>2.3818777777777844E-4</v>
      </c>
      <c r="K7" s="41">
        <f>(sig_m_c*((G7*R_dead_char+R_c*m_c)/(G7+m_c)^2+R_c/(G7+m_c)))^2</f>
        <v>2.7835678288966044E-4</v>
      </c>
      <c r="L7" s="41">
        <f>(sig_m_c*((I7/(G7-m_c))-(I7*G7-R_c*m_c)/(G7-m_c)^2))^2</f>
        <v>2.3626251736111117E-4</v>
      </c>
      <c r="M7" s="41">
        <f t="shared" ref="M7:M10" si="6">(E7*(F7/G7))^2</f>
        <v>3.5157923875432533E-5</v>
      </c>
      <c r="N7" s="41">
        <f>(sig_Rc*(m_c/(G7+m_c)))^2</f>
        <v>1.6684027777777777E-4</v>
      </c>
      <c r="O7" s="44">
        <f>SQRT(K7+L7+M7+N7)</f>
        <v>2.6769712398604172E-2</v>
      </c>
      <c r="P7" s="70">
        <f t="shared" ref="P7:P10" si="7">SUM(K7:N7)</f>
        <v>7.1661750190398193E-4</v>
      </c>
      <c r="Q7" s="16"/>
      <c r="R7" s="92"/>
      <c r="S7" s="35">
        <v>1.1000000000000001</v>
      </c>
      <c r="T7" s="20">
        <f t="shared" ref="T7:T69" si="8">(R_dead_char*(S7)+R_c*m_c)/(S7+m_c)</f>
        <v>0.33695652173913043</v>
      </c>
      <c r="U7" s="21">
        <f t="shared" ref="U7:U70" si="9">T7*(1+SQRT(W7^2+X7^2))</f>
        <v>0.37147413987633804</v>
      </c>
      <c r="V7" s="21">
        <f t="shared" ref="V7:V70" si="10">T7*(1-SQRT(W7^2+X7^2))</f>
        <v>0.30243890360192277</v>
      </c>
      <c r="W7" s="47">
        <f t="shared" ref="W7:W70" si="11">(T7-Y7)/T7</f>
        <v>-2.2222222222222223E-2</v>
      </c>
      <c r="X7" s="21">
        <f t="shared" si="0"/>
        <v>-9.9999999999999922E-2</v>
      </c>
      <c r="Y7" s="21">
        <f t="shared" ref="Y7:Y69" si="12">(R_dead_char*S7+R_c*(m_c+sig_m_c))/(S7+(m_c+sig_m_c))</f>
        <v>0.34444444444444444</v>
      </c>
      <c r="Z7" s="21">
        <f t="shared" si="1"/>
        <v>0.37065217391304345</v>
      </c>
      <c r="AA7" s="20">
        <f t="shared" si="2"/>
        <v>0.61171739130434788</v>
      </c>
      <c r="AB7" s="21">
        <f>AA7*(1+SQRT(AD7^2+AE7^2))</f>
        <v>0.64746583667738733</v>
      </c>
      <c r="AC7" s="21">
        <f t="shared" ref="AC7:AC70" si="13">AA7*(1-SQRT(AD7^2+AE7^2))</f>
        <v>0.57596894593130843</v>
      </c>
      <c r="AD7" s="47">
        <f t="shared" ref="AD7:AD70" si="14">(AA7-AF7)/AA7</f>
        <v>1.9518185515555855E-2</v>
      </c>
      <c r="AE7" s="21">
        <f t="shared" si="3"/>
        <v>-5.5083691673478041E-2</v>
      </c>
      <c r="AF7" s="21">
        <f t="shared" si="4"/>
        <v>0.59977777777777774</v>
      </c>
      <c r="AG7" s="22">
        <f t="shared" si="5"/>
        <v>0.64541304347826089</v>
      </c>
      <c r="AH7" s="10"/>
      <c r="AI7" s="10"/>
    </row>
    <row r="8" spans="1:35" ht="18" customHeight="1" x14ac:dyDescent="0.2">
      <c r="A8" s="54" t="s">
        <v>2</v>
      </c>
      <c r="B8" s="55" t="s">
        <v>26</v>
      </c>
      <c r="C8" s="55" t="s">
        <v>65</v>
      </c>
      <c r="D8" s="56">
        <v>9.6100000000000005E-2</v>
      </c>
      <c r="E8" s="56">
        <v>2.8999999999999998E-3</v>
      </c>
      <c r="F8" s="57">
        <v>17</v>
      </c>
      <c r="G8" s="100">
        <f>F8-m_c</f>
        <v>13.5</v>
      </c>
      <c r="H8" s="21">
        <f>D8</f>
        <v>9.6100000000000005E-2</v>
      </c>
      <c r="I8" s="21">
        <f>(R_dead_char*(G8)+R_c*m_c)/(G8+m_c)</f>
        <v>9.1176470588235289E-2</v>
      </c>
      <c r="J8" s="41">
        <f>(H8-I8)^2</f>
        <v>2.4241141868512205E-5</v>
      </c>
      <c r="K8" s="41">
        <f>(sig_m_c*((G8*R_dead_char+R_c*m_c)/(G8+m_c)^2+R_c/(G8+m_c)))^2</f>
        <v>1.2088584008812155E-4</v>
      </c>
      <c r="L8" s="41">
        <f>(sig_m_c*((I8/(G8-m_c))-(I8*G8-R_c*m_c)/(G8-m_c)^2))^2</f>
        <v>1.8559624243079591E-5</v>
      </c>
      <c r="M8" s="41">
        <f t="shared" si="6"/>
        <v>1.33360219478738E-5</v>
      </c>
      <c r="N8" s="41">
        <f>(sig_Rc*(m_c/(G8+m_c)))^2</f>
        <v>8.3131487889273348E-5</v>
      </c>
      <c r="O8" s="44">
        <f t="shared" ref="O8:O10" si="15">SQRT(K8+L8+M8+N8)</f>
        <v>1.5359458785007638E-2</v>
      </c>
      <c r="P8" s="70">
        <f t="shared" si="7"/>
        <v>2.359129741683483E-4</v>
      </c>
      <c r="Q8" s="16"/>
      <c r="R8" s="92"/>
      <c r="S8" s="35">
        <v>1.2</v>
      </c>
      <c r="T8" s="20">
        <f t="shared" si="8"/>
        <v>0.32978723404255317</v>
      </c>
      <c r="U8" s="21">
        <f t="shared" si="9"/>
        <v>0.36368424532229604</v>
      </c>
      <c r="V8" s="21">
        <f t="shared" si="10"/>
        <v>0.2958902227628103</v>
      </c>
      <c r="W8" s="47">
        <f t="shared" si="11"/>
        <v>-2.3762376237623905E-2</v>
      </c>
      <c r="X8" s="21">
        <f t="shared" si="0"/>
        <v>-9.9999999999999895E-2</v>
      </c>
      <c r="Y8" s="21">
        <f t="shared" si="12"/>
        <v>0.33762376237623765</v>
      </c>
      <c r="Z8" s="21">
        <f t="shared" si="1"/>
        <v>0.36276595744680845</v>
      </c>
      <c r="AA8" s="20">
        <f t="shared" si="2"/>
        <v>0.62314893617021272</v>
      </c>
      <c r="AB8" s="21">
        <f t="shared" ref="AB8:AB70" si="16">AA8*(1+SQRT(AD8^2+AE8^2))</f>
        <v>0.65841553493561344</v>
      </c>
      <c r="AC8" s="21">
        <f t="shared" si="13"/>
        <v>0.58788233740481199</v>
      </c>
      <c r="AD8" s="47">
        <f t="shared" si="14"/>
        <v>2.0052141788885199E-2</v>
      </c>
      <c r="AE8" s="21">
        <f t="shared" si="3"/>
        <v>-5.2922698716197793E-2</v>
      </c>
      <c r="AF8" s="21">
        <f t="shared" si="4"/>
        <v>0.61065346534653464</v>
      </c>
      <c r="AG8" s="22">
        <f t="shared" si="5"/>
        <v>0.65612765957446806</v>
      </c>
      <c r="AH8" s="10"/>
      <c r="AI8" s="10"/>
    </row>
    <row r="9" spans="1:35" ht="18" customHeight="1" x14ac:dyDescent="0.2">
      <c r="A9" s="54" t="s">
        <v>3</v>
      </c>
      <c r="B9" s="55" t="s">
        <v>27</v>
      </c>
      <c r="C9" s="55" t="s">
        <v>65</v>
      </c>
      <c r="D9" s="56">
        <v>6.1100000000000002E-2</v>
      </c>
      <c r="E9" s="56">
        <v>2.2000000000000001E-3</v>
      </c>
      <c r="F9" s="57">
        <v>23</v>
      </c>
      <c r="G9" s="100">
        <f>F9-m_c</f>
        <v>19.5</v>
      </c>
      <c r="H9" s="21">
        <f>D9</f>
        <v>6.1100000000000002E-2</v>
      </c>
      <c r="I9" s="21">
        <f>(R_dead_char*(G9)+R_c*m_c)/(G9+m_c)</f>
        <v>6.7391304347826073E-2</v>
      </c>
      <c r="J9" s="41">
        <f>(H9-I9)^2</f>
        <v>3.9580510396975224E-5</v>
      </c>
      <c r="K9" s="41">
        <f>(sig_m_c*((G9*R_dead_char+R_c*m_c)/(G9+m_c)^2+R_c/(G9+m_c)))^2</f>
        <v>6.0289794025893279E-5</v>
      </c>
      <c r="L9" s="41">
        <f>(sig_m_c*((I9/(G9-m_c))-(I9*G9-R_c*m_c)/(G9-m_c)^2))^2</f>
        <v>3.2279968712415497E-6</v>
      </c>
      <c r="M9" s="41">
        <f t="shared" si="6"/>
        <v>6.7333596318211709E-6</v>
      </c>
      <c r="N9" s="41">
        <f>(sig_Rc*(m_c/(G9+m_c)))^2</f>
        <v>4.5415879017013229E-5</v>
      </c>
      <c r="O9" s="44">
        <f t="shared" si="15"/>
        <v>1.0754860740426593E-2</v>
      </c>
      <c r="P9" s="70">
        <f t="shared" si="7"/>
        <v>1.1566702954596923E-4</v>
      </c>
      <c r="Q9" s="16"/>
      <c r="R9" s="92"/>
      <c r="S9" s="35">
        <v>1.3</v>
      </c>
      <c r="T9" s="20">
        <f t="shared" si="8"/>
        <v>0.32291666666666663</v>
      </c>
      <c r="U9" s="21">
        <f t="shared" si="9"/>
        <v>0.35622125100742164</v>
      </c>
      <c r="V9" s="21">
        <f t="shared" si="10"/>
        <v>0.28961208232591162</v>
      </c>
      <c r="W9" s="47">
        <f t="shared" si="11"/>
        <v>-2.5242718446602086E-2</v>
      </c>
      <c r="X9" s="21">
        <f t="shared" si="0"/>
        <v>-0.1</v>
      </c>
      <c r="Y9" s="21">
        <f t="shared" si="12"/>
        <v>0.33106796116504855</v>
      </c>
      <c r="Z9" s="21">
        <f t="shared" si="1"/>
        <v>0.35520833333333329</v>
      </c>
      <c r="AA9" s="20">
        <f t="shared" si="2"/>
        <v>0.63410416666666669</v>
      </c>
      <c r="AB9" s="21">
        <f t="shared" si="16"/>
        <v>0.66891340936640553</v>
      </c>
      <c r="AC9" s="21">
        <f t="shared" si="13"/>
        <v>0.59929492396692785</v>
      </c>
      <c r="AD9" s="47">
        <f t="shared" si="14"/>
        <v>2.0497216756177251E-2</v>
      </c>
      <c r="AE9" s="21">
        <f t="shared" si="3"/>
        <v>-5.0924861188684729E-2</v>
      </c>
      <c r="AF9" s="21">
        <f t="shared" si="4"/>
        <v>0.62110679611650488</v>
      </c>
      <c r="AG9" s="22">
        <f t="shared" si="5"/>
        <v>0.6663958333333333</v>
      </c>
      <c r="AH9" s="10"/>
      <c r="AI9" s="10"/>
    </row>
    <row r="10" spans="1:35" ht="18" customHeight="1" x14ac:dyDescent="0.2">
      <c r="A10" s="54" t="s">
        <v>4</v>
      </c>
      <c r="B10" s="55" t="s">
        <v>23</v>
      </c>
      <c r="C10" s="55" t="s">
        <v>65</v>
      </c>
      <c r="D10" s="56">
        <v>3.3399999999999999E-2</v>
      </c>
      <c r="E10" s="56">
        <v>1.6000000000000001E-3</v>
      </c>
      <c r="F10" s="57">
        <v>47</v>
      </c>
      <c r="G10" s="100">
        <f>F10-m_c</f>
        <v>43.5</v>
      </c>
      <c r="H10" s="21">
        <f>D10</f>
        <v>3.3399999999999999E-2</v>
      </c>
      <c r="I10" s="21">
        <f>(R_dead_char*(G10)+R_c*m_c)/(G10+m_c)</f>
        <v>3.2978723404255318E-2</v>
      </c>
      <c r="J10" s="41">
        <f>(H10-I10)^2</f>
        <v>1.7747397012222735E-7</v>
      </c>
      <c r="K10" s="41">
        <f>(sig_m_c*((G10*R_dead_char+R_c*m_c)/(G10+m_c)^2+R_c/(G10+m_c)))^2</f>
        <v>1.255609869784521E-5</v>
      </c>
      <c r="L10" s="41">
        <f>(sig_m_c*((I10/(G10-m_c))-(I10*G10-R_c*m_c)/(G10-m_c)^2))^2</f>
        <v>9.8478702460548498E-8</v>
      </c>
      <c r="M10" s="41">
        <f t="shared" si="6"/>
        <v>2.9885268859822968E-6</v>
      </c>
      <c r="N10" s="41">
        <f>(sig_Rc*(m_c/(G10+m_c)))^2</f>
        <v>1.0875961973743773E-5</v>
      </c>
      <c r="O10" s="44">
        <f t="shared" si="15"/>
        <v>5.1496666163968153E-3</v>
      </c>
      <c r="P10" s="70">
        <f t="shared" si="7"/>
        <v>2.6519066260031825E-5</v>
      </c>
      <c r="Q10" s="16"/>
      <c r="R10" s="92"/>
      <c r="S10" s="35">
        <v>1.4</v>
      </c>
      <c r="T10" s="20">
        <f t="shared" si="8"/>
        <v>0.31632653061224486</v>
      </c>
      <c r="U10" s="21">
        <f t="shared" si="9"/>
        <v>0.34906458609415381</v>
      </c>
      <c r="V10" s="21">
        <f t="shared" si="10"/>
        <v>0.28358847513033597</v>
      </c>
      <c r="W10" s="47">
        <f t="shared" si="11"/>
        <v>-2.6666666666666755E-2</v>
      </c>
      <c r="X10" s="21">
        <f t="shared" si="0"/>
        <v>-9.9999999999999978E-2</v>
      </c>
      <c r="Y10" s="21">
        <f t="shared" si="12"/>
        <v>0.32476190476190475</v>
      </c>
      <c r="Z10" s="21">
        <f t="shared" si="1"/>
        <v>0.34795918367346934</v>
      </c>
      <c r="AA10" s="20">
        <f t="shared" si="2"/>
        <v>0.6446122448979591</v>
      </c>
      <c r="AB10" s="21">
        <f t="shared" si="16"/>
        <v>0.67898572871131946</v>
      </c>
      <c r="AC10" s="21">
        <f t="shared" si="13"/>
        <v>0.61023876108459862</v>
      </c>
      <c r="AD10" s="47">
        <f t="shared" si="14"/>
        <v>2.0865784419257266E-2</v>
      </c>
      <c r="AE10" s="21">
        <f t="shared" si="3"/>
        <v>-4.9072373836509926E-2</v>
      </c>
      <c r="AF10" s="21">
        <f t="shared" si="4"/>
        <v>0.63116190476190481</v>
      </c>
      <c r="AG10" s="22">
        <f t="shared" si="5"/>
        <v>0.67624489795918363</v>
      </c>
      <c r="AH10" s="10"/>
      <c r="AI10" s="10"/>
    </row>
    <row r="11" spans="1:35" ht="18" customHeight="1" x14ac:dyDescent="0.2">
      <c r="A11" s="58"/>
      <c r="B11" s="28"/>
      <c r="C11" s="55"/>
      <c r="D11" s="59"/>
      <c r="E11" s="59"/>
      <c r="F11" s="27"/>
      <c r="G11" s="100"/>
      <c r="H11" s="21"/>
      <c r="I11" s="21"/>
      <c r="J11" s="41"/>
      <c r="K11" s="41"/>
      <c r="L11" s="41"/>
      <c r="M11" s="41"/>
      <c r="N11" s="41"/>
      <c r="O11" s="44"/>
      <c r="P11" s="72"/>
      <c r="Q11" s="16"/>
      <c r="R11" s="92"/>
      <c r="S11" s="35">
        <v>1.5</v>
      </c>
      <c r="T11" s="20">
        <f t="shared" si="8"/>
        <v>0.30999999999999994</v>
      </c>
      <c r="U11" s="21">
        <f t="shared" si="9"/>
        <v>0.34219539898197177</v>
      </c>
      <c r="V11" s="21">
        <f t="shared" si="10"/>
        <v>0.27780460101802812</v>
      </c>
      <c r="W11" s="47">
        <f t="shared" si="11"/>
        <v>-2.8037383177570437E-2</v>
      </c>
      <c r="X11" s="21">
        <f t="shared" si="0"/>
        <v>-0.1000000000000001</v>
      </c>
      <c r="Y11" s="21">
        <f t="shared" si="12"/>
        <v>0.31869158878504678</v>
      </c>
      <c r="Z11" s="21">
        <f t="shared" si="1"/>
        <v>0.34099999999999997</v>
      </c>
      <c r="AA11" s="20">
        <f t="shared" si="2"/>
        <v>0.65469999999999995</v>
      </c>
      <c r="AB11" s="21">
        <f t="shared" si="16"/>
        <v>0.68865686253774461</v>
      </c>
      <c r="AC11" s="21">
        <f t="shared" si="13"/>
        <v>0.6207431374622554</v>
      </c>
      <c r="AD11" s="47">
        <f t="shared" si="14"/>
        <v>2.1168288536234647E-2</v>
      </c>
      <c r="AE11" s="21">
        <f t="shared" si="3"/>
        <v>-4.7349931266228856E-2</v>
      </c>
      <c r="AF11" s="21">
        <f t="shared" si="4"/>
        <v>0.64084112149532713</v>
      </c>
      <c r="AG11" s="22">
        <f t="shared" si="5"/>
        <v>0.68569999999999998</v>
      </c>
      <c r="AH11" s="10"/>
      <c r="AI11" s="10"/>
    </row>
    <row r="12" spans="1:35" ht="18" customHeight="1" x14ac:dyDescent="0.2">
      <c r="A12" s="58"/>
      <c r="B12" s="60" t="s">
        <v>12</v>
      </c>
      <c r="C12" s="55"/>
      <c r="D12" s="59"/>
      <c r="E12" s="59"/>
      <c r="F12" s="27"/>
      <c r="G12" s="100"/>
      <c r="H12" s="21"/>
      <c r="I12" s="21"/>
      <c r="J12" s="41"/>
      <c r="K12" s="41"/>
      <c r="L12" s="41"/>
      <c r="M12" s="41"/>
      <c r="N12" s="41"/>
      <c r="O12" s="44"/>
      <c r="P12" s="73"/>
      <c r="Q12" s="16"/>
      <c r="R12" s="92"/>
      <c r="S12" s="35">
        <v>1.6</v>
      </c>
      <c r="T12" s="20">
        <f t="shared" si="8"/>
        <v>0.30392156862745096</v>
      </c>
      <c r="U12" s="21">
        <f t="shared" si="9"/>
        <v>0.33559637936447423</v>
      </c>
      <c r="V12" s="21">
        <f t="shared" si="10"/>
        <v>0.27224675789042768</v>
      </c>
      <c r="W12" s="47">
        <f t="shared" si="11"/>
        <v>-2.9357798165137665E-2</v>
      </c>
      <c r="X12" s="21">
        <f t="shared" si="0"/>
        <v>-0.10000000000000002</v>
      </c>
      <c r="Y12" s="21">
        <f t="shared" si="12"/>
        <v>0.3128440366972477</v>
      </c>
      <c r="Z12" s="21">
        <f t="shared" si="1"/>
        <v>0.33431372549019606</v>
      </c>
      <c r="AA12" s="20">
        <f t="shared" si="2"/>
        <v>0.66439215686274511</v>
      </c>
      <c r="AB12" s="21">
        <f t="shared" si="16"/>
        <v>0.69794944035611739</v>
      </c>
      <c r="AC12" s="21">
        <f t="shared" si="13"/>
        <v>0.63083487336937283</v>
      </c>
      <c r="AD12" s="47">
        <f t="shared" si="14"/>
        <v>2.1413586992426466E-2</v>
      </c>
      <c r="AE12" s="21">
        <f t="shared" si="3"/>
        <v>-4.5744304096328653E-2</v>
      </c>
      <c r="AF12" s="21">
        <f t="shared" si="4"/>
        <v>0.65016513761467887</v>
      </c>
      <c r="AG12" s="22">
        <f t="shared" si="5"/>
        <v>0.69478431372549021</v>
      </c>
      <c r="AH12" s="10"/>
      <c r="AI12" s="10"/>
    </row>
    <row r="13" spans="1:35" ht="18" customHeight="1" x14ac:dyDescent="0.2">
      <c r="A13" s="54" t="s">
        <v>5</v>
      </c>
      <c r="B13" s="55" t="s">
        <v>28</v>
      </c>
      <c r="C13" s="55" t="s">
        <v>65</v>
      </c>
      <c r="D13" s="56">
        <v>0.92010000000000003</v>
      </c>
      <c r="E13" s="56">
        <v>1.23E-2</v>
      </c>
      <c r="F13" s="57">
        <v>11</v>
      </c>
      <c r="G13" s="100">
        <f>F13-m_c</f>
        <v>7.5</v>
      </c>
      <c r="H13" s="21">
        <f>D13</f>
        <v>0.92010000000000003</v>
      </c>
      <c r="I13" s="21">
        <f>(R_mod_char*(G13)+R_c*m_c)/(G13+m_c)</f>
        <v>0.92431818181818182</v>
      </c>
      <c r="J13" s="41">
        <f>(H13-I13)^2</f>
        <v>1.7793057851239411E-5</v>
      </c>
      <c r="K13" s="41">
        <f>(sig_m_c*((G13*R_dead_char+R_c*m_c)/(G13+m_c)^2+R_c/(G13+m_c)))^2</f>
        <v>3.4500759852469106E-4</v>
      </c>
      <c r="L13" s="41">
        <f>(sig_m_c*((I13/(G13-m_c))-(I13*G13-R_c*m_c)/(G13-m_c)^2))^2</f>
        <v>1.3587967813034698E-3</v>
      </c>
      <c r="M13" s="41">
        <f>(E13*(F6/G6))^2</f>
        <v>2.6895999999999995E-4</v>
      </c>
      <c r="N13" s="41">
        <f>(sig_Rc*(m_c/(G13+m_c)))^2</f>
        <v>1.9855371900826443E-4</v>
      </c>
      <c r="O13" s="44">
        <f>SQRT(K13+L13+M13+N13)</f>
        <v>4.6597404421667363E-2</v>
      </c>
      <c r="P13" s="70">
        <f>SUM(K13:N13)</f>
        <v>2.1713180988364254E-3</v>
      </c>
      <c r="Q13" s="16"/>
      <c r="R13" s="92"/>
      <c r="S13" s="35">
        <v>1.7</v>
      </c>
      <c r="T13" s="20">
        <f t="shared" si="8"/>
        <v>0.29807692307692302</v>
      </c>
      <c r="U13" s="21">
        <f t="shared" si="9"/>
        <v>0.32925160204896348</v>
      </c>
      <c r="V13" s="21">
        <f t="shared" si="10"/>
        <v>0.26690224410488261</v>
      </c>
      <c r="W13" s="47">
        <f t="shared" si="11"/>
        <v>-3.0630630630630925E-2</v>
      </c>
      <c r="X13" s="21">
        <f t="shared" si="0"/>
        <v>-0.10000000000000003</v>
      </c>
      <c r="Y13" s="21">
        <f t="shared" si="12"/>
        <v>0.30720720720720723</v>
      </c>
      <c r="Z13" s="21">
        <f t="shared" si="1"/>
        <v>0.32788461538461533</v>
      </c>
      <c r="AA13" s="20">
        <f t="shared" si="2"/>
        <v>0.67371153846153842</v>
      </c>
      <c r="AB13" s="21">
        <f t="shared" si="16"/>
        <v>0.70688449587412783</v>
      </c>
      <c r="AC13" s="21">
        <f t="shared" si="13"/>
        <v>0.64053858104894901</v>
      </c>
      <c r="AD13" s="47">
        <f t="shared" si="14"/>
        <v>2.1609226615934521E-2</v>
      </c>
      <c r="AE13" s="21">
        <f t="shared" si="3"/>
        <v>-4.4243998515685223E-2</v>
      </c>
      <c r="AF13" s="21">
        <f t="shared" si="4"/>
        <v>0.65915315315315315</v>
      </c>
      <c r="AG13" s="22">
        <f t="shared" si="5"/>
        <v>0.70351923076923073</v>
      </c>
      <c r="AH13" s="10"/>
      <c r="AI13" s="10"/>
    </row>
    <row r="14" spans="1:35" ht="18" customHeight="1" x14ac:dyDescent="0.2">
      <c r="A14" s="54" t="s">
        <v>6</v>
      </c>
      <c r="B14" s="55" t="s">
        <v>29</v>
      </c>
      <c r="C14" s="55" t="s">
        <v>65</v>
      </c>
      <c r="D14" s="56">
        <v>0.92649999999999999</v>
      </c>
      <c r="E14" s="56">
        <v>1.1599999999999999E-2</v>
      </c>
      <c r="F14" s="57">
        <v>12</v>
      </c>
      <c r="G14" s="100">
        <f>F14-m_c</f>
        <v>8.5</v>
      </c>
      <c r="H14" s="21">
        <f>D14</f>
        <v>0.92649999999999999</v>
      </c>
      <c r="I14" s="21">
        <f>(R_mod_char*(G14)+R_c*m_c)/(G14+m_c)</f>
        <v>0.94304166666666678</v>
      </c>
      <c r="J14" s="41">
        <f>(H14-I14)^2</f>
        <v>2.7362673611111511E-4</v>
      </c>
      <c r="K14" s="41">
        <f>(sig_m_c*((G14*R_dead_char+R_c*m_c)/(G14+m_c)^2+R_c/(G14+m_c)))^2</f>
        <v>2.7835678288966044E-4</v>
      </c>
      <c r="L14" s="41">
        <f>(sig_m_c*((I14/(G14-m_c))-(I14*G14-R_c*m_c)/(G14-m_c)^2))^2</f>
        <v>6.0069312341840355E-4</v>
      </c>
      <c r="M14" s="41">
        <f t="shared" ref="M14:M17" si="17">(E14*(F7/G7))^2</f>
        <v>2.6818878892733567E-4</v>
      </c>
      <c r="N14" s="41">
        <f>(sig_Rc*(m_c/(G14+m_c)))^2</f>
        <v>1.6684027777777777E-4</v>
      </c>
      <c r="O14" s="44">
        <f t="shared" ref="O14:O17" si="18">SQRT(K14+L14+M14+N14)</f>
        <v>3.6250227213262778E-2</v>
      </c>
      <c r="P14" s="70">
        <f t="shared" ref="P14:P17" si="19">SUM(K14:N14)</f>
        <v>1.3140789730131774E-3</v>
      </c>
      <c r="Q14" s="16"/>
      <c r="R14" s="92"/>
      <c r="S14" s="35">
        <v>1.8</v>
      </c>
      <c r="T14" s="20">
        <f t="shared" si="8"/>
        <v>0.29245283018867924</v>
      </c>
      <c r="U14" s="21">
        <f t="shared" si="9"/>
        <v>0.32314638949837643</v>
      </c>
      <c r="V14" s="21">
        <f t="shared" si="10"/>
        <v>0.26175927087898204</v>
      </c>
      <c r="W14" s="47">
        <f t="shared" si="11"/>
        <v>-3.1858407079646059E-2</v>
      </c>
      <c r="X14" s="21">
        <f t="shared" si="0"/>
        <v>-9.9999999999999978E-2</v>
      </c>
      <c r="Y14" s="21">
        <f t="shared" si="12"/>
        <v>0.30176991150442478</v>
      </c>
      <c r="Z14" s="21">
        <f t="shared" si="1"/>
        <v>0.32169811320754715</v>
      </c>
      <c r="AA14" s="20">
        <f t="shared" si="2"/>
        <v>0.68267924528301882</v>
      </c>
      <c r="AB14" s="21">
        <f t="shared" si="16"/>
        <v>0.71548159793981148</v>
      </c>
      <c r="AC14" s="21">
        <f t="shared" si="13"/>
        <v>0.64987689262622617</v>
      </c>
      <c r="AD14" s="47">
        <f t="shared" si="14"/>
        <v>2.176166411401944E-2</v>
      </c>
      <c r="AE14" s="21">
        <f t="shared" si="3"/>
        <v>-4.2838980708639729E-2</v>
      </c>
      <c r="AF14" s="21">
        <f t="shared" si="4"/>
        <v>0.66782300884955748</v>
      </c>
      <c r="AG14" s="22">
        <f t="shared" si="5"/>
        <v>0.71192452830188679</v>
      </c>
      <c r="AH14" s="10"/>
      <c r="AI14" s="10"/>
    </row>
    <row r="15" spans="1:35" ht="18" customHeight="1" x14ac:dyDescent="0.2">
      <c r="A15" s="54" t="s">
        <v>7</v>
      </c>
      <c r="B15" s="55" t="s">
        <v>30</v>
      </c>
      <c r="C15" s="55" t="s">
        <v>65</v>
      </c>
      <c r="D15" s="56">
        <v>1.0018</v>
      </c>
      <c r="E15" s="56">
        <v>1.12E-2</v>
      </c>
      <c r="F15" s="57">
        <v>16</v>
      </c>
      <c r="G15" s="100">
        <f>F15-m_c</f>
        <v>12.5</v>
      </c>
      <c r="H15" s="21">
        <f>D15</f>
        <v>1.0018</v>
      </c>
      <c r="I15" s="21">
        <f>(R_mod_char*(G15)+R_c*m_c)/(G15+m_c)</f>
        <v>0.99453125000000009</v>
      </c>
      <c r="J15" s="41">
        <f>(H15-I15)^2</f>
        <v>5.2834726562499058E-5</v>
      </c>
      <c r="K15" s="41">
        <f>(sig_m_c*((G15*R_dead_char+R_c*m_c)/(G15+m_c)^2+R_c/(G15+m_c)))^2</f>
        <v>1.3939676284790043E-4</v>
      </c>
      <c r="L15" s="41">
        <f>(sig_m_c*((I15/(G15-m_c))-(I15*G15-R_c*m_c)/(G15-m_c)^2))^2</f>
        <v>6.9609311985689836E-5</v>
      </c>
      <c r="M15" s="41">
        <f t="shared" si="17"/>
        <v>1.9891445816186556E-4</v>
      </c>
      <c r="N15" s="41">
        <f>(sig_Rc*(m_c/(G15+m_c)))^2</f>
        <v>9.3847656250000005E-5</v>
      </c>
      <c r="O15" s="44">
        <f t="shared" si="18"/>
        <v>2.2400182794911648E-2</v>
      </c>
      <c r="P15" s="70">
        <f t="shared" si="19"/>
        <v>5.0176818924545577E-4</v>
      </c>
      <c r="Q15" s="16"/>
      <c r="R15" s="92"/>
      <c r="S15" s="35">
        <v>1.9</v>
      </c>
      <c r="T15" s="20">
        <f t="shared" si="8"/>
        <v>0.28703703703703698</v>
      </c>
      <c r="U15" s="21">
        <f t="shared" si="9"/>
        <v>0.31726719052838598</v>
      </c>
      <c r="V15" s="21">
        <f t="shared" si="10"/>
        <v>0.25680688354568798</v>
      </c>
      <c r="W15" s="47">
        <f t="shared" si="11"/>
        <v>-3.3043478260869764E-2</v>
      </c>
      <c r="X15" s="21">
        <f t="shared" si="0"/>
        <v>-0.10000000000000012</v>
      </c>
      <c r="Y15" s="21">
        <f t="shared" si="12"/>
        <v>0.29652173913043478</v>
      </c>
      <c r="Z15" s="21">
        <f t="shared" si="1"/>
        <v>0.31574074074074071</v>
      </c>
      <c r="AA15" s="20">
        <f t="shared" si="2"/>
        <v>0.69131481481481472</v>
      </c>
      <c r="AB15" s="21">
        <f t="shared" si="16"/>
        <v>0.7237589695295723</v>
      </c>
      <c r="AC15" s="21">
        <f t="shared" si="13"/>
        <v>0.65887066010005713</v>
      </c>
      <c r="AD15" s="47">
        <f t="shared" si="14"/>
        <v>2.187644491755867E-2</v>
      </c>
      <c r="AE15" s="21">
        <f t="shared" si="3"/>
        <v>-4.15204521711178E-2</v>
      </c>
      <c r="AF15" s="21">
        <f t="shared" si="4"/>
        <v>0.67619130434782615</v>
      </c>
      <c r="AG15" s="22">
        <f t="shared" si="5"/>
        <v>0.72001851851851839</v>
      </c>
      <c r="AH15" s="10"/>
      <c r="AI15" s="10"/>
    </row>
    <row r="16" spans="1:35" ht="18" customHeight="1" x14ac:dyDescent="0.2">
      <c r="A16" s="54" t="s">
        <v>8</v>
      </c>
      <c r="B16" s="55" t="s">
        <v>31</v>
      </c>
      <c r="C16" s="55" t="s">
        <v>65</v>
      </c>
      <c r="D16" s="56">
        <v>1.0236000000000001</v>
      </c>
      <c r="E16" s="56">
        <v>1.14E-2</v>
      </c>
      <c r="F16" s="57">
        <v>21</v>
      </c>
      <c r="G16" s="100">
        <f>F16-m_c</f>
        <v>17.5</v>
      </c>
      <c r="H16" s="21">
        <f>D16</f>
        <v>1.0236000000000001</v>
      </c>
      <c r="I16" s="21">
        <f>(R_mod_char*(G16)+R_c*m_c)/(G16+m_c)</f>
        <v>1.031309523809524</v>
      </c>
      <c r="J16" s="41">
        <f>(H16-I16)^2</f>
        <v>5.9436757369616585E-5</v>
      </c>
      <c r="K16" s="41">
        <f>(sig_m_c*((G16*R_dead_char+R_c*m_c)/(G16+m_c)^2+R_c/(G16+m_c)))^2</f>
        <v>7.4151234567901238E-5</v>
      </c>
      <c r="L16" s="41">
        <f>(sig_m_c*((I16/(G16-m_c))-(I16*G16-R_c*m_c)/(G16-m_c)^2))^2</f>
        <v>1.3526414244083015E-5</v>
      </c>
      <c r="M16" s="41">
        <f t="shared" si="17"/>
        <v>1.807990532544379E-4</v>
      </c>
      <c r="N16" s="41">
        <f>(sig_Rc*(m_c/(G16+m_c)))^2</f>
        <v>5.4478458049886611E-5</v>
      </c>
      <c r="O16" s="44">
        <f t="shared" si="18"/>
        <v>1.797095323337938E-2</v>
      </c>
      <c r="P16" s="70">
        <f t="shared" si="19"/>
        <v>3.2295516011630876E-4</v>
      </c>
      <c r="Q16" s="16"/>
      <c r="R16" s="92"/>
      <c r="S16" s="35">
        <v>2</v>
      </c>
      <c r="T16" s="20">
        <f t="shared" si="8"/>
        <v>0.2818181818181818</v>
      </c>
      <c r="U16" s="21">
        <f t="shared" si="9"/>
        <v>0.3116014729850774</v>
      </c>
      <c r="V16" s="21">
        <f t="shared" si="10"/>
        <v>0.2520348906512862</v>
      </c>
      <c r="W16" s="47">
        <f t="shared" si="11"/>
        <v>-3.4188034188034316E-2</v>
      </c>
      <c r="X16" s="21">
        <f t="shared" si="0"/>
        <v>-0.10000000000000006</v>
      </c>
      <c r="Y16" s="21">
        <f t="shared" si="12"/>
        <v>0.29145299145299147</v>
      </c>
      <c r="Z16" s="21">
        <f t="shared" si="1"/>
        <v>0.31</v>
      </c>
      <c r="AA16" s="20">
        <f t="shared" si="2"/>
        <v>0.69963636363636361</v>
      </c>
      <c r="AB16" s="21">
        <f t="shared" si="16"/>
        <v>0.73173359597555532</v>
      </c>
      <c r="AC16" s="21">
        <f t="shared" si="13"/>
        <v>0.66753913129717191</v>
      </c>
      <c r="AD16" s="47">
        <f t="shared" si="14"/>
        <v>2.1958348881425723E-2</v>
      </c>
      <c r="AE16" s="21">
        <f t="shared" si="3"/>
        <v>-4.0280665280665304E-2</v>
      </c>
      <c r="AF16" s="21">
        <f t="shared" si="4"/>
        <v>0.68427350427350431</v>
      </c>
      <c r="AG16" s="22">
        <f t="shared" si="5"/>
        <v>0.72781818181818181</v>
      </c>
      <c r="AH16" s="10"/>
      <c r="AI16" s="10"/>
    </row>
    <row r="17" spans="1:35" ht="18" customHeight="1" x14ac:dyDescent="0.2">
      <c r="A17" s="61" t="s">
        <v>9</v>
      </c>
      <c r="B17" s="62" t="s">
        <v>32</v>
      </c>
      <c r="C17" s="55" t="s">
        <v>65</v>
      </c>
      <c r="D17" s="63">
        <v>1.0906</v>
      </c>
      <c r="E17" s="63">
        <v>9.2999999999999992E-3</v>
      </c>
      <c r="F17" s="64">
        <v>38</v>
      </c>
      <c r="G17" s="103">
        <f>F17-m_c</f>
        <v>34.5</v>
      </c>
      <c r="H17" s="91">
        <f>D17</f>
        <v>1.0906</v>
      </c>
      <c r="I17" s="91">
        <f>(R_mod_char*(G17)+R_c*m_c)/(G17+m_c)</f>
        <v>1.0839605263157894</v>
      </c>
      <c r="J17" s="25">
        <f>(H17-I17)^2</f>
        <v>4.4082610803324866E-5</v>
      </c>
      <c r="K17" s="25">
        <f>(sig_m_c*((G17*R_dead_char+R_c*m_c)/(G17+m_c)^2+R_c/(G17+m_c)))^2</f>
        <v>1.9843816542422174E-5</v>
      </c>
      <c r="L17" s="41">
        <f>(sig_m_c*((I17/(G17-m_c))-(I17*G17-R_c*m_c)/(G17-m_c)^2))^2</f>
        <v>6.6785401294704079E-7</v>
      </c>
      <c r="M17" s="25">
        <f t="shared" si="17"/>
        <v>1.0096784780023781E-4</v>
      </c>
      <c r="N17" s="25">
        <f>(sig_Rc*(m_c/(G17+m_c)))^2</f>
        <v>1.6637811634349024E-5</v>
      </c>
      <c r="O17" s="46">
        <f t="shared" si="18"/>
        <v>1.175233295945771E-2</v>
      </c>
      <c r="P17" s="71">
        <f t="shared" si="19"/>
        <v>1.3811732998995603E-4</v>
      </c>
      <c r="Q17" s="16"/>
      <c r="R17" s="92"/>
      <c r="S17" s="36">
        <v>2.1</v>
      </c>
      <c r="T17" s="20">
        <f t="shared" si="8"/>
        <v>0.27678571428571425</v>
      </c>
      <c r="U17" s="21">
        <f t="shared" si="9"/>
        <v>0.30613762855551041</v>
      </c>
      <c r="V17" s="21">
        <f t="shared" si="10"/>
        <v>0.24743380001591811</v>
      </c>
      <c r="W17" s="47">
        <f t="shared" si="11"/>
        <v>-3.5294117647058906E-2</v>
      </c>
      <c r="X17" s="21">
        <f t="shared" si="0"/>
        <v>-0.10000000000000006</v>
      </c>
      <c r="Y17" s="21">
        <f t="shared" si="12"/>
        <v>0.28655462184873948</v>
      </c>
      <c r="Z17" s="21">
        <f t="shared" si="1"/>
        <v>0.30446428571428569</v>
      </c>
      <c r="AA17" s="20">
        <f t="shared" si="2"/>
        <v>0.70766071428571431</v>
      </c>
      <c r="AB17" s="21">
        <f t="shared" si="16"/>
        <v>0.73942132349102341</v>
      </c>
      <c r="AC17" s="21">
        <f t="shared" si="13"/>
        <v>0.67590010508040521</v>
      </c>
      <c r="AD17" s="47">
        <f t="shared" si="14"/>
        <v>2.201150969358432E-2</v>
      </c>
      <c r="AE17" s="21">
        <f t="shared" si="3"/>
        <v>-3.9112770950566519E-2</v>
      </c>
      <c r="AF17" s="21">
        <f t="shared" si="4"/>
        <v>0.6920840336134455</v>
      </c>
      <c r="AG17" s="22">
        <f t="shared" si="5"/>
        <v>0.73533928571428575</v>
      </c>
      <c r="AH17" s="10"/>
      <c r="AI17" s="10"/>
    </row>
    <row r="18" spans="1:35" ht="18" customHeight="1" thickBot="1" x14ac:dyDescent="0.25">
      <c r="A18" s="10"/>
      <c r="B18" s="10"/>
      <c r="C18" s="15"/>
      <c r="D18" s="11"/>
      <c r="E18" s="11"/>
      <c r="F18" s="26"/>
      <c r="G18" s="101"/>
      <c r="H18" s="15"/>
      <c r="I18" s="24"/>
      <c r="J18" s="40"/>
      <c r="K18" s="41"/>
      <c r="L18" s="41"/>
      <c r="M18" s="41"/>
      <c r="N18" s="41"/>
      <c r="O18" s="48"/>
      <c r="P18" s="49"/>
      <c r="Q18" s="16"/>
      <c r="R18" s="92"/>
      <c r="S18" s="36">
        <v>2.2000000000000002</v>
      </c>
      <c r="T18" s="20">
        <f t="shared" si="8"/>
        <v>0.27192982456140347</v>
      </c>
      <c r="U18" s="21">
        <f t="shared" si="9"/>
        <v>0.30086488813654771</v>
      </c>
      <c r="V18" s="21">
        <f t="shared" si="10"/>
        <v>0.24299476098625922</v>
      </c>
      <c r="W18" s="47">
        <f t="shared" si="11"/>
        <v>-3.6363636363636466E-2</v>
      </c>
      <c r="X18" s="21">
        <f t="shared" si="0"/>
        <v>-0.10000000000000012</v>
      </c>
      <c r="Y18" s="21">
        <f t="shared" si="12"/>
        <v>0.2818181818181818</v>
      </c>
      <c r="Z18" s="21">
        <f t="shared" si="1"/>
        <v>0.29912280701754385</v>
      </c>
      <c r="AA18" s="20">
        <f t="shared" si="2"/>
        <v>0.71540350877192982</v>
      </c>
      <c r="AB18" s="21">
        <f t="shared" si="16"/>
        <v>0.74683694893660102</v>
      </c>
      <c r="AC18" s="21">
        <f t="shared" si="13"/>
        <v>0.68397006860725862</v>
      </c>
      <c r="AD18" s="47">
        <f t="shared" si="14"/>
        <v>2.2039513284792631E-2</v>
      </c>
      <c r="AE18" s="21">
        <f t="shared" si="3"/>
        <v>-3.8010692039825357E-2</v>
      </c>
      <c r="AF18" s="21">
        <f t="shared" si="4"/>
        <v>0.69963636363636361</v>
      </c>
      <c r="AG18" s="22">
        <f t="shared" si="5"/>
        <v>0.74259649122807014</v>
      </c>
      <c r="AH18" s="10"/>
      <c r="AI18" s="10"/>
    </row>
    <row r="19" spans="1:35" ht="18" customHeight="1" x14ac:dyDescent="0.2">
      <c r="A19" s="121" t="s">
        <v>47</v>
      </c>
      <c r="B19" s="122"/>
      <c r="C19" s="123"/>
      <c r="G19" s="109" t="s">
        <v>59</v>
      </c>
      <c r="H19" s="110"/>
      <c r="J19" s="106" t="s">
        <v>55</v>
      </c>
      <c r="K19" s="107"/>
      <c r="L19" s="108"/>
      <c r="M19" s="29"/>
      <c r="Q19" s="16"/>
      <c r="R19" s="92"/>
      <c r="S19" s="36">
        <v>2.2999999999999998</v>
      </c>
      <c r="T19" s="20">
        <f>(R_dead_char*(S19)+R_c*m_c)/(S19+m_c)</f>
        <v>0.26724137931034481</v>
      </c>
      <c r="U19" s="21">
        <f t="shared" si="9"/>
        <v>0.29577324641613456</v>
      </c>
      <c r="V19" s="21">
        <f t="shared" si="10"/>
        <v>0.238709512204555</v>
      </c>
      <c r="W19" s="47">
        <f t="shared" si="11"/>
        <v>-3.7398373983739873E-2</v>
      </c>
      <c r="X19" s="21">
        <f t="shared" si="0"/>
        <v>-0.1000000000000001</v>
      </c>
      <c r="Y19" s="21">
        <f>(R_dead_char*S19+R_c*(m_c+sig_m_c))/(S19+(m_c+sig_m_c))</f>
        <v>0.27723577235772356</v>
      </c>
      <c r="Z19" s="21">
        <f t="shared" si="1"/>
        <v>0.29396551724137931</v>
      </c>
      <c r="AA19" s="20">
        <f t="shared" si="2"/>
        <v>0.72287931034482766</v>
      </c>
      <c r="AB19" s="21">
        <f t="shared" si="16"/>
        <v>0.75399430167014614</v>
      </c>
      <c r="AC19" s="21">
        <f t="shared" si="13"/>
        <v>0.6917643190195093</v>
      </c>
      <c r="AD19" s="47">
        <f t="shared" si="14"/>
        <v>2.2045479357171723E-2</v>
      </c>
      <c r="AE19" s="21">
        <f t="shared" si="3"/>
        <v>-3.6969017578171386E-2</v>
      </c>
      <c r="AF19" s="21">
        <f t="shared" si="4"/>
        <v>0.70694308943089423</v>
      </c>
      <c r="AG19" s="22">
        <f t="shared" si="5"/>
        <v>0.74960344827586201</v>
      </c>
      <c r="AH19" s="10"/>
      <c r="AI19" s="10"/>
    </row>
    <row r="20" spans="1:35" ht="18" customHeight="1" x14ac:dyDescent="0.2">
      <c r="A20" s="74"/>
      <c r="B20" s="21" t="s">
        <v>45</v>
      </c>
      <c r="C20" s="22" t="s">
        <v>46</v>
      </c>
      <c r="G20" s="75" t="s">
        <v>49</v>
      </c>
      <c r="H20" s="65">
        <f>1/m_c*m_c_modern</f>
        <v>0.44285714285714284</v>
      </c>
      <c r="J20" s="23" t="s">
        <v>41</v>
      </c>
      <c r="K20" s="67" t="s">
        <v>44</v>
      </c>
      <c r="L20" s="66">
        <f>((J6/P6)+(J7/P7)+(J8/P8)+(J9/P9)+(J10/P10))/(COUNT(J6:J10)-1)</f>
        <v>0.25090309077673723</v>
      </c>
      <c r="Q20" s="26"/>
      <c r="R20" s="92"/>
      <c r="S20" s="36">
        <v>2.4</v>
      </c>
      <c r="T20" s="20">
        <f t="shared" si="8"/>
        <v>0.26271186440677963</v>
      </c>
      <c r="U20" s="21">
        <f t="shared" si="9"/>
        <v>0.29085339451351083</v>
      </c>
      <c r="V20" s="21">
        <f t="shared" si="10"/>
        <v>0.23457033430004839</v>
      </c>
      <c r="W20" s="47">
        <f t="shared" si="11"/>
        <v>-3.8400000000000087E-2</v>
      </c>
      <c r="X20" s="21">
        <f t="shared" si="0"/>
        <v>-9.9999999999999922E-2</v>
      </c>
      <c r="Y20" s="21">
        <f t="shared" si="12"/>
        <v>0.27279999999999999</v>
      </c>
      <c r="Z20" s="21">
        <f t="shared" si="1"/>
        <v>0.28898305084745757</v>
      </c>
      <c r="AA20" s="20">
        <f t="shared" si="2"/>
        <v>0.73010169491525412</v>
      </c>
      <c r="AB20" s="21">
        <f t="shared" si="16"/>
        <v>0.7609063182355853</v>
      </c>
      <c r="AC20" s="21">
        <f t="shared" si="13"/>
        <v>0.69929707159492283</v>
      </c>
      <c r="AD20" s="47">
        <f t="shared" si="14"/>
        <v>2.2032129259912575E-2</v>
      </c>
      <c r="AE20" s="21">
        <f t="shared" si="3"/>
        <v>-3.5982913919584116E-2</v>
      </c>
      <c r="AF20" s="21">
        <f t="shared" si="4"/>
        <v>0.71401599999999998</v>
      </c>
      <c r="AG20" s="22">
        <f t="shared" si="5"/>
        <v>0.75637288135593217</v>
      </c>
      <c r="AH20" s="10"/>
      <c r="AI20" s="10"/>
    </row>
    <row r="21" spans="1:35" ht="18" customHeight="1" thickBot="1" x14ac:dyDescent="0.25">
      <c r="A21" s="31" t="s">
        <v>48</v>
      </c>
      <c r="B21" s="32">
        <v>1.95</v>
      </c>
      <c r="C21" s="33">
        <v>1.55</v>
      </c>
      <c r="G21" s="89" t="s">
        <v>74</v>
      </c>
      <c r="H21" s="65">
        <f>R_c/100*10</f>
        <v>4.4285714285714282E-2</v>
      </c>
      <c r="J21" s="68" t="s">
        <v>42</v>
      </c>
      <c r="K21" s="69" t="s">
        <v>43</v>
      </c>
      <c r="L21" s="98">
        <f>((J13/P13)+(J14/P14)+(J15/P15)+(J16/P16)+(J17/P17))/(COUNTA(J13:J17)-1)</f>
        <v>0.20623170150276904</v>
      </c>
      <c r="Q21" s="26"/>
      <c r="R21" s="92"/>
      <c r="S21" s="36">
        <v>2.5</v>
      </c>
      <c r="T21" s="20">
        <f t="shared" si="8"/>
        <v>0.2583333333333333</v>
      </c>
      <c r="U21" s="21">
        <f t="shared" si="9"/>
        <v>0.28609665968691872</v>
      </c>
      <c r="V21" s="21">
        <f t="shared" si="10"/>
        <v>0.23057000697974786</v>
      </c>
      <c r="W21" s="47">
        <f t="shared" si="11"/>
        <v>-3.9370078740157771E-2</v>
      </c>
      <c r="X21" s="21">
        <f t="shared" si="0"/>
        <v>-9.9999999999999964E-2</v>
      </c>
      <c r="Y21" s="21">
        <f t="shared" si="12"/>
        <v>0.26850393700787406</v>
      </c>
      <c r="Z21" s="21">
        <f t="shared" si="1"/>
        <v>0.28416666666666662</v>
      </c>
      <c r="AA21" s="20">
        <f t="shared" si="2"/>
        <v>0.7370833333333332</v>
      </c>
      <c r="AB21" s="21">
        <f t="shared" si="16"/>
        <v>0.76758511056903322</v>
      </c>
      <c r="AC21" s="21">
        <f t="shared" si="13"/>
        <v>0.70658155609763318</v>
      </c>
      <c r="AD21" s="47">
        <f t="shared" si="14"/>
        <v>2.2001842760044708E-2</v>
      </c>
      <c r="AE21" s="21">
        <f t="shared" si="3"/>
        <v>-3.5048049745619057E-2</v>
      </c>
      <c r="AF21" s="21">
        <f t="shared" si="4"/>
        <v>0.72086614173228358</v>
      </c>
      <c r="AG21" s="22">
        <f t="shared" si="5"/>
        <v>0.76291666666666658</v>
      </c>
      <c r="AH21" s="10"/>
      <c r="AI21" s="10"/>
    </row>
    <row r="22" spans="1:35" ht="18" customHeight="1" thickBot="1" x14ac:dyDescent="0.25">
      <c r="C22" s="28"/>
      <c r="F22" s="10"/>
      <c r="G22" s="75" t="s">
        <v>50</v>
      </c>
      <c r="H22" s="66">
        <f>m_c_dead+m_c_modern</f>
        <v>3.5</v>
      </c>
      <c r="K22" s="30"/>
      <c r="N22" s="24"/>
      <c r="O22" s="24"/>
      <c r="P22" s="12"/>
      <c r="Q22" s="26"/>
      <c r="R22" s="92"/>
      <c r="S22" s="36">
        <v>2.6</v>
      </c>
      <c r="T22" s="20">
        <f t="shared" si="8"/>
        <v>0.25409836065573771</v>
      </c>
      <c r="U22" s="21">
        <f t="shared" si="9"/>
        <v>0.28149495125438595</v>
      </c>
      <c r="V22" s="21">
        <f t="shared" si="10"/>
        <v>0.22670177005708944</v>
      </c>
      <c r="W22" s="47">
        <f t="shared" si="11"/>
        <v>-4.0310077519379837E-2</v>
      </c>
      <c r="X22" s="21">
        <f t="shared" si="0"/>
        <v>-9.9999999999999853E-2</v>
      </c>
      <c r="Y22" s="21">
        <f t="shared" si="12"/>
        <v>0.26434108527131783</v>
      </c>
      <c r="Z22" s="21">
        <f t="shared" si="1"/>
        <v>0.27950819672131144</v>
      </c>
      <c r="AA22" s="20">
        <f t="shared" si="2"/>
        <v>0.74383606557377047</v>
      </c>
      <c r="AB22" s="21">
        <f t="shared" si="16"/>
        <v>0.77404202833223534</v>
      </c>
      <c r="AC22" s="21">
        <f t="shared" si="13"/>
        <v>0.71363010281530559</v>
      </c>
      <c r="AD22" s="47">
        <f t="shared" si="14"/>
        <v>2.1956705732169783E-2</v>
      </c>
      <c r="AE22" s="21">
        <f t="shared" si="3"/>
        <v>-3.4160532463525538E-2</v>
      </c>
      <c r="AF22" s="21">
        <f t="shared" si="4"/>
        <v>0.72750387596899224</v>
      </c>
      <c r="AG22" s="22">
        <f t="shared" si="5"/>
        <v>0.76924590163934436</v>
      </c>
      <c r="AH22" s="10"/>
      <c r="AI22" s="10"/>
    </row>
    <row r="23" spans="1:35" ht="18" customHeight="1" thickBot="1" x14ac:dyDescent="0.25">
      <c r="A23" s="111" t="s">
        <v>58</v>
      </c>
      <c r="B23" s="112"/>
      <c r="C23" s="28"/>
      <c r="F23" s="10"/>
      <c r="G23" s="97" t="s">
        <v>75</v>
      </c>
      <c r="H23" s="98">
        <f>m_c/100*10</f>
        <v>0.35000000000000003</v>
      </c>
      <c r="M23" s="15"/>
      <c r="N23" s="15"/>
      <c r="O23" s="15"/>
      <c r="P23" s="15"/>
      <c r="Q23" s="10"/>
      <c r="R23" s="92"/>
      <c r="S23" s="36">
        <v>2.7</v>
      </c>
      <c r="T23" s="20">
        <f t="shared" si="8"/>
        <v>0.24999999999999997</v>
      </c>
      <c r="U23" s="21">
        <f t="shared" si="9"/>
        <v>0.27704071198931324</v>
      </c>
      <c r="V23" s="21">
        <f t="shared" si="10"/>
        <v>0.22295928801068668</v>
      </c>
      <c r="W23" s="47">
        <f t="shared" si="11"/>
        <v>-4.1221374045801513E-2</v>
      </c>
      <c r="X23" s="21">
        <f t="shared" si="0"/>
        <v>-9.9999999999999992E-2</v>
      </c>
      <c r="Y23" s="21">
        <f t="shared" si="12"/>
        <v>0.26030534351145035</v>
      </c>
      <c r="Z23" s="21">
        <f t="shared" si="1"/>
        <v>0.27499999999999997</v>
      </c>
      <c r="AA23" s="20">
        <f t="shared" si="2"/>
        <v>0.75037096774193557</v>
      </c>
      <c r="AB23" s="21">
        <f t="shared" si="16"/>
        <v>0.78028771592258439</v>
      </c>
      <c r="AC23" s="21">
        <f t="shared" si="13"/>
        <v>0.72045421956128686</v>
      </c>
      <c r="AD23" s="47">
        <f t="shared" si="14"/>
        <v>2.1898550384583892E-2</v>
      </c>
      <c r="AE23" s="21">
        <f t="shared" si="3"/>
        <v>-3.3316854029189595E-2</v>
      </c>
      <c r="AF23" s="21">
        <f t="shared" si="4"/>
        <v>0.73393893129770982</v>
      </c>
      <c r="AG23" s="22">
        <f t="shared" si="5"/>
        <v>0.77537096774193537</v>
      </c>
      <c r="AH23" s="10"/>
      <c r="AI23" s="10"/>
    </row>
    <row r="24" spans="1:35" ht="18" customHeight="1" x14ac:dyDescent="0.2">
      <c r="A24" s="75" t="s">
        <v>56</v>
      </c>
      <c r="B24" s="34">
        <v>1.149</v>
      </c>
      <c r="C24" s="28"/>
      <c r="G24" s="102"/>
      <c r="M24" s="15"/>
      <c r="N24" s="15"/>
      <c r="O24" s="15"/>
      <c r="P24" s="15"/>
      <c r="Q24" s="10"/>
      <c r="R24" s="92"/>
      <c r="S24" s="36">
        <v>2.8</v>
      </c>
      <c r="T24" s="20">
        <f t="shared" si="8"/>
        <v>0.24603174603174602</v>
      </c>
      <c r="U24" s="21">
        <f t="shared" si="9"/>
        <v>0.2727268743513257</v>
      </c>
      <c r="V24" s="21">
        <f t="shared" si="10"/>
        <v>0.21933661771216637</v>
      </c>
      <c r="W24" s="47">
        <f t="shared" si="11"/>
        <v>-4.2105263157894715E-2</v>
      </c>
      <c r="X24" s="21">
        <f t="shared" si="0"/>
        <v>-9.9999999999999992E-2</v>
      </c>
      <c r="Y24" s="21">
        <f t="shared" si="12"/>
        <v>0.256390977443609</v>
      </c>
      <c r="Z24" s="21">
        <f t="shared" si="1"/>
        <v>0.27063492063492062</v>
      </c>
      <c r="AA24" s="20">
        <f t="shared" si="2"/>
        <v>0.75669841269841265</v>
      </c>
      <c r="AB24" s="21">
        <f t="shared" si="16"/>
        <v>0.78633216465461786</v>
      </c>
      <c r="AC24" s="21">
        <f t="shared" si="13"/>
        <v>0.72706466074220744</v>
      </c>
      <c r="AD24" s="47">
        <f t="shared" si="14"/>
        <v>2.1828989321768938E-2</v>
      </c>
      <c r="AE24" s="21">
        <f t="shared" si="3"/>
        <v>-3.2513844604799641E-2</v>
      </c>
      <c r="AF24" s="21">
        <f t="shared" si="4"/>
        <v>0.74018045112781949</v>
      </c>
      <c r="AG24" s="22">
        <f t="shared" si="5"/>
        <v>0.78130158730158739</v>
      </c>
      <c r="AH24" s="10"/>
      <c r="AI24" s="10"/>
    </row>
    <row r="25" spans="1:35" ht="18" customHeight="1" thickBot="1" x14ac:dyDescent="0.25">
      <c r="A25" s="76" t="s">
        <v>57</v>
      </c>
      <c r="B25" s="33">
        <v>0</v>
      </c>
      <c r="C25" s="28"/>
      <c r="G25" s="102"/>
      <c r="M25" s="15"/>
      <c r="N25" s="15"/>
      <c r="O25" s="15"/>
      <c r="P25" s="15"/>
      <c r="Q25" s="10"/>
      <c r="R25" s="92"/>
      <c r="S25" s="36">
        <v>2.9</v>
      </c>
      <c r="T25" s="20">
        <f t="shared" si="8"/>
        <v>0.24218749999999997</v>
      </c>
      <c r="U25" s="21">
        <f t="shared" si="9"/>
        <v>0.26854682099700078</v>
      </c>
      <c r="V25" s="21">
        <f t="shared" si="10"/>
        <v>0.21582817900299922</v>
      </c>
      <c r="W25" s="47">
        <f t="shared" si="11"/>
        <v>-4.2962962962963078E-2</v>
      </c>
      <c r="X25" s="21">
        <f t="shared" si="0"/>
        <v>-9.9999999999999936E-2</v>
      </c>
      <c r="Y25" s="21">
        <f t="shared" si="12"/>
        <v>0.25259259259259259</v>
      </c>
      <c r="Z25" s="21">
        <f t="shared" si="1"/>
        <v>0.26640624999999996</v>
      </c>
      <c r="AA25" s="20">
        <f t="shared" si="2"/>
        <v>0.76282812499999986</v>
      </c>
      <c r="AB25" s="21">
        <f t="shared" si="16"/>
        <v>0.79218476055922682</v>
      </c>
      <c r="AC25" s="21">
        <f t="shared" si="13"/>
        <v>0.73347148944077289</v>
      </c>
      <c r="AD25" s="47">
        <f t="shared" si="14"/>
        <v>2.1749444493755023E-2</v>
      </c>
      <c r="AE25" s="21">
        <f t="shared" si="3"/>
        <v>-3.1748632760492501E-2</v>
      </c>
      <c r="AF25" s="21">
        <f t="shared" si="4"/>
        <v>0.74623703703703714</v>
      </c>
      <c r="AG25" s="22">
        <f t="shared" si="5"/>
        <v>0.78704687499999992</v>
      </c>
      <c r="AH25" s="10"/>
      <c r="AI25" s="10"/>
    </row>
    <row r="26" spans="1:35" ht="18" customHeight="1" x14ac:dyDescent="0.2">
      <c r="A26" s="87"/>
      <c r="B26" s="87"/>
      <c r="C26" s="88"/>
      <c r="D26" s="87"/>
      <c r="E26" s="87"/>
      <c r="F26" s="87"/>
      <c r="G26" s="104"/>
      <c r="H26" s="87"/>
      <c r="I26" s="88"/>
      <c r="J26" s="88"/>
      <c r="K26" s="88"/>
      <c r="L26" s="88"/>
      <c r="M26" s="88"/>
      <c r="N26" s="45"/>
      <c r="O26" s="88"/>
      <c r="P26" s="88"/>
      <c r="Q26" s="10"/>
      <c r="R26" s="92"/>
      <c r="S26" s="36">
        <v>3</v>
      </c>
      <c r="T26" s="20">
        <f t="shared" si="8"/>
        <v>0.23846153846153845</v>
      </c>
      <c r="U26" s="21">
        <f t="shared" si="9"/>
        <v>0.26449434908699998</v>
      </c>
      <c r="V26" s="21">
        <f t="shared" si="10"/>
        <v>0.21242872783607697</v>
      </c>
      <c r="W26" s="47">
        <f t="shared" si="11"/>
        <v>-4.3795620437956366E-2</v>
      </c>
      <c r="X26" s="21">
        <f t="shared" si="0"/>
        <v>-0.10000000000000002</v>
      </c>
      <c r="Y26" s="21">
        <f t="shared" si="12"/>
        <v>0.24890510948905112</v>
      </c>
      <c r="Z26" s="21">
        <f t="shared" si="1"/>
        <v>0.2623076923076923</v>
      </c>
      <c r="AA26" s="20">
        <f t="shared" si="2"/>
        <v>0.76876923076923076</v>
      </c>
      <c r="AB26" s="21">
        <f t="shared" si="16"/>
        <v>0.79785432820314839</v>
      </c>
      <c r="AC26" s="21">
        <f t="shared" si="13"/>
        <v>0.73968413333531313</v>
      </c>
      <c r="AD26" s="47">
        <f t="shared" si="14"/>
        <v>2.1661171885613079E-2</v>
      </c>
      <c r="AE26" s="21">
        <f t="shared" si="3"/>
        <v>-3.1018611166700027E-2</v>
      </c>
      <c r="AF26" s="21">
        <f t="shared" si="4"/>
        <v>0.75211678832116791</v>
      </c>
      <c r="AG26" s="22">
        <f t="shared" si="5"/>
        <v>0.79261538461538461</v>
      </c>
      <c r="AH26" s="10"/>
      <c r="AI26" s="10"/>
    </row>
    <row r="27" spans="1:35" ht="18" customHeight="1" x14ac:dyDescent="0.2">
      <c r="A27" s="10"/>
      <c r="B27" s="10"/>
      <c r="C27" s="10"/>
      <c r="D27" s="10"/>
      <c r="E27" s="10"/>
      <c r="F27" s="10"/>
      <c r="G27" s="42"/>
      <c r="H27" s="42"/>
      <c r="I27" s="10"/>
      <c r="J27" s="10"/>
      <c r="K27" s="10"/>
      <c r="L27" s="10"/>
      <c r="M27" s="10"/>
      <c r="N27" s="10"/>
      <c r="O27" s="10"/>
      <c r="P27" s="10"/>
      <c r="Q27" s="10"/>
      <c r="R27" s="92"/>
      <c r="S27" s="36">
        <v>3.1</v>
      </c>
      <c r="T27" s="20">
        <f t="shared" si="8"/>
        <v>0.23484848484848483</v>
      </c>
      <c r="U27" s="21">
        <f t="shared" si="9"/>
        <v>0.26056363796774251</v>
      </c>
      <c r="V27" s="21">
        <f t="shared" si="10"/>
        <v>0.20913333172922713</v>
      </c>
      <c r="W27" s="47">
        <f t="shared" si="11"/>
        <v>-4.460431654676271E-2</v>
      </c>
      <c r="X27" s="21">
        <f t="shared" si="0"/>
        <v>-9.9999999999999936E-2</v>
      </c>
      <c r="Y27" s="21">
        <f t="shared" si="12"/>
        <v>0.24532374100719426</v>
      </c>
      <c r="Z27" s="21">
        <f t="shared" si="1"/>
        <v>0.2583333333333333</v>
      </c>
      <c r="AA27" s="20">
        <f t="shared" si="2"/>
        <v>0.77453030303030312</v>
      </c>
      <c r="AB27" s="21">
        <f t="shared" si="16"/>
        <v>0.80334917089206803</v>
      </c>
      <c r="AC27" s="21">
        <f t="shared" si="13"/>
        <v>0.74571143516853811</v>
      </c>
      <c r="AD27" s="47">
        <f t="shared" si="14"/>
        <v>2.1565282643503374E-2</v>
      </c>
      <c r="AE27" s="21">
        <f t="shared" si="3"/>
        <v>-3.0321406913280717E-2</v>
      </c>
      <c r="AF27" s="21">
        <f t="shared" si="4"/>
        <v>0.75782733812949632</v>
      </c>
      <c r="AG27" s="22">
        <f t="shared" si="5"/>
        <v>0.79801515151515157</v>
      </c>
      <c r="AH27" s="10"/>
      <c r="AI27" s="10"/>
    </row>
    <row r="28" spans="1:35" ht="18" customHeight="1" x14ac:dyDescent="0.2">
      <c r="A28" s="10"/>
      <c r="B28" s="10"/>
      <c r="C28" s="10"/>
      <c r="D28" s="10"/>
      <c r="E28" s="10"/>
      <c r="F28" s="29"/>
      <c r="G28" s="29"/>
      <c r="H28" s="42"/>
      <c r="I28" s="10"/>
      <c r="J28" s="10"/>
      <c r="K28" s="10"/>
      <c r="L28" s="10"/>
      <c r="M28" s="10"/>
      <c r="N28" s="10"/>
      <c r="O28" s="10"/>
      <c r="P28" s="10"/>
      <c r="Q28" s="10"/>
      <c r="R28" s="92"/>
      <c r="S28" s="36">
        <v>3.2</v>
      </c>
      <c r="T28" s="20">
        <f t="shared" si="8"/>
        <v>0.23134328358208953</v>
      </c>
      <c r="U28" s="21">
        <f t="shared" si="9"/>
        <v>0.2567492198586821</v>
      </c>
      <c r="V28" s="21">
        <f t="shared" si="10"/>
        <v>0.20593734730549695</v>
      </c>
      <c r="W28" s="47">
        <f t="shared" si="11"/>
        <v>-4.5390070921985881E-2</v>
      </c>
      <c r="X28" s="21">
        <f t="shared" si="0"/>
        <v>-0.10000000000000009</v>
      </c>
      <c r="Y28" s="21">
        <f t="shared" si="12"/>
        <v>0.24184397163120566</v>
      </c>
      <c r="Z28" s="21">
        <f t="shared" si="1"/>
        <v>0.2544776119402985</v>
      </c>
      <c r="AA28" s="20">
        <f t="shared" si="2"/>
        <v>0.78011940298507454</v>
      </c>
      <c r="AB28" s="21">
        <f t="shared" si="16"/>
        <v>0.80867710758541245</v>
      </c>
      <c r="AC28" s="21">
        <f t="shared" si="13"/>
        <v>0.75156169838473663</v>
      </c>
      <c r="AD28" s="47">
        <f t="shared" si="14"/>
        <v>2.1462761208327737E-2</v>
      </c>
      <c r="AE28" s="21">
        <f t="shared" si="3"/>
        <v>-2.9654855743476063E-2</v>
      </c>
      <c r="AF28" s="21">
        <f t="shared" si="4"/>
        <v>0.76337588652482269</v>
      </c>
      <c r="AG28" s="22">
        <f t="shared" si="5"/>
        <v>0.80325373134328359</v>
      </c>
      <c r="AH28" s="10"/>
      <c r="AI28" s="10"/>
    </row>
    <row r="29" spans="1:35" ht="18" customHeight="1" x14ac:dyDescent="0.2">
      <c r="A29" s="10"/>
      <c r="B29" s="10"/>
      <c r="C29" s="10"/>
      <c r="D29" s="29"/>
      <c r="E29" s="10"/>
      <c r="F29" s="29"/>
      <c r="G29" s="29"/>
      <c r="H29" s="42"/>
      <c r="I29" s="10"/>
      <c r="J29" s="10"/>
      <c r="K29" s="10"/>
      <c r="L29" s="10"/>
      <c r="M29" s="10"/>
      <c r="N29" s="10"/>
      <c r="O29" s="10"/>
      <c r="P29" s="10"/>
      <c r="Q29" s="10"/>
      <c r="R29" s="92"/>
      <c r="S29" s="36">
        <v>3.3</v>
      </c>
      <c r="T29" s="20">
        <f t="shared" si="8"/>
        <v>0.2279411764705882</v>
      </c>
      <c r="U29" s="21">
        <f t="shared" si="9"/>
        <v>0.25304595322180806</v>
      </c>
      <c r="V29" s="21">
        <f t="shared" si="10"/>
        <v>0.20283639971936832</v>
      </c>
      <c r="W29" s="47">
        <f t="shared" si="11"/>
        <v>-4.615384615384624E-2</v>
      </c>
      <c r="X29" s="21">
        <f t="shared" si="0"/>
        <v>-0.10000000000000014</v>
      </c>
      <c r="Y29" s="21">
        <f t="shared" si="12"/>
        <v>0.23846153846153845</v>
      </c>
      <c r="Z29" s="21">
        <f t="shared" si="1"/>
        <v>0.25073529411764706</v>
      </c>
      <c r="AA29" s="20">
        <f t="shared" si="2"/>
        <v>0.78554411764705878</v>
      </c>
      <c r="AB29" s="21">
        <f t="shared" si="16"/>
        <v>0.81384550681918044</v>
      </c>
      <c r="AC29" s="21">
        <f t="shared" si="13"/>
        <v>0.75724272847493712</v>
      </c>
      <c r="AD29" s="47">
        <f t="shared" si="14"/>
        <v>2.1354480927276064E-2</v>
      </c>
      <c r="AE29" s="21">
        <f t="shared" si="3"/>
        <v>-2.9016979613231783E-2</v>
      </c>
      <c r="AF29" s="21">
        <f t="shared" si="4"/>
        <v>0.76876923076923076</v>
      </c>
      <c r="AG29" s="22">
        <f t="shared" si="5"/>
        <v>0.80833823529411764</v>
      </c>
      <c r="AH29" s="10"/>
      <c r="AI29" s="10"/>
    </row>
    <row r="30" spans="1:35" ht="18" customHeight="1" x14ac:dyDescent="0.2">
      <c r="A30" s="29"/>
      <c r="B30" s="29"/>
      <c r="C30" s="29"/>
      <c r="D30" s="29"/>
      <c r="E30" s="29"/>
      <c r="F30" s="29"/>
      <c r="G30" s="29"/>
      <c r="H30" s="42"/>
      <c r="I30" s="10"/>
      <c r="J30" s="10"/>
      <c r="K30" s="10"/>
      <c r="L30" s="10"/>
      <c r="M30" s="10"/>
      <c r="N30" s="10"/>
      <c r="O30" s="10"/>
      <c r="P30" s="10"/>
      <c r="Q30" s="10"/>
      <c r="R30" s="92"/>
      <c r="S30" s="36">
        <v>3.4</v>
      </c>
      <c r="T30" s="20">
        <f t="shared" si="8"/>
        <v>0.22463768115942026</v>
      </c>
      <c r="U30" s="21">
        <f t="shared" si="9"/>
        <v>0.24944899852932234</v>
      </c>
      <c r="V30" s="21">
        <f t="shared" si="10"/>
        <v>0.19982636378951818</v>
      </c>
      <c r="W30" s="47">
        <f t="shared" si="11"/>
        <v>-4.6896551724138161E-2</v>
      </c>
      <c r="X30" s="21">
        <f t="shared" si="0"/>
        <v>-0.1</v>
      </c>
      <c r="Y30" s="21">
        <f t="shared" si="12"/>
        <v>0.23517241379310347</v>
      </c>
      <c r="Z30" s="21">
        <f t="shared" si="1"/>
        <v>0.24710144927536229</v>
      </c>
      <c r="AA30" s="20">
        <f t="shared" si="2"/>
        <v>0.79081159420289848</v>
      </c>
      <c r="AB30" s="21">
        <f t="shared" si="16"/>
        <v>0.81886131790463046</v>
      </c>
      <c r="AC30" s="21">
        <f t="shared" si="13"/>
        <v>0.76276187050116651</v>
      </c>
      <c r="AD30" s="47">
        <f t="shared" si="14"/>
        <v>2.1241217532200672E-2</v>
      </c>
      <c r="AE30" s="21">
        <f t="shared" si="3"/>
        <v>-2.8405967085731114E-2</v>
      </c>
      <c r="AF30" s="21">
        <f t="shared" si="4"/>
        <v>0.77401379310344831</v>
      </c>
      <c r="AG30" s="22">
        <f t="shared" si="5"/>
        <v>0.81327536231884057</v>
      </c>
      <c r="AH30" s="10"/>
      <c r="AI30" s="10"/>
    </row>
    <row r="31" spans="1:35" ht="18" customHeight="1" x14ac:dyDescent="0.2">
      <c r="A31" s="29"/>
      <c r="B31" s="29"/>
      <c r="C31" s="29"/>
      <c r="D31" s="29"/>
      <c r="E31" s="29"/>
      <c r="F31" s="29"/>
      <c r="G31" s="29"/>
      <c r="H31" s="42"/>
      <c r="I31" s="10"/>
      <c r="J31" s="10"/>
      <c r="K31" s="10"/>
      <c r="L31" s="10"/>
      <c r="M31" s="10"/>
      <c r="N31" s="10"/>
      <c r="O31" s="10"/>
      <c r="P31" s="10"/>
      <c r="Q31" s="10"/>
      <c r="R31" s="92"/>
      <c r="S31" s="36">
        <v>3.5</v>
      </c>
      <c r="T31" s="20">
        <f t="shared" si="8"/>
        <v>0.22142857142857139</v>
      </c>
      <c r="U31" s="21">
        <f t="shared" si="9"/>
        <v>0.24595379617945601</v>
      </c>
      <c r="V31" s="21">
        <f t="shared" si="10"/>
        <v>0.19690334667768677</v>
      </c>
      <c r="W31" s="47">
        <f t="shared" si="11"/>
        <v>-4.7619047619047908E-2</v>
      </c>
      <c r="X31" s="21">
        <f t="shared" si="0"/>
        <v>-0.10000000000000009</v>
      </c>
      <c r="Y31" s="21">
        <f t="shared" si="12"/>
        <v>0.23197278911564628</v>
      </c>
      <c r="Z31" s="21">
        <f t="shared" si="1"/>
        <v>0.24357142857142855</v>
      </c>
      <c r="AA31" s="20">
        <f t="shared" si="2"/>
        <v>0.79592857142857132</v>
      </c>
      <c r="AB31" s="21">
        <f t="shared" si="16"/>
        <v>0.8237310996449636</v>
      </c>
      <c r="AC31" s="21">
        <f t="shared" si="13"/>
        <v>0.76812604321217903</v>
      </c>
      <c r="AD31" s="47">
        <f t="shared" si="14"/>
        <v>2.1123660807767314E-2</v>
      </c>
      <c r="AE31" s="21">
        <f t="shared" si="3"/>
        <v>-2.7820156151844334E-2</v>
      </c>
      <c r="AF31" s="21">
        <f t="shared" si="4"/>
        <v>0.77911564625850338</v>
      </c>
      <c r="AG31" s="22">
        <f t="shared" si="5"/>
        <v>0.81807142857142856</v>
      </c>
      <c r="AH31" s="10"/>
      <c r="AI31" s="10"/>
    </row>
    <row r="32" spans="1:35" ht="18" customHeight="1" x14ac:dyDescent="0.2">
      <c r="A32" s="29"/>
      <c r="B32" s="29"/>
      <c r="C32" s="29"/>
      <c r="D32" s="29"/>
      <c r="E32" s="29"/>
      <c r="F32" s="29"/>
      <c r="G32" s="29"/>
      <c r="H32" s="42"/>
      <c r="I32" s="10"/>
      <c r="J32" s="10"/>
      <c r="K32" s="10"/>
      <c r="L32" s="10"/>
      <c r="M32" s="10"/>
      <c r="N32" s="10"/>
      <c r="O32" s="10"/>
      <c r="P32" s="10"/>
      <c r="Q32" s="10"/>
      <c r="R32" s="92"/>
      <c r="S32" s="36">
        <v>3.6</v>
      </c>
      <c r="T32" s="20">
        <f t="shared" si="8"/>
        <v>0.21830985915492956</v>
      </c>
      <c r="U32" s="21">
        <f t="shared" si="9"/>
        <v>0.24255604633988892</v>
      </c>
      <c r="V32" s="21">
        <f t="shared" si="10"/>
        <v>0.19406367196997021</v>
      </c>
      <c r="W32" s="47">
        <f t="shared" si="11"/>
        <v>-4.8322147651006737E-2</v>
      </c>
      <c r="X32" s="21">
        <f t="shared" si="0"/>
        <v>-0.1</v>
      </c>
      <c r="Y32" s="21">
        <f t="shared" si="12"/>
        <v>0.22885906040268456</v>
      </c>
      <c r="Z32" s="21">
        <f t="shared" si="1"/>
        <v>0.24014084507042252</v>
      </c>
      <c r="AA32" s="20">
        <f t="shared" si="2"/>
        <v>0.80090140845070423</v>
      </c>
      <c r="AB32" s="21">
        <f t="shared" si="16"/>
        <v>0.82846104678901988</v>
      </c>
      <c r="AC32" s="21">
        <f t="shared" si="13"/>
        <v>0.77334177011238858</v>
      </c>
      <c r="AD32" s="47">
        <f t="shared" si="14"/>
        <v>2.1002424718532458E-2</v>
      </c>
      <c r="AE32" s="21">
        <f t="shared" si="3"/>
        <v>-2.7258019133370951E-2</v>
      </c>
      <c r="AF32" s="21">
        <f t="shared" si="4"/>
        <v>0.7840805369127517</v>
      </c>
      <c r="AG32" s="22">
        <f t="shared" si="5"/>
        <v>0.82273239436619727</v>
      </c>
      <c r="AH32" s="10"/>
      <c r="AI32" s="10"/>
    </row>
    <row r="33" spans="1:35" ht="18" customHeight="1" x14ac:dyDescent="0.2">
      <c r="A33" s="29"/>
      <c r="B33" s="29"/>
      <c r="C33" s="29"/>
      <c r="D33" s="10"/>
      <c r="E33" s="10"/>
      <c r="F33" s="29"/>
      <c r="G33" s="29"/>
      <c r="H33" s="42"/>
      <c r="I33" s="10"/>
      <c r="J33" s="10"/>
      <c r="K33" s="10"/>
      <c r="L33" s="10"/>
      <c r="M33" s="10"/>
      <c r="N33" s="10"/>
      <c r="O33" s="10"/>
      <c r="P33" s="10"/>
      <c r="Q33" s="10"/>
      <c r="R33" s="92"/>
      <c r="S33" s="36">
        <v>3.7</v>
      </c>
      <c r="T33" s="20">
        <f t="shared" si="8"/>
        <v>0.21527777777777773</v>
      </c>
      <c r="U33" s="21">
        <f t="shared" si="9"/>
        <v>0.23925169052386161</v>
      </c>
      <c r="V33" s="21">
        <f t="shared" si="10"/>
        <v>0.19130386503169383</v>
      </c>
      <c r="W33" s="47">
        <f t="shared" si="11"/>
        <v>-4.9006622516556415E-2</v>
      </c>
      <c r="X33" s="21">
        <f t="shared" si="0"/>
        <v>-0.10000000000000005</v>
      </c>
      <c r="Y33" s="21">
        <f t="shared" si="12"/>
        <v>0.22582781456953641</v>
      </c>
      <c r="Z33" s="21">
        <f t="shared" si="1"/>
        <v>0.23680555555555552</v>
      </c>
      <c r="AA33" s="20">
        <f t="shared" si="2"/>
        <v>0.8057361111111111</v>
      </c>
      <c r="AB33" s="21">
        <f t="shared" si="16"/>
        <v>0.83305701442019686</v>
      </c>
      <c r="AC33" s="21">
        <f t="shared" si="13"/>
        <v>0.77841520780202533</v>
      </c>
      <c r="AD33" s="47">
        <f t="shared" si="14"/>
        <v>2.0878056220100496E-2</v>
      </c>
      <c r="AE33" s="21">
        <f t="shared" si="3"/>
        <v>-2.6718149380311352E-2</v>
      </c>
      <c r="AF33" s="21">
        <f t="shared" si="4"/>
        <v>0.78891390728476818</v>
      </c>
      <c r="AG33" s="22">
        <f t="shared" si="5"/>
        <v>0.82726388888888891</v>
      </c>
      <c r="AH33" s="10"/>
      <c r="AI33" s="10"/>
    </row>
    <row r="34" spans="1:35" ht="18" customHeight="1" x14ac:dyDescent="0.2">
      <c r="A34" s="10"/>
      <c r="B34" s="10"/>
      <c r="C34" s="10"/>
      <c r="D34" s="10"/>
      <c r="E34" s="10"/>
      <c r="F34" s="10"/>
      <c r="G34" s="42"/>
      <c r="H34" s="42"/>
      <c r="I34" s="10"/>
      <c r="J34" s="10"/>
      <c r="K34" s="10"/>
      <c r="L34" s="10"/>
      <c r="M34" s="10"/>
      <c r="N34" s="10"/>
      <c r="O34" s="10"/>
      <c r="P34" s="10"/>
      <c r="Q34" s="10"/>
      <c r="R34" s="92"/>
      <c r="S34" s="36">
        <v>3.8</v>
      </c>
      <c r="T34" s="20">
        <f t="shared" si="8"/>
        <v>0.21232876712328766</v>
      </c>
      <c r="U34" s="21">
        <f t="shared" si="9"/>
        <v>0.23603689472638911</v>
      </c>
      <c r="V34" s="21">
        <f t="shared" si="10"/>
        <v>0.18862063952018621</v>
      </c>
      <c r="W34" s="47">
        <f t="shared" si="11"/>
        <v>-4.9673202614379075E-2</v>
      </c>
      <c r="X34" s="21">
        <f t="shared" si="0"/>
        <v>-9.9999999999999992E-2</v>
      </c>
      <c r="Y34" s="21">
        <f t="shared" si="12"/>
        <v>0.22287581699346404</v>
      </c>
      <c r="Z34" s="21">
        <f t="shared" si="1"/>
        <v>0.23356164383561642</v>
      </c>
      <c r="AA34" s="20">
        <f t="shared" si="2"/>
        <v>0.81043835616438353</v>
      </c>
      <c r="AB34" s="21">
        <f t="shared" si="16"/>
        <v>0.83752454046005864</v>
      </c>
      <c r="AC34" s="21">
        <f t="shared" si="13"/>
        <v>0.78335217186870842</v>
      </c>
      <c r="AD34" s="47">
        <f t="shared" si="14"/>
        <v>2.0751042943348393E-2</v>
      </c>
      <c r="AE34" s="21">
        <f t="shared" si="3"/>
        <v>-2.6199249518271996E-2</v>
      </c>
      <c r="AF34" s="21">
        <f t="shared" si="4"/>
        <v>0.79362091503267973</v>
      </c>
      <c r="AG34" s="22">
        <f t="shared" si="5"/>
        <v>0.83167123287671241</v>
      </c>
      <c r="AH34" s="10"/>
      <c r="AI34" s="10"/>
    </row>
    <row r="35" spans="1:35" ht="18" customHeight="1" x14ac:dyDescent="0.2">
      <c r="A35" s="10"/>
      <c r="B35" s="10"/>
      <c r="C35" s="10"/>
      <c r="D35" s="10"/>
      <c r="E35" s="10"/>
      <c r="F35" s="10"/>
      <c r="G35" s="42"/>
      <c r="H35" s="42"/>
      <c r="I35" s="10"/>
      <c r="J35" s="10"/>
      <c r="K35" s="10"/>
      <c r="L35" s="10"/>
      <c r="M35" s="10"/>
      <c r="N35" s="10"/>
      <c r="O35" s="10"/>
      <c r="P35" s="10"/>
      <c r="Q35" s="10"/>
      <c r="R35" s="92"/>
      <c r="S35" s="36">
        <v>3.9</v>
      </c>
      <c r="T35" s="20">
        <f t="shared" si="8"/>
        <v>0.20945945945945943</v>
      </c>
      <c r="U35" s="21">
        <f t="shared" si="9"/>
        <v>0.23290803396746032</v>
      </c>
      <c r="V35" s="21">
        <f t="shared" si="10"/>
        <v>0.18601088495145854</v>
      </c>
      <c r="W35" s="47">
        <f t="shared" si="11"/>
        <v>-5.0322580645161444E-2</v>
      </c>
      <c r="X35" s="21">
        <f t="shared" si="0"/>
        <v>-0.10000000000000005</v>
      </c>
      <c r="Y35" s="21">
        <f t="shared" si="12"/>
        <v>0.22</v>
      </c>
      <c r="Z35" s="21">
        <f t="shared" si="1"/>
        <v>0.23040540540540538</v>
      </c>
      <c r="AA35" s="20">
        <f t="shared" si="2"/>
        <v>0.81501351351351337</v>
      </c>
      <c r="AB35" s="21">
        <f t="shared" si="16"/>
        <v>0.84186886644922121</v>
      </c>
      <c r="AC35" s="21">
        <f t="shared" si="13"/>
        <v>0.78815816057780541</v>
      </c>
      <c r="AD35" s="47">
        <f t="shared" si="14"/>
        <v>2.0621819910881193E-2</v>
      </c>
      <c r="AE35" s="21">
        <f t="shared" si="3"/>
        <v>-2.5700121039279815E-2</v>
      </c>
      <c r="AF35" s="21">
        <f t="shared" si="4"/>
        <v>0.79820645161290316</v>
      </c>
      <c r="AG35" s="22">
        <f t="shared" si="5"/>
        <v>0.83595945945945938</v>
      </c>
      <c r="AH35" s="10"/>
      <c r="AI35" s="10"/>
    </row>
    <row r="36" spans="1:35" ht="18" customHeight="1" x14ac:dyDescent="0.2">
      <c r="A36" s="10"/>
      <c r="B36" s="10"/>
      <c r="C36" s="10"/>
      <c r="D36" s="10"/>
      <c r="E36" s="10"/>
      <c r="F36" s="10"/>
      <c r="G36" s="42"/>
      <c r="H36" s="42"/>
      <c r="I36" s="10"/>
      <c r="J36" s="10"/>
      <c r="K36" s="10"/>
      <c r="L36" s="10"/>
      <c r="M36" s="10"/>
      <c r="N36" s="10"/>
      <c r="O36" s="10"/>
      <c r="P36" s="10"/>
      <c r="Q36" s="10"/>
      <c r="R36" s="92"/>
      <c r="S36" s="36">
        <v>4</v>
      </c>
      <c r="T36" s="20">
        <f t="shared" si="8"/>
        <v>0.20666666666666664</v>
      </c>
      <c r="U36" s="21">
        <f t="shared" si="9"/>
        <v>0.22986167810613922</v>
      </c>
      <c r="V36" s="21">
        <f t="shared" si="10"/>
        <v>0.18347165522719405</v>
      </c>
      <c r="W36" s="47">
        <f t="shared" si="11"/>
        <v>-5.0955414012739036E-2</v>
      </c>
      <c r="X36" s="21">
        <f t="shared" si="0"/>
        <v>-0.10000000000000002</v>
      </c>
      <c r="Y36" s="21">
        <f t="shared" si="12"/>
        <v>0.21719745222929937</v>
      </c>
      <c r="Z36" s="21">
        <f t="shared" si="1"/>
        <v>0.2273333333333333</v>
      </c>
      <c r="AA36" s="20">
        <f t="shared" si="2"/>
        <v>0.81946666666666668</v>
      </c>
      <c r="AB36" s="21">
        <f t="shared" si="16"/>
        <v>0.8460949567528957</v>
      </c>
      <c r="AC36" s="21">
        <f t="shared" si="13"/>
        <v>0.79283837658043765</v>
      </c>
      <c r="AD36" s="47">
        <f t="shared" si="14"/>
        <v>2.0490775420189282E-2</v>
      </c>
      <c r="AE36" s="21">
        <f t="shared" si="3"/>
        <v>-2.5219655060201823E-2</v>
      </c>
      <c r="AF36" s="21">
        <f t="shared" si="4"/>
        <v>0.8026751592356689</v>
      </c>
      <c r="AG36" s="22">
        <f t="shared" si="5"/>
        <v>0.8401333333333334</v>
      </c>
      <c r="AH36" s="10"/>
      <c r="AI36" s="10"/>
    </row>
    <row r="37" spans="1:35" ht="18" customHeight="1" x14ac:dyDescent="0.2">
      <c r="A37" s="10"/>
      <c r="B37" s="10"/>
      <c r="C37" s="10"/>
      <c r="D37" s="10"/>
      <c r="E37" s="10"/>
      <c r="F37" s="10"/>
      <c r="G37" s="42"/>
      <c r="H37" s="42"/>
      <c r="I37" s="10"/>
      <c r="J37" s="10"/>
      <c r="K37" s="10"/>
      <c r="L37" s="10"/>
      <c r="M37" s="10"/>
      <c r="N37" s="10"/>
      <c r="O37" s="10"/>
      <c r="P37" s="10"/>
      <c r="Q37" s="10"/>
      <c r="R37" s="92"/>
      <c r="S37" s="36">
        <v>4.0999999999999996</v>
      </c>
      <c r="T37" s="20">
        <f t="shared" si="8"/>
        <v>0.20394736842105263</v>
      </c>
      <c r="U37" s="21">
        <f t="shared" si="9"/>
        <v>0.22689457880440286</v>
      </c>
      <c r="V37" s="21">
        <f t="shared" si="10"/>
        <v>0.18100015803770242</v>
      </c>
      <c r="W37" s="47">
        <f t="shared" si="11"/>
        <v>-5.1572327044025354E-2</v>
      </c>
      <c r="X37" s="21">
        <f t="shared" si="0"/>
        <v>-0.10000000000000005</v>
      </c>
      <c r="Y37" s="21">
        <f t="shared" si="12"/>
        <v>0.21446540880503148</v>
      </c>
      <c r="Z37" s="21">
        <f t="shared" si="1"/>
        <v>0.2243421052631579</v>
      </c>
      <c r="AA37" s="20">
        <f t="shared" si="2"/>
        <v>0.82380263157894729</v>
      </c>
      <c r="AB37" s="21">
        <f t="shared" si="16"/>
        <v>0.85020751632476277</v>
      </c>
      <c r="AC37" s="21">
        <f t="shared" si="13"/>
        <v>0.79739774683313169</v>
      </c>
      <c r="AD37" s="47">
        <f t="shared" si="14"/>
        <v>2.035825620746334E-2</v>
      </c>
      <c r="AE37" s="21">
        <f t="shared" si="3"/>
        <v>-2.4756824098771855E-2</v>
      </c>
      <c r="AF37" s="21">
        <f t="shared" si="4"/>
        <v>0.80703144654088055</v>
      </c>
      <c r="AG37" s="22">
        <f t="shared" si="5"/>
        <v>0.84419736842105264</v>
      </c>
      <c r="AH37" s="10"/>
      <c r="AI37" s="10"/>
    </row>
    <row r="38" spans="1:35" ht="18" customHeight="1" x14ac:dyDescent="0.2">
      <c r="A38" s="10"/>
      <c r="B38" s="10"/>
      <c r="C38" s="10"/>
      <c r="D38" s="10"/>
      <c r="E38" s="10"/>
      <c r="F38" s="10"/>
      <c r="G38" s="42"/>
      <c r="H38" s="42"/>
      <c r="I38" s="10"/>
      <c r="J38" s="10"/>
      <c r="K38" s="10"/>
      <c r="L38" s="10"/>
      <c r="M38" s="10"/>
      <c r="N38" s="10"/>
      <c r="O38" s="10"/>
      <c r="P38" s="10"/>
      <c r="Q38" s="10"/>
      <c r="R38" s="92"/>
      <c r="S38" s="36">
        <v>4.2</v>
      </c>
      <c r="T38" s="20">
        <f t="shared" si="8"/>
        <v>0.20129870129870128</v>
      </c>
      <c r="U38" s="21">
        <f t="shared" si="9"/>
        <v>0.22400365753265147</v>
      </c>
      <c r="V38" s="21">
        <f t="shared" si="10"/>
        <v>0.17859374506475109</v>
      </c>
      <c r="W38" s="47">
        <f t="shared" si="11"/>
        <v>-5.217391304347832E-2</v>
      </c>
      <c r="X38" s="21">
        <f t="shared" si="0"/>
        <v>-9.9999999999999908E-2</v>
      </c>
      <c r="Y38" s="21">
        <f t="shared" si="12"/>
        <v>0.21180124223602484</v>
      </c>
      <c r="Z38" s="21">
        <f t="shared" si="1"/>
        <v>0.22142857142857139</v>
      </c>
      <c r="AA38" s="20">
        <f t="shared" si="2"/>
        <v>0.828025974025974</v>
      </c>
      <c r="AB38" s="21">
        <f t="shared" si="16"/>
        <v>0.85421100715050335</v>
      </c>
      <c r="AC38" s="21">
        <f t="shared" si="13"/>
        <v>0.80184094090144453</v>
      </c>
      <c r="AD38" s="47">
        <f t="shared" si="14"/>
        <v>2.0224571988920043E-2</v>
      </c>
      <c r="AE38" s="21">
        <f t="shared" si="3"/>
        <v>-2.4310674738856276E-2</v>
      </c>
      <c r="AF38" s="21">
        <f t="shared" si="4"/>
        <v>0.81127950310559005</v>
      </c>
      <c r="AG38" s="22">
        <f t="shared" si="5"/>
        <v>0.84815584415584411</v>
      </c>
      <c r="AH38" s="10"/>
      <c r="AI38" s="10"/>
    </row>
    <row r="39" spans="1:35" ht="18" customHeight="1" x14ac:dyDescent="0.2">
      <c r="A39" s="10"/>
      <c r="B39" s="10"/>
      <c r="C39" s="10"/>
      <c r="D39" s="10"/>
      <c r="E39" s="10"/>
      <c r="F39" s="10"/>
      <c r="G39" s="42"/>
      <c r="H39" s="42"/>
      <c r="I39" s="10"/>
      <c r="J39" s="10"/>
      <c r="K39" s="10"/>
      <c r="L39" s="10"/>
      <c r="M39" s="10"/>
      <c r="N39" s="10"/>
      <c r="O39" s="10"/>
      <c r="P39" s="10"/>
      <c r="Q39" s="10"/>
      <c r="R39" s="92"/>
      <c r="S39" s="36">
        <v>4.3</v>
      </c>
      <c r="T39" s="20">
        <f t="shared" si="8"/>
        <v>0.19871794871794871</v>
      </c>
      <c r="U39" s="21">
        <f t="shared" si="9"/>
        <v>0.22118599452034918</v>
      </c>
      <c r="V39" s="21">
        <f t="shared" si="10"/>
        <v>0.17624990291554823</v>
      </c>
      <c r="W39" s="47">
        <f t="shared" si="11"/>
        <v>-5.2760736196319012E-2</v>
      </c>
      <c r="X39" s="21">
        <f t="shared" si="0"/>
        <v>-9.9999999999999936E-2</v>
      </c>
      <c r="Y39" s="21">
        <f t="shared" si="12"/>
        <v>0.20920245398773005</v>
      </c>
      <c r="Z39" s="21">
        <f t="shared" si="1"/>
        <v>0.21858974358974356</v>
      </c>
      <c r="AA39" s="20">
        <f t="shared" si="2"/>
        <v>0.83214102564102554</v>
      </c>
      <c r="AB39" s="21">
        <f t="shared" si="16"/>
        <v>0.85810966348115836</v>
      </c>
      <c r="AC39" s="21">
        <f t="shared" si="13"/>
        <v>0.80617238780089262</v>
      </c>
      <c r="AD39" s="47">
        <f t="shared" si="14"/>
        <v>2.0089999462184718E-2</v>
      </c>
      <c r="AE39" s="21">
        <f t="shared" si="3"/>
        <v>-2.3880321074768566E-2</v>
      </c>
      <c r="AF39" s="21">
        <f t="shared" si="4"/>
        <v>0.8154233128834355</v>
      </c>
      <c r="AG39" s="22">
        <f t="shared" si="5"/>
        <v>0.85201282051282046</v>
      </c>
      <c r="AH39" s="10"/>
      <c r="AI39" s="10"/>
    </row>
    <row r="40" spans="1:35" ht="18" customHeight="1" x14ac:dyDescent="0.2">
      <c r="A40" s="10"/>
      <c r="B40" s="10"/>
      <c r="C40" s="10"/>
      <c r="D40" s="10"/>
      <c r="E40" s="10"/>
      <c r="F40" s="10"/>
      <c r="G40" s="42"/>
      <c r="H40" s="42"/>
      <c r="I40" s="10"/>
      <c r="J40" s="10"/>
      <c r="K40" s="10"/>
      <c r="L40" s="10"/>
      <c r="M40" s="10"/>
      <c r="N40" s="10"/>
      <c r="O40" s="10"/>
      <c r="P40" s="10"/>
      <c r="Q40" s="10"/>
      <c r="R40" s="92"/>
      <c r="S40" s="36">
        <v>4.4000000000000004</v>
      </c>
      <c r="T40" s="20">
        <f t="shared" si="8"/>
        <v>0.19620253164556958</v>
      </c>
      <c r="U40" s="21">
        <f t="shared" si="9"/>
        <v>0.21843881856540084</v>
      </c>
      <c r="V40" s="21">
        <f t="shared" si="10"/>
        <v>0.17396624472573832</v>
      </c>
      <c r="W40" s="47">
        <f t="shared" si="11"/>
        <v>-5.3333333333333524E-2</v>
      </c>
      <c r="X40" s="21">
        <f t="shared" si="0"/>
        <v>-0.10000000000000013</v>
      </c>
      <c r="Y40" s="21">
        <f t="shared" si="12"/>
        <v>0.20666666666666667</v>
      </c>
      <c r="Z40" s="21">
        <f t="shared" si="1"/>
        <v>0.21582278481012657</v>
      </c>
      <c r="AA40" s="20">
        <f t="shared" si="2"/>
        <v>0.83615189873417717</v>
      </c>
      <c r="AB40" s="21">
        <f t="shared" si="16"/>
        <v>0.86190750595644994</v>
      </c>
      <c r="AC40" s="21">
        <f t="shared" si="13"/>
        <v>0.81039629151190451</v>
      </c>
      <c r="AD40" s="47">
        <f t="shared" si="14"/>
        <v>1.9954785838278564E-2</v>
      </c>
      <c r="AE40" s="21">
        <f t="shared" si="3"/>
        <v>-2.3464938839772308E-2</v>
      </c>
      <c r="AF40" s="21">
        <f t="shared" si="4"/>
        <v>0.81946666666666668</v>
      </c>
      <c r="AG40" s="22">
        <f t="shared" si="5"/>
        <v>0.85577215189873412</v>
      </c>
      <c r="AH40" s="10"/>
      <c r="AI40" s="10"/>
    </row>
    <row r="41" spans="1:35" ht="18" customHeight="1" x14ac:dyDescent="0.2">
      <c r="A41" s="10"/>
      <c r="B41" s="10"/>
      <c r="C41" s="10"/>
      <c r="D41" s="10"/>
      <c r="E41" s="10"/>
      <c r="F41" s="10"/>
      <c r="G41" s="42"/>
      <c r="H41" s="42"/>
      <c r="I41" s="10"/>
      <c r="J41" s="10"/>
      <c r="K41" s="10"/>
      <c r="L41" s="10"/>
      <c r="M41" s="10"/>
      <c r="N41" s="10"/>
      <c r="O41" s="10"/>
      <c r="P41" s="10"/>
      <c r="Q41" s="10"/>
      <c r="R41" s="92"/>
      <c r="S41" s="36">
        <v>4.5</v>
      </c>
      <c r="T41" s="20">
        <f t="shared" si="8"/>
        <v>0.19374999999999998</v>
      </c>
      <c r="U41" s="21">
        <f t="shared" si="9"/>
        <v>0.21575949762483834</v>
      </c>
      <c r="V41" s="21">
        <f t="shared" si="10"/>
        <v>0.17174050237516159</v>
      </c>
      <c r="W41" s="47">
        <f t="shared" si="11"/>
        <v>-5.389221556886245E-2</v>
      </c>
      <c r="X41" s="21">
        <f t="shared" si="0"/>
        <v>-0.10000000000000003</v>
      </c>
      <c r="Y41" s="21">
        <f t="shared" si="12"/>
        <v>0.20419161676646708</v>
      </c>
      <c r="Z41" s="21">
        <f t="shared" si="1"/>
        <v>0.21312499999999998</v>
      </c>
      <c r="AA41" s="20">
        <f t="shared" si="2"/>
        <v>0.84006250000000005</v>
      </c>
      <c r="AB41" s="21">
        <f t="shared" si="16"/>
        <v>0.86560835470911246</v>
      </c>
      <c r="AC41" s="21">
        <f t="shared" si="13"/>
        <v>0.81451664529088774</v>
      </c>
      <c r="AD41" s="47">
        <f t="shared" si="14"/>
        <v>1.9819151964651813E-2</v>
      </c>
      <c r="AE41" s="21">
        <f t="shared" si="3"/>
        <v>-2.3063760136894613E-2</v>
      </c>
      <c r="AF41" s="21">
        <f t="shared" si="4"/>
        <v>0.82341317365269473</v>
      </c>
      <c r="AG41" s="22">
        <f t="shared" si="5"/>
        <v>0.85943750000000008</v>
      </c>
      <c r="AH41" s="10"/>
      <c r="AI41" s="10"/>
    </row>
    <row r="42" spans="1:35" ht="18" customHeight="1" x14ac:dyDescent="0.2">
      <c r="A42" s="10"/>
      <c r="B42" s="10"/>
      <c r="C42" s="10"/>
      <c r="D42" s="10"/>
      <c r="E42" s="10"/>
      <c r="F42" s="10"/>
      <c r="G42" s="42"/>
      <c r="H42" s="42"/>
      <c r="I42" s="10"/>
      <c r="J42" s="10"/>
      <c r="K42" s="10"/>
      <c r="L42" s="10"/>
      <c r="M42" s="10"/>
      <c r="N42" s="10"/>
      <c r="O42" s="10"/>
      <c r="P42" s="10"/>
      <c r="Q42" s="10"/>
      <c r="R42" s="92"/>
      <c r="S42" s="36">
        <v>4.5999999999999996</v>
      </c>
      <c r="T42" s="20">
        <f t="shared" si="8"/>
        <v>0.19135802469135801</v>
      </c>
      <c r="U42" s="21">
        <f t="shared" si="9"/>
        <v>0.21314553011730988</v>
      </c>
      <c r="V42" s="21">
        <f t="shared" si="10"/>
        <v>0.16957051926540617</v>
      </c>
      <c r="W42" s="47">
        <f t="shared" si="11"/>
        <v>-5.4437869822485462E-2</v>
      </c>
      <c r="X42" s="21">
        <f t="shared" si="0"/>
        <v>-9.999999999999995E-2</v>
      </c>
      <c r="Y42" s="21">
        <f t="shared" si="12"/>
        <v>0.20177514792899412</v>
      </c>
      <c r="Z42" s="21">
        <f t="shared" si="1"/>
        <v>0.21049382716049381</v>
      </c>
      <c r="AA42" s="20">
        <f t="shared" si="2"/>
        <v>0.8438765432098766</v>
      </c>
      <c r="AB42" s="21">
        <f t="shared" si="16"/>
        <v>0.86921584153309694</v>
      </c>
      <c r="AC42" s="21">
        <f t="shared" si="13"/>
        <v>0.81853724488665625</v>
      </c>
      <c r="AD42" s="47">
        <f t="shared" si="14"/>
        <v>1.9683295091182912E-2</v>
      </c>
      <c r="AE42" s="21">
        <f t="shared" si="3"/>
        <v>-2.2676068701173325E-2</v>
      </c>
      <c r="AF42" s="21">
        <f t="shared" si="4"/>
        <v>0.82726627218934923</v>
      </c>
      <c r="AG42" s="22">
        <f t="shared" si="5"/>
        <v>0.86301234567901242</v>
      </c>
      <c r="AH42" s="10"/>
      <c r="AI42" s="10"/>
    </row>
    <row r="43" spans="1:35" ht="18" customHeight="1" x14ac:dyDescent="0.2">
      <c r="A43" s="10"/>
      <c r="B43" s="10"/>
      <c r="C43" s="10"/>
      <c r="D43" s="10"/>
      <c r="E43" s="10"/>
      <c r="F43" s="10"/>
      <c r="G43" s="42"/>
      <c r="H43" s="42"/>
      <c r="I43" s="10"/>
      <c r="J43" s="10"/>
      <c r="K43" s="10"/>
      <c r="L43" s="10"/>
      <c r="M43" s="10"/>
      <c r="N43" s="10"/>
      <c r="O43" s="10"/>
      <c r="P43" s="10"/>
      <c r="Q43" s="10"/>
      <c r="R43" s="92"/>
      <c r="S43" s="36">
        <v>4.7</v>
      </c>
      <c r="T43" s="20">
        <f t="shared" si="8"/>
        <v>0.18902439024390244</v>
      </c>
      <c r="U43" s="21">
        <f t="shared" si="9"/>
        <v>0.21059453687488702</v>
      </c>
      <c r="V43" s="21">
        <f t="shared" si="10"/>
        <v>0.16745424361291786</v>
      </c>
      <c r="W43" s="47">
        <f t="shared" si="11"/>
        <v>-5.4970760233918121E-2</v>
      </c>
      <c r="X43" s="21">
        <f t="shared" si="0"/>
        <v>-9.9999999999999936E-2</v>
      </c>
      <c r="Y43" s="21">
        <f t="shared" si="12"/>
        <v>0.19941520467836257</v>
      </c>
      <c r="Z43" s="21">
        <f t="shared" si="1"/>
        <v>0.20792682926829267</v>
      </c>
      <c r="AA43" s="20">
        <f t="shared" si="2"/>
        <v>0.8475975609756099</v>
      </c>
      <c r="AB43" s="21">
        <f t="shared" si="16"/>
        <v>0.87273342119110453</v>
      </c>
      <c r="AC43" s="21">
        <f t="shared" si="13"/>
        <v>0.82246170076011516</v>
      </c>
      <c r="AD43" s="47">
        <f t="shared" si="14"/>
        <v>1.9547391323846395E-2</v>
      </c>
      <c r="AE43" s="21">
        <f t="shared" si="3"/>
        <v>-2.2301195631843247E-2</v>
      </c>
      <c r="AF43" s="21">
        <f t="shared" si="4"/>
        <v>0.8310292397660819</v>
      </c>
      <c r="AG43" s="22">
        <f t="shared" si="5"/>
        <v>0.86650000000000016</v>
      </c>
      <c r="AH43" s="10"/>
      <c r="AI43" s="10"/>
    </row>
    <row r="44" spans="1:35" ht="18" customHeight="1" x14ac:dyDescent="0.2">
      <c r="A44" s="10"/>
      <c r="B44" s="10"/>
      <c r="C44" s="10"/>
      <c r="D44" s="10"/>
      <c r="E44" s="10"/>
      <c r="F44" s="10"/>
      <c r="G44" s="42"/>
      <c r="H44" s="42"/>
      <c r="I44" s="10"/>
      <c r="J44" s="10"/>
      <c r="K44" s="10"/>
      <c r="L44" s="10"/>
      <c r="M44" s="10"/>
      <c r="N44" s="10"/>
      <c r="O44" s="10"/>
      <c r="P44" s="10"/>
      <c r="Q44" s="10"/>
      <c r="R44" s="92"/>
      <c r="S44" s="36">
        <v>4.8</v>
      </c>
      <c r="T44" s="20">
        <f t="shared" si="8"/>
        <v>0.18674698795180719</v>
      </c>
      <c r="U44" s="21">
        <f t="shared" si="9"/>
        <v>0.20810425368793456</v>
      </c>
      <c r="V44" s="21">
        <f t="shared" si="10"/>
        <v>0.16538972221567982</v>
      </c>
      <c r="W44" s="47">
        <f t="shared" si="11"/>
        <v>-5.5491329479769064E-2</v>
      </c>
      <c r="X44" s="21">
        <f t="shared" si="0"/>
        <v>-9.9999999999999992E-2</v>
      </c>
      <c r="Y44" s="21">
        <f t="shared" si="12"/>
        <v>0.19710982658959539</v>
      </c>
      <c r="Z44" s="21">
        <f t="shared" si="1"/>
        <v>0.20542168674698791</v>
      </c>
      <c r="AA44" s="20">
        <f t="shared" si="2"/>
        <v>0.85122891566265058</v>
      </c>
      <c r="AB44" s="21">
        <f t="shared" si="16"/>
        <v>0.87616438193021029</v>
      </c>
      <c r="AC44" s="21">
        <f t="shared" si="13"/>
        <v>0.82629344939509086</v>
      </c>
      <c r="AD44" s="47">
        <f t="shared" si="14"/>
        <v>1.9411597804626656E-2</v>
      </c>
      <c r="AE44" s="21">
        <f t="shared" si="3"/>
        <v>-2.1938515540961292E-2</v>
      </c>
      <c r="AF44" s="21">
        <f t="shared" si="4"/>
        <v>0.83470520231213874</v>
      </c>
      <c r="AG44" s="22">
        <f t="shared" si="5"/>
        <v>0.86990361445783126</v>
      </c>
      <c r="AH44" s="10"/>
      <c r="AI44" s="10"/>
    </row>
    <row r="45" spans="1:35" ht="18" customHeight="1" x14ac:dyDescent="0.2">
      <c r="A45" s="10"/>
      <c r="B45" s="10"/>
      <c r="C45" s="10"/>
      <c r="D45" s="10"/>
      <c r="E45" s="10"/>
      <c r="F45" s="10"/>
      <c r="G45" s="42"/>
      <c r="H45" s="42"/>
      <c r="I45" s="10"/>
      <c r="J45" s="10"/>
      <c r="K45" s="10"/>
      <c r="L45" s="10"/>
      <c r="M45" s="10"/>
      <c r="N45" s="10"/>
      <c r="O45" s="10"/>
      <c r="P45" s="10"/>
      <c r="Q45" s="10"/>
      <c r="R45" s="92"/>
      <c r="S45" s="36">
        <v>4.9000000000000004</v>
      </c>
      <c r="T45" s="20">
        <f t="shared" si="8"/>
        <v>0.18452380952380951</v>
      </c>
      <c r="U45" s="21">
        <f t="shared" si="9"/>
        <v>0.20567252439232028</v>
      </c>
      <c r="V45" s="21">
        <f t="shared" si="10"/>
        <v>0.16337509465529873</v>
      </c>
      <c r="W45" s="47">
        <f t="shared" si="11"/>
        <v>-5.6000000000000154E-2</v>
      </c>
      <c r="X45" s="21">
        <f t="shared" si="0"/>
        <v>-9.999999999999995E-2</v>
      </c>
      <c r="Y45" s="21">
        <f t="shared" si="12"/>
        <v>0.19485714285714287</v>
      </c>
      <c r="Z45" s="21">
        <f t="shared" si="1"/>
        <v>0.20297619047619045</v>
      </c>
      <c r="AA45" s="20">
        <f t="shared" si="2"/>
        <v>0.85477380952380955</v>
      </c>
      <c r="AB45" s="21">
        <f t="shared" si="16"/>
        <v>0.87951185526829456</v>
      </c>
      <c r="AC45" s="21">
        <f t="shared" si="13"/>
        <v>0.83003576377932453</v>
      </c>
      <c r="AD45" s="47">
        <f t="shared" si="14"/>
        <v>1.927605465104933E-2</v>
      </c>
      <c r="AE45" s="21">
        <f t="shared" si="3"/>
        <v>-2.1587443071823566E-2</v>
      </c>
      <c r="AF45" s="21">
        <f t="shared" si="4"/>
        <v>0.83829714285714296</v>
      </c>
      <c r="AG45" s="22">
        <f t="shared" si="5"/>
        <v>0.87322619047619054</v>
      </c>
      <c r="AH45" s="10"/>
      <c r="AI45" s="10"/>
    </row>
    <row r="46" spans="1:35" ht="18" customHeight="1" x14ac:dyDescent="0.2">
      <c r="A46" s="10"/>
      <c r="B46" s="10"/>
      <c r="C46" s="10"/>
      <c r="D46" s="10"/>
      <c r="E46" s="10"/>
      <c r="F46" s="10"/>
      <c r="G46" s="42"/>
      <c r="H46" s="42"/>
      <c r="I46" s="10"/>
      <c r="J46" s="10"/>
      <c r="K46" s="10"/>
      <c r="L46" s="10"/>
      <c r="M46" s="10"/>
      <c r="N46" s="10"/>
      <c r="O46" s="10"/>
      <c r="P46" s="10"/>
      <c r="Q46" s="10"/>
      <c r="R46" s="92"/>
      <c r="S46" s="36">
        <v>5</v>
      </c>
      <c r="T46" s="20">
        <f t="shared" si="8"/>
        <v>0.18235294117647058</v>
      </c>
      <c r="U46" s="21">
        <f t="shared" si="9"/>
        <v>0.20329729445317249</v>
      </c>
      <c r="V46" s="21">
        <f t="shared" si="10"/>
        <v>0.16140858789976867</v>
      </c>
      <c r="W46" s="47">
        <f t="shared" si="11"/>
        <v>-5.6497175141243028E-2</v>
      </c>
      <c r="X46" s="21">
        <f t="shared" si="0"/>
        <v>-9.9999999999999922E-2</v>
      </c>
      <c r="Y46" s="21">
        <f t="shared" si="12"/>
        <v>0.19265536723163842</v>
      </c>
      <c r="Z46" s="21">
        <f t="shared" si="1"/>
        <v>0.20058823529411762</v>
      </c>
      <c r="AA46" s="20">
        <f t="shared" si="2"/>
        <v>0.8582352941176471</v>
      </c>
      <c r="AB46" s="21">
        <f t="shared" si="16"/>
        <v>0.88277882510850547</v>
      </c>
      <c r="AC46" s="21">
        <f t="shared" si="13"/>
        <v>0.83369176312678872</v>
      </c>
      <c r="AD46" s="47">
        <f t="shared" si="14"/>
        <v>1.9140886684247033E-2</v>
      </c>
      <c r="AE46" s="21">
        <f t="shared" si="3"/>
        <v>-2.1247429746401595E-2</v>
      </c>
      <c r="AF46" s="21">
        <f t="shared" si="4"/>
        <v>0.84180790960451979</v>
      </c>
      <c r="AG46" s="22">
        <f t="shared" si="5"/>
        <v>0.87647058823529411</v>
      </c>
      <c r="AH46" s="10"/>
      <c r="AI46" s="10"/>
    </row>
    <row r="47" spans="1:35" ht="18" customHeight="1" x14ac:dyDescent="0.2">
      <c r="A47" s="10"/>
      <c r="B47" s="10"/>
      <c r="C47" s="10"/>
      <c r="D47" s="10"/>
      <c r="E47" s="10"/>
      <c r="F47" s="10"/>
      <c r="G47" s="42"/>
      <c r="H47" s="42"/>
      <c r="I47" s="10"/>
      <c r="J47" s="10"/>
      <c r="K47" s="10"/>
      <c r="L47" s="10"/>
      <c r="M47" s="10"/>
      <c r="N47" s="10"/>
      <c r="O47" s="10"/>
      <c r="P47" s="10"/>
      <c r="Q47" s="10"/>
      <c r="R47" s="92"/>
      <c r="S47" s="36">
        <v>5.0999999999999996</v>
      </c>
      <c r="T47" s="20">
        <f t="shared" si="8"/>
        <v>0.18023255813953487</v>
      </c>
      <c r="U47" s="21">
        <f t="shared" si="9"/>
        <v>0.20097660500378337</v>
      </c>
      <c r="V47" s="21">
        <f t="shared" si="10"/>
        <v>0.15948851127528638</v>
      </c>
      <c r="W47" s="47">
        <f t="shared" si="11"/>
        <v>-5.6983240223463877E-2</v>
      </c>
      <c r="X47" s="21">
        <f t="shared" si="0"/>
        <v>-0.10000000000000009</v>
      </c>
      <c r="Y47" s="21">
        <f t="shared" si="12"/>
        <v>0.19050279329608941</v>
      </c>
      <c r="Z47" s="21">
        <f t="shared" si="1"/>
        <v>0.19825581395348837</v>
      </c>
      <c r="AA47" s="20">
        <f t="shared" si="2"/>
        <v>0.86161627906976745</v>
      </c>
      <c r="AB47" s="21">
        <f t="shared" si="16"/>
        <v>0.88596813623402992</v>
      </c>
      <c r="AC47" s="21">
        <f t="shared" si="13"/>
        <v>0.83726442190550499</v>
      </c>
      <c r="AD47" s="47">
        <f t="shared" si="14"/>
        <v>1.9006204970686523E-2</v>
      </c>
      <c r="AE47" s="21">
        <f t="shared" si="3"/>
        <v>-2.0917961106087787E-2</v>
      </c>
      <c r="AF47" s="21">
        <f t="shared" si="4"/>
        <v>0.84524022346368721</v>
      </c>
      <c r="AG47" s="22">
        <f t="shared" si="5"/>
        <v>0.87963953488372093</v>
      </c>
      <c r="AH47" s="10"/>
      <c r="AI47" s="10"/>
    </row>
    <row r="48" spans="1:35" ht="18" customHeight="1" x14ac:dyDescent="0.2">
      <c r="A48" s="10"/>
      <c r="B48" s="10"/>
      <c r="C48" s="10"/>
      <c r="D48" s="10"/>
      <c r="E48" s="10"/>
      <c r="F48" s="10"/>
      <c r="G48" s="42"/>
      <c r="H48" s="42"/>
      <c r="I48" s="10"/>
      <c r="J48" s="10"/>
      <c r="K48" s="10"/>
      <c r="L48" s="10"/>
      <c r="M48" s="10"/>
      <c r="N48" s="10"/>
      <c r="O48" s="10"/>
      <c r="P48" s="10"/>
      <c r="Q48" s="10"/>
      <c r="R48" s="92"/>
      <c r="S48" s="36">
        <v>5.2</v>
      </c>
      <c r="T48" s="20">
        <f t="shared" si="8"/>
        <v>0.17816091954022989</v>
      </c>
      <c r="U48" s="21">
        <f t="shared" si="9"/>
        <v>0.1987085873021795</v>
      </c>
      <c r="V48" s="21">
        <f t="shared" si="10"/>
        <v>0.15761325177828028</v>
      </c>
      <c r="W48" s="47">
        <f t="shared" si="11"/>
        <v>-5.7458563535911583E-2</v>
      </c>
      <c r="X48" s="21">
        <f t="shared" si="0"/>
        <v>-9.9999999999999936E-2</v>
      </c>
      <c r="Y48" s="21">
        <f t="shared" si="12"/>
        <v>0.18839779005524862</v>
      </c>
      <c r="Z48" s="21">
        <f t="shared" si="1"/>
        <v>0.19597701149425287</v>
      </c>
      <c r="AA48" s="20">
        <f t="shared" si="2"/>
        <v>0.86491954022988515</v>
      </c>
      <c r="AB48" s="21">
        <f t="shared" si="16"/>
        <v>0.88908250223094276</v>
      </c>
      <c r="AC48" s="21">
        <f t="shared" si="13"/>
        <v>0.84075657822882766</v>
      </c>
      <c r="AD48" s="47">
        <f t="shared" si="14"/>
        <v>1.8872108199421467E-2</v>
      </c>
      <c r="AE48" s="21">
        <f t="shared" si="3"/>
        <v>-2.0598554114395085E-2</v>
      </c>
      <c r="AF48" s="21">
        <f t="shared" si="4"/>
        <v>0.84859668508287289</v>
      </c>
      <c r="AG48" s="22">
        <f t="shared" si="5"/>
        <v>0.88273563218390816</v>
      </c>
      <c r="AH48" s="10"/>
      <c r="AI48" s="10"/>
    </row>
    <row r="49" spans="1:35" ht="18" customHeight="1" x14ac:dyDescent="0.2">
      <c r="A49" s="10"/>
      <c r="B49" s="10"/>
      <c r="C49" s="10"/>
      <c r="D49" s="10"/>
      <c r="E49" s="10"/>
      <c r="F49" s="10"/>
      <c r="G49" s="42"/>
      <c r="H49" s="42"/>
      <c r="I49" s="10"/>
      <c r="J49" s="10"/>
      <c r="K49" s="10"/>
      <c r="L49" s="10"/>
      <c r="M49" s="10"/>
      <c r="N49" s="10"/>
      <c r="O49" s="10"/>
      <c r="P49" s="10"/>
      <c r="Q49" s="10"/>
      <c r="R49" s="92"/>
      <c r="S49" s="36">
        <v>5.3</v>
      </c>
      <c r="T49" s="20">
        <f t="shared" si="8"/>
        <v>0.17613636363636359</v>
      </c>
      <c r="U49" s="21">
        <f t="shared" si="9"/>
        <v>0.19649145757138767</v>
      </c>
      <c r="V49" s="21">
        <f t="shared" si="10"/>
        <v>0.15578126970133951</v>
      </c>
      <c r="W49" s="47">
        <f t="shared" si="11"/>
        <v>-5.7923497267759812E-2</v>
      </c>
      <c r="X49" s="21">
        <f t="shared" si="0"/>
        <v>-0.10000000000000016</v>
      </c>
      <c r="Y49" s="21">
        <f t="shared" si="12"/>
        <v>0.18633879781420765</v>
      </c>
      <c r="Z49" s="21">
        <f t="shared" si="1"/>
        <v>0.19374999999999998</v>
      </c>
      <c r="AA49" s="20">
        <f t="shared" si="2"/>
        <v>0.86814772727272715</v>
      </c>
      <c r="AB49" s="21">
        <f t="shared" si="16"/>
        <v>0.89212451288282901</v>
      </c>
      <c r="AC49" s="21">
        <f t="shared" si="13"/>
        <v>0.8441709416626253</v>
      </c>
      <c r="AD49" s="47">
        <f t="shared" si="14"/>
        <v>1.8738683913932176E-2</v>
      </c>
      <c r="AE49" s="21">
        <f t="shared" si="3"/>
        <v>-2.0288754794036381E-2</v>
      </c>
      <c r="AF49" s="21">
        <f t="shared" si="4"/>
        <v>0.85187978142076493</v>
      </c>
      <c r="AG49" s="22">
        <f t="shared" si="5"/>
        <v>0.88576136363636349</v>
      </c>
      <c r="AH49" s="10"/>
      <c r="AI49" s="10"/>
    </row>
    <row r="50" spans="1:35" ht="18" customHeight="1" x14ac:dyDescent="0.2">
      <c r="A50" s="10"/>
      <c r="B50" s="10"/>
      <c r="C50" s="10"/>
      <c r="D50" s="10"/>
      <c r="E50" s="10"/>
      <c r="F50" s="10"/>
      <c r="G50" s="42"/>
      <c r="H50" s="42"/>
      <c r="I50" s="10"/>
      <c r="J50" s="10"/>
      <c r="K50" s="10"/>
      <c r="L50" s="10"/>
      <c r="M50" s="10"/>
      <c r="N50" s="10"/>
      <c r="O50" s="10"/>
      <c r="P50" s="10"/>
      <c r="Q50" s="10"/>
      <c r="R50" s="92"/>
      <c r="S50" s="36">
        <v>5.4</v>
      </c>
      <c r="T50" s="20">
        <f t="shared" si="8"/>
        <v>0.1741573033707865</v>
      </c>
      <c r="U50" s="21">
        <f t="shared" si="9"/>
        <v>0.19432351219256355</v>
      </c>
      <c r="V50" s="21">
        <f t="shared" si="10"/>
        <v>0.15399109454900944</v>
      </c>
      <c r="W50" s="47">
        <f t="shared" si="11"/>
        <v>-5.8378378378378518E-2</v>
      </c>
      <c r="X50" s="21">
        <f t="shared" si="0"/>
        <v>-9.9999999999999908E-2</v>
      </c>
      <c r="Y50" s="21">
        <f t="shared" si="12"/>
        <v>0.18432432432432433</v>
      </c>
      <c r="Z50" s="21">
        <f t="shared" si="1"/>
        <v>0.19157303370786513</v>
      </c>
      <c r="AA50" s="20">
        <f t="shared" si="2"/>
        <v>0.87130337078651676</v>
      </c>
      <c r="AB50" s="21">
        <f t="shared" si="16"/>
        <v>0.89509664107718334</v>
      </c>
      <c r="AC50" s="21">
        <f t="shared" si="13"/>
        <v>0.84751010049585029</v>
      </c>
      <c r="AD50" s="47">
        <f t="shared" si="14"/>
        <v>1.8606009615216891E-2</v>
      </c>
      <c r="AE50" s="21">
        <f t="shared" si="3"/>
        <v>-1.9988136074072304E-2</v>
      </c>
      <c r="AF50" s="21">
        <f t="shared" si="4"/>
        <v>0.85509189189189194</v>
      </c>
      <c r="AG50" s="22">
        <f t="shared" si="5"/>
        <v>0.88871910112359553</v>
      </c>
      <c r="AH50" s="10"/>
      <c r="AI50" s="10"/>
    </row>
    <row r="51" spans="1:35" ht="18" customHeight="1" x14ac:dyDescent="0.2">
      <c r="A51" s="10"/>
      <c r="B51" s="10"/>
      <c r="C51" s="10"/>
      <c r="D51" s="10"/>
      <c r="E51" s="10"/>
      <c r="F51" s="10"/>
      <c r="G51" s="42"/>
      <c r="H51" s="42"/>
      <c r="I51" s="10"/>
      <c r="J51" s="10"/>
      <c r="K51" s="10"/>
      <c r="L51" s="10"/>
      <c r="M51" s="10"/>
      <c r="N51" s="10"/>
      <c r="O51" s="10"/>
      <c r="P51" s="10"/>
      <c r="Q51" s="10"/>
      <c r="R51" s="92"/>
      <c r="S51" s="36">
        <v>5.5</v>
      </c>
      <c r="T51" s="20">
        <f t="shared" si="8"/>
        <v>0.17222222222222219</v>
      </c>
      <c r="U51" s="21">
        <f t="shared" si="9"/>
        <v>0.1922031232229672</v>
      </c>
      <c r="V51" s="21">
        <f t="shared" si="10"/>
        <v>0.15224132122147718</v>
      </c>
      <c r="W51" s="47">
        <f t="shared" si="11"/>
        <v>-5.882352941176499E-2</v>
      </c>
      <c r="X51" s="21">
        <f t="shared" si="0"/>
        <v>-0.10000000000000002</v>
      </c>
      <c r="Y51" s="21">
        <f t="shared" si="12"/>
        <v>0.18235294117647061</v>
      </c>
      <c r="Z51" s="21">
        <f t="shared" si="1"/>
        <v>0.18944444444444442</v>
      </c>
      <c r="AA51" s="20">
        <f t="shared" si="2"/>
        <v>0.87438888888888888</v>
      </c>
      <c r="AB51" s="21">
        <f t="shared" si="16"/>
        <v>0.89800124926020908</v>
      </c>
      <c r="AC51" s="21">
        <f t="shared" si="13"/>
        <v>0.85077652851756869</v>
      </c>
      <c r="AD51" s="47">
        <f t="shared" si="14"/>
        <v>1.847415375070539E-2</v>
      </c>
      <c r="AE51" s="21">
        <f t="shared" si="3"/>
        <v>-1.9696295825656046E-2</v>
      </c>
      <c r="AF51" s="21">
        <f t="shared" si="4"/>
        <v>0.8582352941176471</v>
      </c>
      <c r="AG51" s="22">
        <f t="shared" si="5"/>
        <v>0.89161111111111113</v>
      </c>
      <c r="AH51" s="10"/>
      <c r="AI51" s="10"/>
    </row>
    <row r="52" spans="1:35" ht="18" customHeight="1" x14ac:dyDescent="0.2">
      <c r="A52" s="10"/>
      <c r="B52" s="10"/>
      <c r="C52" s="10"/>
      <c r="D52" s="10"/>
      <c r="E52" s="10"/>
      <c r="F52" s="10"/>
      <c r="G52" s="42"/>
      <c r="H52" s="42"/>
      <c r="I52" s="10"/>
      <c r="J52" s="10"/>
      <c r="K52" s="10"/>
      <c r="L52" s="10"/>
      <c r="M52" s="10"/>
      <c r="N52" s="10"/>
      <c r="O52" s="10"/>
      <c r="P52" s="10"/>
      <c r="Q52" s="10"/>
      <c r="R52" s="92"/>
      <c r="S52" s="36">
        <v>5.6</v>
      </c>
      <c r="T52" s="20">
        <f t="shared" si="8"/>
        <v>0.17032967032967031</v>
      </c>
      <c r="U52" s="21">
        <f t="shared" si="9"/>
        <v>0.19012873421329804</v>
      </c>
      <c r="V52" s="21">
        <f t="shared" si="10"/>
        <v>0.1505306064460426</v>
      </c>
      <c r="W52" s="47">
        <f t="shared" si="11"/>
        <v>-5.9259259259259602E-2</v>
      </c>
      <c r="X52" s="21">
        <f t="shared" si="0"/>
        <v>-0.10000000000000014</v>
      </c>
      <c r="Y52" s="21">
        <f t="shared" si="12"/>
        <v>0.18042328042328046</v>
      </c>
      <c r="Z52" s="21">
        <f t="shared" si="1"/>
        <v>0.18736263736263736</v>
      </c>
      <c r="AA52" s="20">
        <f t="shared" si="2"/>
        <v>0.87740659340659344</v>
      </c>
      <c r="AB52" s="21">
        <f t="shared" si="16"/>
        <v>0.90084059547361817</v>
      </c>
      <c r="AC52" s="21">
        <f t="shared" si="13"/>
        <v>0.8539725913395686</v>
      </c>
      <c r="AD52" s="47">
        <f t="shared" si="14"/>
        <v>1.8343176601780857E-2</v>
      </c>
      <c r="AE52" s="21">
        <f t="shared" si="3"/>
        <v>-1.9412855067381451E-2</v>
      </c>
      <c r="AF52" s="21">
        <f t="shared" si="4"/>
        <v>0.86131216931216936</v>
      </c>
      <c r="AG52" s="22">
        <f t="shared" si="5"/>
        <v>0.89443956043956052</v>
      </c>
      <c r="AH52" s="10"/>
      <c r="AI52" s="10"/>
    </row>
    <row r="53" spans="1:35" ht="18" customHeight="1" x14ac:dyDescent="0.2">
      <c r="A53" s="10"/>
      <c r="B53" s="10"/>
      <c r="C53" s="10"/>
      <c r="D53" s="10"/>
      <c r="E53" s="10"/>
      <c r="F53" s="10"/>
      <c r="G53" s="42"/>
      <c r="H53" s="42"/>
      <c r="I53" s="10"/>
      <c r="J53" s="10"/>
      <c r="K53" s="10"/>
      <c r="L53" s="10"/>
      <c r="M53" s="10"/>
      <c r="N53" s="10"/>
      <c r="O53" s="10"/>
      <c r="P53" s="10"/>
      <c r="Q53" s="10"/>
      <c r="R53" s="92"/>
      <c r="S53" s="36">
        <v>5.7</v>
      </c>
      <c r="T53" s="20">
        <f t="shared" si="8"/>
        <v>0.16847826086956522</v>
      </c>
      <c r="U53" s="21">
        <f t="shared" si="9"/>
        <v>0.18809885630117387</v>
      </c>
      <c r="V53" s="21">
        <f t="shared" si="10"/>
        <v>0.14885766543795656</v>
      </c>
      <c r="W53" s="47">
        <f t="shared" si="11"/>
        <v>-5.9685863874345588E-2</v>
      </c>
      <c r="X53" s="21">
        <f t="shared" si="0"/>
        <v>-9.9999999999999922E-2</v>
      </c>
      <c r="Y53" s="21">
        <f t="shared" si="12"/>
        <v>0.17853403141361257</v>
      </c>
      <c r="Z53" s="21">
        <f t="shared" si="1"/>
        <v>0.18532608695652172</v>
      </c>
      <c r="AA53" s="20">
        <f t="shared" si="2"/>
        <v>0.88035869565217395</v>
      </c>
      <c r="AB53" s="21">
        <f t="shared" si="16"/>
        <v>0.90361683900422707</v>
      </c>
      <c r="AC53" s="21">
        <f t="shared" si="13"/>
        <v>0.85710055230012083</v>
      </c>
      <c r="AD53" s="47">
        <f t="shared" si="14"/>
        <v>1.8213131081136046E-2</v>
      </c>
      <c r="AE53" s="21">
        <f t="shared" si="3"/>
        <v>-1.9137456323386145E-2</v>
      </c>
      <c r="AF53" s="21">
        <f t="shared" si="4"/>
        <v>0.86432460732984295</v>
      </c>
      <c r="AG53" s="22">
        <f t="shared" si="5"/>
        <v>0.89720652173913062</v>
      </c>
      <c r="AH53" s="10"/>
      <c r="AI53" s="10"/>
    </row>
    <row r="54" spans="1:35" ht="18" customHeight="1" x14ac:dyDescent="0.2">
      <c r="A54" s="10"/>
      <c r="B54" s="10"/>
      <c r="C54" s="10"/>
      <c r="D54" s="10"/>
      <c r="E54" s="10"/>
      <c r="F54" s="10"/>
      <c r="G54" s="42"/>
      <c r="H54" s="42"/>
      <c r="I54" s="10"/>
      <c r="J54" s="10"/>
      <c r="K54" s="10"/>
      <c r="L54" s="10"/>
      <c r="M54" s="10"/>
      <c r="N54" s="10"/>
      <c r="O54" s="10"/>
      <c r="P54" s="10"/>
      <c r="Q54" s="10"/>
      <c r="R54" s="92"/>
      <c r="S54" s="36">
        <v>5.8</v>
      </c>
      <c r="T54" s="20">
        <f t="shared" si="8"/>
        <v>0.16666666666666663</v>
      </c>
      <c r="U54" s="21">
        <f t="shared" si="9"/>
        <v>0.18611206455958718</v>
      </c>
      <c r="V54" s="21">
        <f t="shared" si="10"/>
        <v>0.14722126877374606</v>
      </c>
      <c r="W54" s="47">
        <f t="shared" si="11"/>
        <v>-6.0103626943005486E-2</v>
      </c>
      <c r="X54" s="21">
        <f t="shared" si="0"/>
        <v>-0.1</v>
      </c>
      <c r="Y54" s="21">
        <f t="shared" si="12"/>
        <v>0.17668393782383421</v>
      </c>
      <c r="Z54" s="21">
        <f t="shared" si="1"/>
        <v>0.18333333333333329</v>
      </c>
      <c r="AA54" s="20">
        <f t="shared" si="2"/>
        <v>0.8832473118279569</v>
      </c>
      <c r="AB54" s="21">
        <f t="shared" si="16"/>
        <v>0.90633204567463865</v>
      </c>
      <c r="AC54" s="21">
        <f t="shared" si="13"/>
        <v>0.86016257798127504</v>
      </c>
      <c r="AD54" s="47">
        <f t="shared" si="14"/>
        <v>1.8084063449835298E-2</v>
      </c>
      <c r="AE54" s="21">
        <f t="shared" si="3"/>
        <v>-1.8869762119256832E-2</v>
      </c>
      <c r="AF54" s="21">
        <f t="shared" si="4"/>
        <v>0.86727461139896367</v>
      </c>
      <c r="AG54" s="22">
        <f t="shared" si="5"/>
        <v>0.89991397849462351</v>
      </c>
      <c r="AH54" s="10"/>
      <c r="AI54" s="10"/>
    </row>
    <row r="55" spans="1:35" ht="18" customHeight="1" x14ac:dyDescent="0.2">
      <c r="A55" s="10"/>
      <c r="B55" s="10"/>
      <c r="C55" s="10"/>
      <c r="D55" s="10"/>
      <c r="E55" s="10"/>
      <c r="F55" s="10"/>
      <c r="G55" s="42"/>
      <c r="H55" s="42"/>
      <c r="I55" s="10"/>
      <c r="J55" s="10"/>
      <c r="K55" s="10"/>
      <c r="L55" s="10"/>
      <c r="M55" s="10"/>
      <c r="N55" s="10"/>
      <c r="O55" s="10"/>
      <c r="P55" s="10"/>
      <c r="Q55" s="10"/>
      <c r="R55" s="92"/>
      <c r="S55" s="36">
        <v>5.9</v>
      </c>
      <c r="T55" s="20">
        <f t="shared" si="8"/>
        <v>0.16489361702127658</v>
      </c>
      <c r="U55" s="21">
        <f t="shared" si="9"/>
        <v>0.18416699458101343</v>
      </c>
      <c r="V55" s="21">
        <f t="shared" si="10"/>
        <v>0.14562023946153974</v>
      </c>
      <c r="W55" s="47">
        <f t="shared" si="11"/>
        <v>-6.0512820512820656E-2</v>
      </c>
      <c r="X55" s="21">
        <f t="shared" si="0"/>
        <v>-9.9999999999999895E-2</v>
      </c>
      <c r="Y55" s="21">
        <f t="shared" si="12"/>
        <v>0.17487179487179488</v>
      </c>
      <c r="Z55" s="21">
        <f t="shared" si="1"/>
        <v>0.18138297872340423</v>
      </c>
      <c r="AA55" s="20">
        <f t="shared" si="2"/>
        <v>0.88607446808510637</v>
      </c>
      <c r="AB55" s="21">
        <f t="shared" si="16"/>
        <v>0.90898819280099519</v>
      </c>
      <c r="AC55" s="21">
        <f t="shared" si="13"/>
        <v>0.86316074336921755</v>
      </c>
      <c r="AD55" s="47">
        <f t="shared" si="14"/>
        <v>1.795601396278523E-2</v>
      </c>
      <c r="AE55" s="21">
        <f t="shared" si="3"/>
        <v>-1.860945360242992E-2</v>
      </c>
      <c r="AF55" s="21">
        <f t="shared" si="4"/>
        <v>0.8701641025641027</v>
      </c>
      <c r="AG55" s="22">
        <f t="shared" si="5"/>
        <v>0.90256382978723393</v>
      </c>
      <c r="AH55" s="10"/>
      <c r="AI55" s="10"/>
    </row>
    <row r="56" spans="1:35" ht="18" customHeight="1" x14ac:dyDescent="0.2">
      <c r="A56" s="10"/>
      <c r="B56" s="10"/>
      <c r="C56" s="10"/>
      <c r="D56" s="10"/>
      <c r="E56" s="10"/>
      <c r="F56" s="10"/>
      <c r="G56" s="42"/>
      <c r="H56" s="42"/>
      <c r="I56" s="10"/>
      <c r="J56" s="10"/>
      <c r="K56" s="10"/>
      <c r="L56" s="10"/>
      <c r="M56" s="10"/>
      <c r="N56" s="10"/>
      <c r="O56" s="10"/>
      <c r="P56" s="10"/>
      <c r="Q56" s="10"/>
      <c r="R56" s="92"/>
      <c r="S56" s="36">
        <v>6</v>
      </c>
      <c r="T56" s="20">
        <f t="shared" si="8"/>
        <v>0.16315789473684209</v>
      </c>
      <c r="U56" s="21">
        <f t="shared" si="9"/>
        <v>0.18226233927951502</v>
      </c>
      <c r="V56" s="21">
        <f t="shared" si="10"/>
        <v>0.14405345019416915</v>
      </c>
      <c r="W56" s="47">
        <f t="shared" si="11"/>
        <v>-6.0913705583756632E-2</v>
      </c>
      <c r="X56" s="21">
        <f t="shared" si="0"/>
        <v>-0.10000000000000012</v>
      </c>
      <c r="Y56" s="21">
        <f t="shared" si="12"/>
        <v>0.17309644670050764</v>
      </c>
      <c r="Z56" s="21">
        <f t="shared" si="1"/>
        <v>0.17947368421052631</v>
      </c>
      <c r="AA56" s="20">
        <f t="shared" si="2"/>
        <v>0.88884210526315777</v>
      </c>
      <c r="AB56" s="21">
        <f t="shared" si="16"/>
        <v>0.91158717384168164</v>
      </c>
      <c r="AC56" s="21">
        <f t="shared" si="13"/>
        <v>0.866097036684634</v>
      </c>
      <c r="AD56" s="47">
        <f t="shared" si="14"/>
        <v>1.7829017450290443E-2</v>
      </c>
      <c r="AE56" s="21">
        <f t="shared" si="3"/>
        <v>-1.8356229275225223E-2</v>
      </c>
      <c r="AF56" s="21">
        <f t="shared" si="4"/>
        <v>0.87299492385786803</v>
      </c>
      <c r="AG56" s="22">
        <f t="shared" si="5"/>
        <v>0.90515789473684216</v>
      </c>
      <c r="AH56" s="10"/>
      <c r="AI56" s="10"/>
    </row>
    <row r="57" spans="1:35" ht="18" customHeight="1" x14ac:dyDescent="0.2">
      <c r="A57" s="10"/>
      <c r="B57" s="10"/>
      <c r="C57" s="10"/>
      <c r="D57" s="10"/>
      <c r="E57" s="10"/>
      <c r="F57" s="10"/>
      <c r="G57" s="42"/>
      <c r="H57" s="42"/>
      <c r="I57" s="10"/>
      <c r="J57" s="10"/>
      <c r="K57" s="10"/>
      <c r="L57" s="10"/>
      <c r="M57" s="10"/>
      <c r="N57" s="10"/>
      <c r="O57" s="10"/>
      <c r="P57" s="10"/>
      <c r="Q57" s="10"/>
      <c r="R57" s="92"/>
      <c r="S57" s="36">
        <v>6.1</v>
      </c>
      <c r="T57" s="20">
        <f t="shared" si="8"/>
        <v>0.16145833333333331</v>
      </c>
      <c r="U57" s="21">
        <f t="shared" si="9"/>
        <v>0.18039684589468571</v>
      </c>
      <c r="V57" s="21">
        <f t="shared" si="10"/>
        <v>0.14251982077198092</v>
      </c>
      <c r="W57" s="47">
        <f t="shared" si="11"/>
        <v>-6.1306532663316898E-2</v>
      </c>
      <c r="X57" s="21">
        <f t="shared" si="0"/>
        <v>-0.1</v>
      </c>
      <c r="Y57" s="21">
        <f t="shared" si="12"/>
        <v>0.17135678391959802</v>
      </c>
      <c r="Z57" s="21">
        <f t="shared" si="1"/>
        <v>0.17760416666666665</v>
      </c>
      <c r="AA57" s="20">
        <f t="shared" si="2"/>
        <v>0.89155208333333336</v>
      </c>
      <c r="AB57" s="21">
        <f t="shared" si="16"/>
        <v>0.91413080275896808</v>
      </c>
      <c r="AC57" s="21">
        <f t="shared" si="13"/>
        <v>0.86897336390769864</v>
      </c>
      <c r="AD57" s="47">
        <f t="shared" si="14"/>
        <v>1.7703103842478335E-2</v>
      </c>
      <c r="AE57" s="21">
        <f t="shared" si="3"/>
        <v>-1.810980382993126E-2</v>
      </c>
      <c r="AF57" s="21">
        <f t="shared" si="4"/>
        <v>0.87576884422110546</v>
      </c>
      <c r="AG57" s="22">
        <f t="shared" si="5"/>
        <v>0.90769791666666655</v>
      </c>
      <c r="AH57" s="10"/>
      <c r="AI57" s="10"/>
    </row>
    <row r="58" spans="1:35" ht="18" customHeight="1" x14ac:dyDescent="0.2">
      <c r="A58" s="10"/>
      <c r="B58" s="10"/>
      <c r="C58" s="10"/>
      <c r="D58" s="10"/>
      <c r="E58" s="10"/>
      <c r="F58" s="10"/>
      <c r="G58" s="42"/>
      <c r="H58" s="42"/>
      <c r="I58" s="10"/>
      <c r="J58" s="10"/>
      <c r="K58" s="10"/>
      <c r="L58" s="10"/>
      <c r="M58" s="10"/>
      <c r="N58" s="10"/>
      <c r="O58" s="10"/>
      <c r="P58" s="10"/>
      <c r="Q58" s="10"/>
      <c r="R58" s="92"/>
      <c r="S58" s="36">
        <v>6.2</v>
      </c>
      <c r="T58" s="20">
        <f t="shared" si="8"/>
        <v>0.15979381443298968</v>
      </c>
      <c r="U58" s="21">
        <f t="shared" si="9"/>
        <v>0.17856931318264357</v>
      </c>
      <c r="V58" s="21">
        <f t="shared" si="10"/>
        <v>0.14101831568333575</v>
      </c>
      <c r="W58" s="47">
        <f t="shared" si="11"/>
        <v>-6.1691542288557256E-2</v>
      </c>
      <c r="X58" s="21">
        <f t="shared" si="0"/>
        <v>-0.1</v>
      </c>
      <c r="Y58" s="21">
        <f t="shared" si="12"/>
        <v>0.16965174129353233</v>
      </c>
      <c r="Z58" s="21">
        <f t="shared" si="1"/>
        <v>0.17577319587628865</v>
      </c>
      <c r="AA58" s="20">
        <f t="shared" si="2"/>
        <v>0.89420618556701037</v>
      </c>
      <c r="AB58" s="21">
        <f t="shared" si="16"/>
        <v>0.91662081811381912</v>
      </c>
      <c r="AC58" s="21">
        <f t="shared" si="13"/>
        <v>0.87179155302020161</v>
      </c>
      <c r="AD58" s="47">
        <f t="shared" si="14"/>
        <v>1.7578298642598317E-2</v>
      </c>
      <c r="AE58" s="21">
        <f t="shared" si="3"/>
        <v>-1.7869907076483137E-2</v>
      </c>
      <c r="AF58" s="21">
        <f t="shared" si="4"/>
        <v>0.87848756218905477</v>
      </c>
      <c r="AG58" s="22">
        <f t="shared" si="5"/>
        <v>0.91018556701030928</v>
      </c>
      <c r="AH58" s="10"/>
      <c r="AI58" s="10"/>
    </row>
    <row r="59" spans="1:35" ht="18" customHeight="1" x14ac:dyDescent="0.2">
      <c r="A59" s="10"/>
      <c r="B59" s="10"/>
      <c r="C59" s="10"/>
      <c r="D59" s="10"/>
      <c r="E59" s="10"/>
      <c r="F59" s="10"/>
      <c r="G59" s="42"/>
      <c r="H59" s="42"/>
      <c r="I59" s="10"/>
      <c r="J59" s="10"/>
      <c r="K59" s="10"/>
      <c r="L59" s="10"/>
      <c r="M59" s="10"/>
      <c r="N59" s="10"/>
      <c r="O59" s="10"/>
      <c r="P59" s="10"/>
      <c r="Q59" s="10"/>
      <c r="R59" s="92"/>
      <c r="S59" s="36">
        <v>6.3</v>
      </c>
      <c r="T59" s="20">
        <f t="shared" si="8"/>
        <v>0.15816326530612243</v>
      </c>
      <c r="U59" s="21">
        <f t="shared" si="9"/>
        <v>0.17677858878051217</v>
      </c>
      <c r="V59" s="21">
        <f t="shared" si="10"/>
        <v>0.13954794183173269</v>
      </c>
      <c r="W59" s="47">
        <f t="shared" si="11"/>
        <v>-6.2068965517241469E-2</v>
      </c>
      <c r="X59" s="21">
        <f t="shared" si="0"/>
        <v>-9.9999999999999978E-2</v>
      </c>
      <c r="Y59" s="21">
        <f t="shared" si="12"/>
        <v>0.16798029556650246</v>
      </c>
      <c r="Z59" s="21">
        <f t="shared" si="1"/>
        <v>0.17397959183673467</v>
      </c>
      <c r="AA59" s="20">
        <f t="shared" si="2"/>
        <v>0.89680612244897939</v>
      </c>
      <c r="AB59" s="21">
        <f t="shared" si="16"/>
        <v>0.91905888691251347</v>
      </c>
      <c r="AC59" s="21">
        <f t="shared" si="13"/>
        <v>0.87455335798544531</v>
      </c>
      <c r="AD59" s="47">
        <f t="shared" si="14"/>
        <v>1.7454623354518924E-2</v>
      </c>
      <c r="AE59" s="21">
        <f t="shared" si="3"/>
        <v>-1.7636282954248222E-2</v>
      </c>
      <c r="AF59" s="21">
        <f t="shared" si="4"/>
        <v>0.88115270935960588</v>
      </c>
      <c r="AG59" s="22">
        <f t="shared" si="5"/>
        <v>0.91262244897959177</v>
      </c>
      <c r="AH59" s="10"/>
      <c r="AI59" s="10"/>
    </row>
    <row r="60" spans="1:35" ht="18" customHeight="1" x14ac:dyDescent="0.2">
      <c r="A60" s="10"/>
      <c r="B60" s="10"/>
      <c r="C60" s="10"/>
      <c r="D60" s="10"/>
      <c r="E60" s="10"/>
      <c r="F60" s="10"/>
      <c r="G60" s="42"/>
      <c r="H60" s="42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36">
        <v>6.4</v>
      </c>
      <c r="T60" s="20">
        <f t="shared" si="8"/>
        <v>0.15656565656565655</v>
      </c>
      <c r="U60" s="21">
        <f t="shared" si="9"/>
        <v>0.17502356673194755</v>
      </c>
      <c r="V60" s="21">
        <f t="shared" si="10"/>
        <v>0.13810774639936554</v>
      </c>
      <c r="W60" s="47">
        <f t="shared" si="11"/>
        <v>-6.243902439024409E-2</v>
      </c>
      <c r="X60" s="21">
        <f t="shared" si="0"/>
        <v>-9.999999999999995E-2</v>
      </c>
      <c r="Y60" s="21">
        <f t="shared" si="12"/>
        <v>0.16634146341463416</v>
      </c>
      <c r="Z60" s="21">
        <f t="shared" si="1"/>
        <v>0.17222222222222219</v>
      </c>
      <c r="AA60" s="20">
        <f t="shared" si="2"/>
        <v>0.89935353535353546</v>
      </c>
      <c r="AB60" s="21">
        <f t="shared" si="16"/>
        <v>0.92144660822226399</v>
      </c>
      <c r="AC60" s="21">
        <f t="shared" si="13"/>
        <v>0.87726046248480694</v>
      </c>
      <c r="AD60" s="47">
        <f t="shared" si="14"/>
        <v>1.7332095869141483E-2</v>
      </c>
      <c r="AE60" s="21">
        <f t="shared" si="3"/>
        <v>-1.7408688620333273E-2</v>
      </c>
      <c r="AF60" s="21">
        <f t="shared" si="4"/>
        <v>0.88376585365853666</v>
      </c>
      <c r="AG60" s="22">
        <f t="shared" si="5"/>
        <v>0.91501010101010105</v>
      </c>
      <c r="AH60" s="10"/>
      <c r="AI60" s="10"/>
    </row>
    <row r="61" spans="1:35" ht="18" customHeight="1" x14ac:dyDescent="0.2">
      <c r="A61" s="10"/>
      <c r="B61" s="10"/>
      <c r="C61" s="10"/>
      <c r="D61" s="10"/>
      <c r="E61" s="10"/>
      <c r="F61" s="10"/>
      <c r="G61" s="42"/>
      <c r="H61" s="42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36">
        <v>6.5</v>
      </c>
      <c r="T61" s="20">
        <f t="shared" si="8"/>
        <v>0.15499999999999997</v>
      </c>
      <c r="U61" s="21">
        <f t="shared" si="9"/>
        <v>0.17330318516228471</v>
      </c>
      <c r="V61" s="21">
        <f t="shared" si="10"/>
        <v>0.13669681483771523</v>
      </c>
      <c r="W61" s="47">
        <f t="shared" si="11"/>
        <v>-6.2801932367149954E-2</v>
      </c>
      <c r="X61" s="21">
        <f t="shared" si="0"/>
        <v>-0.1000000000000001</v>
      </c>
      <c r="Y61" s="21">
        <f t="shared" si="12"/>
        <v>0.16473429951690821</v>
      </c>
      <c r="Z61" s="21">
        <f t="shared" si="1"/>
        <v>0.17049999999999998</v>
      </c>
      <c r="AA61" s="20">
        <f t="shared" si="2"/>
        <v>0.90184999999999993</v>
      </c>
      <c r="AB61" s="21">
        <f t="shared" si="16"/>
        <v>0.92378551657169061</v>
      </c>
      <c r="AC61" s="21">
        <f t="shared" si="13"/>
        <v>0.87991448342830925</v>
      </c>
      <c r="AD61" s="47">
        <f t="shared" si="14"/>
        <v>1.7210730813927939E-2</v>
      </c>
      <c r="AE61" s="21">
        <f t="shared" si="3"/>
        <v>-1.7186893607584613E-2</v>
      </c>
      <c r="AF61" s="21">
        <f t="shared" si="4"/>
        <v>0.88632850241545902</v>
      </c>
      <c r="AG61" s="22">
        <f t="shared" si="5"/>
        <v>0.91735000000000011</v>
      </c>
      <c r="AH61" s="10"/>
      <c r="AI61" s="10"/>
    </row>
    <row r="62" spans="1:35" ht="18" customHeight="1" x14ac:dyDescent="0.2">
      <c r="A62" s="10"/>
      <c r="B62" s="10"/>
      <c r="C62" s="10"/>
      <c r="D62" s="10"/>
      <c r="E62" s="10"/>
      <c r="F62" s="10"/>
      <c r="G62" s="42"/>
      <c r="H62" s="42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36">
        <v>6.6</v>
      </c>
      <c r="T62" s="20">
        <f t="shared" si="8"/>
        <v>0.15346534653465346</v>
      </c>
      <c r="U62" s="21">
        <f t="shared" si="9"/>
        <v>0.17161642409279759</v>
      </c>
      <c r="V62" s="21">
        <f t="shared" si="10"/>
        <v>0.13531426897650936</v>
      </c>
      <c r="W62" s="47">
        <f t="shared" si="11"/>
        <v>-6.3157894736842177E-2</v>
      </c>
      <c r="X62" s="21">
        <f t="shared" si="0"/>
        <v>-9.9999999999999908E-2</v>
      </c>
      <c r="Y62" s="21">
        <f t="shared" si="12"/>
        <v>0.16315789473684211</v>
      </c>
      <c r="Z62" s="21">
        <f t="shared" si="1"/>
        <v>0.1688118811881188</v>
      </c>
      <c r="AA62" s="20">
        <f t="shared" si="2"/>
        <v>0.90429702970297032</v>
      </c>
      <c r="AB62" s="21">
        <f t="shared" si="16"/>
        <v>0.92607708515079512</v>
      </c>
      <c r="AC62" s="21">
        <f t="shared" si="13"/>
        <v>0.88251697425514553</v>
      </c>
      <c r="AD62" s="47">
        <f t="shared" si="14"/>
        <v>1.7090539869282599E-2</v>
      </c>
      <c r="AE62" s="21">
        <f t="shared" si="3"/>
        <v>-1.6970679046138241E-2</v>
      </c>
      <c r="AF62" s="21">
        <f t="shared" si="4"/>
        <v>0.88884210526315788</v>
      </c>
      <c r="AG62" s="22">
        <f t="shared" si="5"/>
        <v>0.91964356435643557</v>
      </c>
      <c r="AH62" s="10"/>
      <c r="AI62" s="10"/>
    </row>
    <row r="63" spans="1:35" ht="18" customHeight="1" x14ac:dyDescent="0.2">
      <c r="A63" s="10"/>
      <c r="B63" s="10"/>
      <c r="C63" s="10"/>
      <c r="D63" s="10"/>
      <c r="E63" s="10"/>
      <c r="F63" s="10"/>
      <c r="G63" s="42"/>
      <c r="H63" s="42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36">
        <v>6.7</v>
      </c>
      <c r="T63" s="20">
        <f t="shared" si="8"/>
        <v>0.15196078431372548</v>
      </c>
      <c r="U63" s="21">
        <f t="shared" si="9"/>
        <v>0.16996230338440629</v>
      </c>
      <c r="V63" s="21">
        <f t="shared" si="10"/>
        <v>0.13395926524304463</v>
      </c>
      <c r="W63" s="47">
        <f t="shared" si="11"/>
        <v>-6.3507109004739451E-2</v>
      </c>
      <c r="X63" s="21">
        <f t="shared" si="0"/>
        <v>-0.10000000000000002</v>
      </c>
      <c r="Y63" s="21">
        <f t="shared" si="12"/>
        <v>0.16161137440758294</v>
      </c>
      <c r="Z63" s="21">
        <f t="shared" si="1"/>
        <v>0.16715686274509803</v>
      </c>
      <c r="AA63" s="20">
        <f t="shared" si="2"/>
        <v>0.90669607843137268</v>
      </c>
      <c r="AB63" s="21">
        <f t="shared" si="16"/>
        <v>0.92832272882395495</v>
      </c>
      <c r="AC63" s="21">
        <f t="shared" si="13"/>
        <v>0.88506942803879052</v>
      </c>
      <c r="AD63" s="47">
        <f t="shared" si="14"/>
        <v>1.6971532055103544E-2</v>
      </c>
      <c r="AE63" s="21">
        <f t="shared" si="3"/>
        <v>-1.6759836943005681E-2</v>
      </c>
      <c r="AF63" s="21">
        <f t="shared" si="4"/>
        <v>0.89130805687203796</v>
      </c>
      <c r="AG63" s="22">
        <f t="shared" si="5"/>
        <v>0.92189215686274517</v>
      </c>
      <c r="AH63" s="10"/>
      <c r="AI63" s="10"/>
    </row>
    <row r="64" spans="1:35" ht="18" customHeight="1" x14ac:dyDescent="0.2">
      <c r="A64" s="10"/>
      <c r="B64" s="10"/>
      <c r="C64" s="10"/>
      <c r="D64" s="10"/>
      <c r="E64" s="10"/>
      <c r="F64" s="10"/>
      <c r="G64" s="42"/>
      <c r="H64" s="42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36">
        <v>6.8</v>
      </c>
      <c r="T64" s="20">
        <f t="shared" si="8"/>
        <v>0.15048543689320384</v>
      </c>
      <c r="U64" s="21">
        <f t="shared" si="9"/>
        <v>0.16833988080192977</v>
      </c>
      <c r="V64" s="21">
        <f t="shared" si="10"/>
        <v>0.13263099298447792</v>
      </c>
      <c r="W64" s="47">
        <f t="shared" si="11"/>
        <v>-6.3849765258216173E-2</v>
      </c>
      <c r="X64" s="21">
        <f t="shared" si="0"/>
        <v>-0.10000000000000013</v>
      </c>
      <c r="Y64" s="21">
        <f t="shared" si="12"/>
        <v>0.16009389671361501</v>
      </c>
      <c r="Z64" s="21">
        <f t="shared" si="1"/>
        <v>0.16553398058252425</v>
      </c>
      <c r="AA64" s="20">
        <f t="shared" si="2"/>
        <v>0.9090485436893202</v>
      </c>
      <c r="AB64" s="21">
        <f t="shared" si="16"/>
        <v>0.93052380696844539</v>
      </c>
      <c r="AC64" s="21">
        <f t="shared" si="13"/>
        <v>0.88757328041019512</v>
      </c>
      <c r="AD64" s="47">
        <f t="shared" si="14"/>
        <v>1.6853713990481741E-2</v>
      </c>
      <c r="AE64" s="21">
        <f t="shared" si="3"/>
        <v>-1.6554169514695974E-2</v>
      </c>
      <c r="AF64" s="21">
        <f t="shared" si="4"/>
        <v>0.89372769953051645</v>
      </c>
      <c r="AG64" s="22">
        <f t="shared" si="5"/>
        <v>0.92409708737864071</v>
      </c>
      <c r="AH64" s="10"/>
      <c r="AI64" s="10"/>
    </row>
    <row r="65" spans="1:35" ht="18" customHeight="1" x14ac:dyDescent="0.2">
      <c r="A65" s="10"/>
      <c r="B65" s="10"/>
      <c r="C65" s="10"/>
      <c r="D65" s="10"/>
      <c r="E65" s="10"/>
      <c r="F65" s="10"/>
      <c r="G65" s="42"/>
      <c r="H65" s="42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36">
        <v>6.9</v>
      </c>
      <c r="T65" s="20">
        <f t="shared" si="8"/>
        <v>0.14903846153846151</v>
      </c>
      <c r="U65" s="21">
        <f t="shared" si="9"/>
        <v>0.16674825019067693</v>
      </c>
      <c r="V65" s="21">
        <f t="shared" si="10"/>
        <v>0.13132867288624608</v>
      </c>
      <c r="W65" s="47">
        <f t="shared" si="11"/>
        <v>-6.4186046511628209E-2</v>
      </c>
      <c r="X65" s="21">
        <f t="shared" si="0"/>
        <v>-0.10000000000000003</v>
      </c>
      <c r="Y65" s="21">
        <f t="shared" si="12"/>
        <v>0.15860465116279071</v>
      </c>
      <c r="Z65" s="21">
        <f t="shared" si="1"/>
        <v>0.16394230769230766</v>
      </c>
      <c r="AA65" s="20">
        <f t="shared" si="2"/>
        <v>0.91135576923076933</v>
      </c>
      <c r="AB65" s="21">
        <f t="shared" si="16"/>
        <v>0.932681626150062</v>
      </c>
      <c r="AC65" s="21">
        <f t="shared" si="13"/>
        <v>0.89002991231147677</v>
      </c>
      <c r="AD65" s="47">
        <f t="shared" si="14"/>
        <v>1.6737090129191314E-2</v>
      </c>
      <c r="AE65" s="21">
        <f t="shared" si="3"/>
        <v>-1.6353488568383898E-2</v>
      </c>
      <c r="AF65" s="21">
        <f t="shared" si="4"/>
        <v>0.89610232558139546</v>
      </c>
      <c r="AG65" s="22">
        <f t="shared" si="5"/>
        <v>0.92625961538461543</v>
      </c>
      <c r="AH65" s="10"/>
      <c r="AI65" s="10"/>
    </row>
    <row r="66" spans="1:35" ht="18" customHeight="1" x14ac:dyDescent="0.2">
      <c r="A66" s="10"/>
      <c r="B66" s="10"/>
      <c r="C66" s="10"/>
      <c r="D66" s="10"/>
      <c r="E66" s="10"/>
      <c r="F66" s="10"/>
      <c r="G66" s="42"/>
      <c r="H66" s="42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36">
        <v>7</v>
      </c>
      <c r="T66" s="20">
        <f t="shared" si="8"/>
        <v>0.14761904761904759</v>
      </c>
      <c r="U66" s="21">
        <f t="shared" si="9"/>
        <v>0.16518653975780642</v>
      </c>
      <c r="V66" s="21">
        <f t="shared" si="10"/>
        <v>0.13005155548028877</v>
      </c>
      <c r="W66" s="47">
        <f t="shared" si="11"/>
        <v>-6.451612903225841E-2</v>
      </c>
      <c r="X66" s="21">
        <f t="shared" si="0"/>
        <v>-0.10000000000000014</v>
      </c>
      <c r="Y66" s="21">
        <f t="shared" si="12"/>
        <v>0.15714285714285717</v>
      </c>
      <c r="Z66" s="21">
        <f t="shared" si="1"/>
        <v>0.16238095238095238</v>
      </c>
      <c r="AA66" s="20">
        <f t="shared" si="2"/>
        <v>0.91361904761904766</v>
      </c>
      <c r="AB66" s="21">
        <f t="shared" si="16"/>
        <v>0.93479744264653963</v>
      </c>
      <c r="AC66" s="21">
        <f t="shared" si="13"/>
        <v>0.89244065259155569</v>
      </c>
      <c r="AD66" s="47">
        <f t="shared" si="14"/>
        <v>1.6621662973337545E-2</v>
      </c>
      <c r="AE66" s="21">
        <f t="shared" si="3"/>
        <v>-1.6157614927551207E-2</v>
      </c>
      <c r="AF66" s="21">
        <f t="shared" si="4"/>
        <v>0.89843317972350223</v>
      </c>
      <c r="AG66" s="22">
        <f t="shared" si="5"/>
        <v>0.92838095238095231</v>
      </c>
      <c r="AH66" s="10"/>
      <c r="AI66" s="10"/>
    </row>
    <row r="67" spans="1:35" ht="18" customHeight="1" x14ac:dyDescent="0.2">
      <c r="A67" s="10"/>
      <c r="B67" s="10"/>
      <c r="C67" s="10"/>
      <c r="D67" s="10"/>
      <c r="E67" s="10"/>
      <c r="F67" s="10"/>
      <c r="G67" s="42"/>
      <c r="H67" s="42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36">
        <v>7.1</v>
      </c>
      <c r="T67" s="20">
        <f t="shared" si="8"/>
        <v>0.14622641509433962</v>
      </c>
      <c r="U67" s="21">
        <f t="shared" si="9"/>
        <v>0.16365391045146394</v>
      </c>
      <c r="V67" s="21">
        <f t="shared" si="10"/>
        <v>0.1287989197372153</v>
      </c>
      <c r="W67" s="47">
        <f t="shared" si="11"/>
        <v>-6.4840182648401912E-2</v>
      </c>
      <c r="X67" s="21">
        <f t="shared" si="0"/>
        <v>-9.9999999999999978E-2</v>
      </c>
      <c r="Y67" s="21">
        <f t="shared" si="12"/>
        <v>0.15570776255707763</v>
      </c>
      <c r="Z67" s="21">
        <f t="shared" si="1"/>
        <v>0.16084905660377358</v>
      </c>
      <c r="AA67" s="20">
        <f t="shared" si="2"/>
        <v>0.91583962264150931</v>
      </c>
      <c r="AB67" s="21">
        <f t="shared" si="16"/>
        <v>0.93687246482870656</v>
      </c>
      <c r="AC67" s="21">
        <f t="shared" si="13"/>
        <v>0.89480678045431206</v>
      </c>
      <c r="AD67" s="47">
        <f t="shared" si="14"/>
        <v>1.6507433267289897E-2</v>
      </c>
      <c r="AE67" s="21">
        <f t="shared" si="3"/>
        <v>-1.5966377898412723E-2</v>
      </c>
      <c r="AF67" s="21">
        <f t="shared" si="4"/>
        <v>0.90072146118721463</v>
      </c>
      <c r="AG67" s="22">
        <f t="shared" si="5"/>
        <v>0.93046226415094335</v>
      </c>
      <c r="AH67" s="10"/>
      <c r="AI67" s="10"/>
    </row>
    <row r="68" spans="1:35" ht="18" customHeight="1" x14ac:dyDescent="0.2">
      <c r="A68" s="10"/>
      <c r="B68" s="10"/>
      <c r="C68" s="10"/>
      <c r="D68" s="10"/>
      <c r="E68" s="10"/>
      <c r="F68" s="10"/>
      <c r="G68" s="42"/>
      <c r="H68" s="42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36">
        <v>7.2</v>
      </c>
      <c r="T68" s="20">
        <f t="shared" si="8"/>
        <v>0.14485981308411214</v>
      </c>
      <c r="U68" s="21">
        <f t="shared" si="9"/>
        <v>0.16214955443123802</v>
      </c>
      <c r="V68" s="21">
        <f t="shared" si="10"/>
        <v>0.12757007173698626</v>
      </c>
      <c r="W68" s="47">
        <f t="shared" si="11"/>
        <v>-6.5158371040724111E-2</v>
      </c>
      <c r="X68" s="21">
        <f t="shared" si="0"/>
        <v>-0.10000000000000006</v>
      </c>
      <c r="Y68" s="21">
        <f t="shared" si="12"/>
        <v>0.15429864253393666</v>
      </c>
      <c r="Z68" s="21">
        <f t="shared" si="1"/>
        <v>0.15934579439252336</v>
      </c>
      <c r="AA68" s="20">
        <f t="shared" si="2"/>
        <v>0.91801869158878524</v>
      </c>
      <c r="AB68" s="21">
        <f t="shared" si="16"/>
        <v>0.93890785540855171</v>
      </c>
      <c r="AC68" s="21">
        <f t="shared" si="13"/>
        <v>0.89712952776901878</v>
      </c>
      <c r="AD68" s="47">
        <f t="shared" si="14"/>
        <v>1.6394400173794836E-2</v>
      </c>
      <c r="AE68" s="21">
        <f t="shared" si="3"/>
        <v>-1.577961477379141E-2</v>
      </c>
      <c r="AF68" s="21">
        <f t="shared" si="4"/>
        <v>0.90296832579185515</v>
      </c>
      <c r="AG68" s="22">
        <f t="shared" si="5"/>
        <v>0.9325046728971963</v>
      </c>
      <c r="AH68" s="10"/>
      <c r="AI68" s="10"/>
    </row>
    <row r="69" spans="1:35" ht="18" customHeight="1" x14ac:dyDescent="0.2">
      <c r="A69" s="10"/>
      <c r="B69" s="10"/>
      <c r="C69" s="10"/>
      <c r="D69" s="10"/>
      <c r="E69" s="10"/>
      <c r="F69" s="10"/>
      <c r="G69" s="42"/>
      <c r="H69" s="42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36">
        <v>7.3</v>
      </c>
      <c r="T69" s="20">
        <f t="shared" si="8"/>
        <v>0.14351851851851849</v>
      </c>
      <c r="U69" s="21">
        <f t="shared" si="9"/>
        <v>0.16067269362395875</v>
      </c>
      <c r="V69" s="21">
        <f t="shared" si="10"/>
        <v>0.12636434341307823</v>
      </c>
      <c r="W69" s="47">
        <f t="shared" si="11"/>
        <v>-6.5470852017937536E-2</v>
      </c>
      <c r="X69" s="21">
        <f t="shared" si="0"/>
        <v>-0.10000000000000012</v>
      </c>
      <c r="Y69" s="21">
        <f t="shared" si="12"/>
        <v>0.15291479820627804</v>
      </c>
      <c r="Z69" s="21">
        <f t="shared" si="1"/>
        <v>0.15787037037037036</v>
      </c>
      <c r="AA69" s="20">
        <f t="shared" si="2"/>
        <v>0.92015740740740726</v>
      </c>
      <c r="AB69" s="21">
        <f t="shared" si="16"/>
        <v>0.94090473356274051</v>
      </c>
      <c r="AC69" s="21">
        <f t="shared" si="13"/>
        <v>0.899410081252074</v>
      </c>
      <c r="AD69" s="47">
        <f t="shared" si="14"/>
        <v>1.6282561433966544E-2</v>
      </c>
      <c r="AE69" s="21">
        <f t="shared" si="3"/>
        <v>-1.5597170371414016E-2</v>
      </c>
      <c r="AF69" s="21">
        <f t="shared" si="4"/>
        <v>0.90517488789237677</v>
      </c>
      <c r="AG69" s="22">
        <f t="shared" si="5"/>
        <v>0.93450925925925921</v>
      </c>
      <c r="AH69" s="10"/>
      <c r="AI69" s="10"/>
    </row>
    <row r="70" spans="1:35" ht="18" customHeight="1" x14ac:dyDescent="0.2">
      <c r="A70" s="10"/>
      <c r="B70" s="10"/>
      <c r="C70" s="10"/>
      <c r="D70" s="10"/>
      <c r="E70" s="10"/>
      <c r="F70" s="10"/>
      <c r="G70" s="42"/>
      <c r="H70" s="42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36">
        <v>7.4</v>
      </c>
      <c r="T70" s="20">
        <f t="shared" ref="T70:T133" si="20">(R_dead_char*(S70)+R_c*m_c)/(S70+m_c)</f>
        <v>0.1422018348623853</v>
      </c>
      <c r="U70" s="21">
        <f t="shared" si="9"/>
        <v>0.15922257835931083</v>
      </c>
      <c r="V70" s="21">
        <f t="shared" si="10"/>
        <v>0.12518109136545977</v>
      </c>
      <c r="W70" s="47">
        <f t="shared" si="11"/>
        <v>-6.5777777777777921E-2</v>
      </c>
      <c r="X70" s="21">
        <f t="shared" ref="X70:X133" si="21">(T70-Z70)/T70</f>
        <v>-0.10000000000000012</v>
      </c>
      <c r="Y70" s="21">
        <f t="shared" ref="Y70:Y133" si="22">(R_dead_char*S70+R_c*(m_c+sig_m_c))/(S70+(m_c+sig_m_c))</f>
        <v>0.15155555555555555</v>
      </c>
      <c r="Z70" s="21">
        <f t="shared" ref="Z70:Z133" si="23">(R_dead_char*S70+(R_c+sig_Rc)*(m_c))/(S70+m_c)</f>
        <v>0.15642201834862385</v>
      </c>
      <c r="AA70" s="20">
        <f t="shared" ref="AA70:AA133" si="24">(R_mod_char*(S70)+R_c*m_c)/(S70+m_c)</f>
        <v>0.92225688073394507</v>
      </c>
      <c r="AB70" s="21">
        <f t="shared" si="16"/>
        <v>0.94286417693950275</v>
      </c>
      <c r="AC70" s="21">
        <f t="shared" si="13"/>
        <v>0.90164958452838728</v>
      </c>
      <c r="AD70" s="47">
        <f t="shared" si="14"/>
        <v>1.6171913512701044E-2</v>
      </c>
      <c r="AE70" s="21">
        <f t="shared" ref="AE70:AE133" si="25">(AA70-AG70)/AA70</f>
        <v>-1.541889660386357E-2</v>
      </c>
      <c r="AF70" s="21">
        <f t="shared" ref="AF70:AF133" si="26">(R_mod_char*S70+(R_c*(m_c+sig_m_c)))/(S70+(m_c+sig_m_c))</f>
        <v>0.90734222222222227</v>
      </c>
      <c r="AG70" s="22">
        <f t="shared" ref="AG70:AG133" si="27">(R_mod_char*S70+(R_c+sig_Rc)*(m_c))/(S70+(m_c))</f>
        <v>0.93647706422018351</v>
      </c>
      <c r="AH70" s="10"/>
      <c r="AI70" s="10"/>
    </row>
    <row r="71" spans="1:35" ht="18" customHeight="1" x14ac:dyDescent="0.2">
      <c r="A71" s="10"/>
      <c r="B71" s="10"/>
      <c r="C71" s="10"/>
      <c r="D71" s="10"/>
      <c r="E71" s="10"/>
      <c r="F71" s="10"/>
      <c r="G71" s="42"/>
      <c r="H71" s="42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36">
        <v>7.5</v>
      </c>
      <c r="T71" s="20">
        <f t="shared" si="20"/>
        <v>0.1409090909090909</v>
      </c>
      <c r="U71" s="21">
        <f t="shared" ref="U71:U134" si="28">T71*(1+SQRT(W71^2+X71^2))</f>
        <v>0.1577984860801378</v>
      </c>
      <c r="V71" s="21">
        <f t="shared" ref="V71:V134" si="29">T71*(1-SQRT(W71^2+X71^2))</f>
        <v>0.12401969573804401</v>
      </c>
      <c r="W71" s="47">
        <f t="shared" ref="W71:W134" si="30">(T71-Y71)/T71</f>
        <v>-6.6079295154185216E-2</v>
      </c>
      <c r="X71" s="21">
        <f t="shared" si="21"/>
        <v>-0.10000000000000006</v>
      </c>
      <c r="Y71" s="21">
        <f t="shared" si="22"/>
        <v>0.15022026431718064</v>
      </c>
      <c r="Z71" s="21">
        <f t="shared" si="23"/>
        <v>0.155</v>
      </c>
      <c r="AA71" s="20">
        <f t="shared" si="24"/>
        <v>0.92431818181818182</v>
      </c>
      <c r="AB71" s="21">
        <f t="shared" ref="AB71:AB134" si="31">AA71*(1+SQRT(AD71^2+AE71^2))</f>
        <v>0.94478722355622147</v>
      </c>
      <c r="AC71" s="21">
        <f t="shared" ref="AC71:AC134" si="32">AA71*(1-SQRT(AD71^2+AE71^2))</f>
        <v>0.90384914008014217</v>
      </c>
      <c r="AD71" s="47">
        <f t="shared" ref="AD71:AD134" si="33">(AA71-AF71)/AA71</f>
        <v>1.6062451730864846E-2</v>
      </c>
      <c r="AE71" s="21">
        <f t="shared" si="25"/>
        <v>-1.5244652077698498E-2</v>
      </c>
      <c r="AF71" s="21">
        <f t="shared" si="26"/>
        <v>0.90947136563876652</v>
      </c>
      <c r="AG71" s="22">
        <f t="shared" si="27"/>
        <v>0.93840909090909086</v>
      </c>
      <c r="AH71" s="10"/>
      <c r="AI71" s="10"/>
    </row>
    <row r="72" spans="1:35" ht="18" customHeight="1" x14ac:dyDescent="0.2">
      <c r="A72" s="10"/>
      <c r="B72" s="10"/>
      <c r="C72" s="10"/>
      <c r="D72" s="10"/>
      <c r="E72" s="10"/>
      <c r="F72" s="10"/>
      <c r="G72" s="42"/>
      <c r="H72" s="42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36">
        <v>7.6</v>
      </c>
      <c r="T72" s="20">
        <f t="shared" si="20"/>
        <v>0.13963963963963963</v>
      </c>
      <c r="U72" s="21">
        <f t="shared" si="28"/>
        <v>0.15639972012268952</v>
      </c>
      <c r="V72" s="21">
        <f t="shared" si="29"/>
        <v>0.12287955915658973</v>
      </c>
      <c r="W72" s="47">
        <f t="shared" si="30"/>
        <v>-6.6375545851528606E-2</v>
      </c>
      <c r="X72" s="21">
        <f t="shared" si="21"/>
        <v>-9.9999999999999978E-2</v>
      </c>
      <c r="Y72" s="21">
        <f t="shared" si="22"/>
        <v>0.14890829694323146</v>
      </c>
      <c r="Z72" s="21">
        <f t="shared" si="23"/>
        <v>0.15360360360360359</v>
      </c>
      <c r="AA72" s="20">
        <f t="shared" si="24"/>
        <v>0.92634234234234225</v>
      </c>
      <c r="AB72" s="21">
        <f t="shared" si="31"/>
        <v>0.94667487359457891</v>
      </c>
      <c r="AC72" s="21">
        <f t="shared" si="32"/>
        <v>0.90600981109010559</v>
      </c>
      <c r="AD72" s="47">
        <f t="shared" si="33"/>
        <v>1.5954170385517989E-2</v>
      </c>
      <c r="AE72" s="21">
        <f t="shared" si="25"/>
        <v>-1.5074301719443139E-2</v>
      </c>
      <c r="AF72" s="21">
        <f t="shared" si="26"/>
        <v>0.91156331877729269</v>
      </c>
      <c r="AG72" s="22">
        <f t="shared" si="27"/>
        <v>0.94030630630630641</v>
      </c>
      <c r="AH72" s="10"/>
      <c r="AI72" s="10"/>
    </row>
    <row r="73" spans="1:35" ht="18" customHeight="1" x14ac:dyDescent="0.2">
      <c r="A73" s="10"/>
      <c r="B73" s="10"/>
      <c r="C73" s="10"/>
      <c r="D73" s="10"/>
      <c r="E73" s="10"/>
      <c r="F73" s="10"/>
      <c r="G73" s="42"/>
      <c r="H73" s="42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36">
        <v>7.7</v>
      </c>
      <c r="T73" s="20">
        <f t="shared" si="20"/>
        <v>0.13839285714285712</v>
      </c>
      <c r="U73" s="21">
        <f t="shared" si="28"/>
        <v>0.1550256085624083</v>
      </c>
      <c r="V73" s="21">
        <f t="shared" si="29"/>
        <v>0.12176010572330596</v>
      </c>
      <c r="W73" s="47">
        <f t="shared" si="30"/>
        <v>-6.6666666666666846E-2</v>
      </c>
      <c r="X73" s="21">
        <f t="shared" si="21"/>
        <v>-0.10000000000000006</v>
      </c>
      <c r="Y73" s="21">
        <f t="shared" si="22"/>
        <v>0.14761904761904762</v>
      </c>
      <c r="Z73" s="21">
        <f t="shared" si="23"/>
        <v>0.15223214285714284</v>
      </c>
      <c r="AA73" s="20">
        <f t="shared" si="24"/>
        <v>0.92833035714285728</v>
      </c>
      <c r="AB73" s="21">
        <f t="shared" si="31"/>
        <v>0.94852809109959024</v>
      </c>
      <c r="AC73" s="21">
        <f t="shared" si="32"/>
        <v>0.90813262318612431</v>
      </c>
      <c r="AD73" s="47">
        <f t="shared" si="33"/>
        <v>1.5847062859268044E-2</v>
      </c>
      <c r="AE73" s="21">
        <f t="shared" si="25"/>
        <v>-1.4907716426379931E-2</v>
      </c>
      <c r="AF73" s="21">
        <f t="shared" si="26"/>
        <v>0.91361904761904766</v>
      </c>
      <c r="AG73" s="22">
        <f t="shared" si="27"/>
        <v>0.942169642857143</v>
      </c>
      <c r="AH73" s="10"/>
      <c r="AI73" s="10"/>
    </row>
    <row r="74" spans="1:35" ht="18" customHeight="1" x14ac:dyDescent="0.2">
      <c r="A74" s="10"/>
      <c r="B74" s="10"/>
      <c r="C74" s="10"/>
      <c r="D74" s="10"/>
      <c r="E74" s="10"/>
      <c r="F74" s="10"/>
      <c r="G74" s="42"/>
      <c r="H74" s="42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36">
        <v>7.8</v>
      </c>
      <c r="T74" s="20">
        <f t="shared" si="20"/>
        <v>0.13716814159292032</v>
      </c>
      <c r="U74" s="21">
        <f t="shared" si="28"/>
        <v>0.15367550312116332</v>
      </c>
      <c r="V74" s="21">
        <f t="shared" si="29"/>
        <v>0.12066078006467734</v>
      </c>
      <c r="W74" s="47">
        <f t="shared" si="30"/>
        <v>-6.6952789699571164E-2</v>
      </c>
      <c r="X74" s="21">
        <f t="shared" si="21"/>
        <v>-0.1000000000000001</v>
      </c>
      <c r="Y74" s="21">
        <f t="shared" si="22"/>
        <v>0.14635193133047211</v>
      </c>
      <c r="Z74" s="21">
        <f t="shared" si="23"/>
        <v>0.15088495575221236</v>
      </c>
      <c r="AA74" s="20">
        <f t="shared" si="24"/>
        <v>0.9302831858407079</v>
      </c>
      <c r="AB74" s="21">
        <f t="shared" si="31"/>
        <v>0.95034780558844267</v>
      </c>
      <c r="AC74" s="21">
        <f t="shared" si="32"/>
        <v>0.91021856609297314</v>
      </c>
      <c r="AD74" s="47">
        <f t="shared" si="33"/>
        <v>1.574112171976276E-2</v>
      </c>
      <c r="AE74" s="21">
        <f t="shared" si="25"/>
        <v>-1.474477274024456E-2</v>
      </c>
      <c r="AF74" s="21">
        <f t="shared" si="26"/>
        <v>0.91563948497854064</v>
      </c>
      <c r="AG74" s="22">
        <f t="shared" si="27"/>
        <v>0.94399999999999984</v>
      </c>
      <c r="AH74" s="10"/>
      <c r="AI74" s="10"/>
    </row>
    <row r="75" spans="1:35" ht="18" customHeight="1" x14ac:dyDescent="0.2">
      <c r="A75" s="10"/>
      <c r="B75" s="10"/>
      <c r="C75" s="10"/>
      <c r="D75" s="10"/>
      <c r="E75" s="10"/>
      <c r="F75" s="10"/>
      <c r="G75" s="42"/>
      <c r="H75" s="42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36">
        <v>7.9</v>
      </c>
      <c r="T75" s="20">
        <f t="shared" si="20"/>
        <v>0.13596491228070173</v>
      </c>
      <c r="U75" s="21">
        <f t="shared" si="28"/>
        <v>0.15234877813213552</v>
      </c>
      <c r="V75" s="21">
        <f t="shared" si="29"/>
        <v>0.11958104642926794</v>
      </c>
      <c r="W75" s="47">
        <f t="shared" si="30"/>
        <v>-6.7234042553191722E-2</v>
      </c>
      <c r="X75" s="21">
        <f t="shared" si="21"/>
        <v>-0.10000000000000012</v>
      </c>
      <c r="Y75" s="21">
        <f t="shared" si="22"/>
        <v>0.14510638297872341</v>
      </c>
      <c r="Z75" s="21">
        <f t="shared" si="23"/>
        <v>0.14956140350877192</v>
      </c>
      <c r="AA75" s="20">
        <f t="shared" si="24"/>
        <v>0.93220175438596475</v>
      </c>
      <c r="AB75" s="21">
        <f t="shared" si="31"/>
        <v>0.95213491357464219</v>
      </c>
      <c r="AC75" s="21">
        <f t="shared" si="32"/>
        <v>0.91226859519728742</v>
      </c>
      <c r="AD75" s="47">
        <f t="shared" si="33"/>
        <v>1.56363388102315E-2</v>
      </c>
      <c r="AE75" s="21">
        <f t="shared" si="25"/>
        <v>-1.4585352542085907E-2</v>
      </c>
      <c r="AF75" s="21">
        <f t="shared" si="26"/>
        <v>0.9176255319148936</v>
      </c>
      <c r="AG75" s="22">
        <f t="shared" si="27"/>
        <v>0.94579824561403503</v>
      </c>
      <c r="AH75" s="10"/>
      <c r="AI75" s="10"/>
    </row>
    <row r="76" spans="1:35" ht="18" customHeight="1" x14ac:dyDescent="0.2">
      <c r="A76" s="10"/>
      <c r="B76" s="10"/>
      <c r="C76" s="10"/>
      <c r="D76" s="10"/>
      <c r="E76" s="10"/>
      <c r="F76" s="10"/>
      <c r="G76" s="42"/>
      <c r="H76" s="42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36">
        <v>8</v>
      </c>
      <c r="T76" s="20">
        <f t="shared" si="20"/>
        <v>0.13478260869565215</v>
      </c>
      <c r="U76" s="21">
        <f t="shared" si="28"/>
        <v>0.15104482955882023</v>
      </c>
      <c r="V76" s="21">
        <f t="shared" si="29"/>
        <v>0.11852038783248409</v>
      </c>
      <c r="W76" s="47">
        <f t="shared" si="30"/>
        <v>-6.7510548523207037E-2</v>
      </c>
      <c r="X76" s="21">
        <f t="shared" si="21"/>
        <v>-0.10000000000000023</v>
      </c>
      <c r="Y76" s="21">
        <f t="shared" si="22"/>
        <v>0.1438818565400844</v>
      </c>
      <c r="Z76" s="21">
        <f t="shared" si="23"/>
        <v>0.14826086956521739</v>
      </c>
      <c r="AA76" s="20">
        <f t="shared" si="24"/>
        <v>0.93408695652173923</v>
      </c>
      <c r="AB76" s="21">
        <f t="shared" si="31"/>
        <v>0.95389028001258136</v>
      </c>
      <c r="AC76" s="21">
        <f t="shared" si="32"/>
        <v>0.9142836330308971</v>
      </c>
      <c r="AD76" s="47">
        <f t="shared" si="33"/>
        <v>1.5532705331884809E-2</v>
      </c>
      <c r="AE76" s="21">
        <f t="shared" si="25"/>
        <v>-1.4429342766710049E-2</v>
      </c>
      <c r="AF76" s="21">
        <f t="shared" si="26"/>
        <v>0.91957805907172996</v>
      </c>
      <c r="AG76" s="22">
        <f t="shared" si="27"/>
        <v>0.94756521739130439</v>
      </c>
      <c r="AH76" s="10"/>
      <c r="AI76" s="10"/>
    </row>
    <row r="77" spans="1:35" ht="18" customHeight="1" x14ac:dyDescent="0.2">
      <c r="A77" s="10"/>
      <c r="B77" s="10"/>
      <c r="C77" s="10"/>
      <c r="D77" s="10"/>
      <c r="E77" s="10"/>
      <c r="F77" s="10"/>
      <c r="G77" s="42"/>
      <c r="H77" s="42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36">
        <v>8.1</v>
      </c>
      <c r="T77" s="20">
        <f t="shared" si="20"/>
        <v>0.1336206896551724</v>
      </c>
      <c r="U77" s="21">
        <f t="shared" si="28"/>
        <v>0.14976307406486164</v>
      </c>
      <c r="V77" s="21">
        <f t="shared" si="29"/>
        <v>0.11747830524548315</v>
      </c>
      <c r="W77" s="47">
        <f t="shared" si="30"/>
        <v>-6.7782426778242894E-2</v>
      </c>
      <c r="X77" s="21">
        <f t="shared" si="21"/>
        <v>-0.1000000000000001</v>
      </c>
      <c r="Y77" s="21">
        <f t="shared" si="22"/>
        <v>0.14267782426778244</v>
      </c>
      <c r="Z77" s="21">
        <f t="shared" si="23"/>
        <v>0.14698275862068966</v>
      </c>
      <c r="AA77" s="20">
        <f t="shared" si="24"/>
        <v>0.93593965517241373</v>
      </c>
      <c r="AB77" s="21">
        <f t="shared" si="31"/>
        <v>0.9556147396673117</v>
      </c>
      <c r="AC77" s="21">
        <f t="shared" si="32"/>
        <v>0.91626457067751566</v>
      </c>
      <c r="AD77" s="47">
        <f t="shared" si="33"/>
        <v>1.5430211918910983E-2</v>
      </c>
      <c r="AE77" s="21">
        <f t="shared" si="25"/>
        <v>-1.4276635135259768E-2</v>
      </c>
      <c r="AF77" s="21">
        <f t="shared" si="26"/>
        <v>0.92149790794979092</v>
      </c>
      <c r="AG77" s="22">
        <f t="shared" si="27"/>
        <v>0.94930172413793112</v>
      </c>
      <c r="AH77" s="10"/>
      <c r="AI77" s="10"/>
    </row>
    <row r="78" spans="1:35" ht="18" customHeight="1" x14ac:dyDescent="0.2">
      <c r="A78" s="10"/>
      <c r="B78" s="10"/>
      <c r="C78" s="10"/>
      <c r="D78" s="10"/>
      <c r="E78" s="10"/>
      <c r="F78" s="10"/>
      <c r="G78" s="42"/>
      <c r="H78" s="42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36">
        <v>8.1999999999999993</v>
      </c>
      <c r="T78" s="20">
        <f t="shared" si="20"/>
        <v>0.13247863247863248</v>
      </c>
      <c r="U78" s="21">
        <f t="shared" si="28"/>
        <v>0.14850294813166146</v>
      </c>
      <c r="V78" s="21">
        <f t="shared" si="29"/>
        <v>0.11645431682560349</v>
      </c>
      <c r="W78" s="47">
        <f t="shared" si="30"/>
        <v>-6.8049792531120507E-2</v>
      </c>
      <c r="X78" s="21">
        <f t="shared" si="21"/>
        <v>-0.10000000000000006</v>
      </c>
      <c r="Y78" s="21">
        <f t="shared" si="22"/>
        <v>0.14149377593360998</v>
      </c>
      <c r="Z78" s="21">
        <f t="shared" si="23"/>
        <v>0.14572649572649574</v>
      </c>
      <c r="AA78" s="20">
        <f t="shared" si="24"/>
        <v>0.93776068376068367</v>
      </c>
      <c r="AB78" s="21">
        <f t="shared" si="31"/>
        <v>0.95730909841397216</v>
      </c>
      <c r="AC78" s="21">
        <f t="shared" si="32"/>
        <v>0.91821226910739506</v>
      </c>
      <c r="AD78" s="47">
        <f t="shared" si="33"/>
        <v>1.5328848706744785E-2</v>
      </c>
      <c r="AE78" s="21">
        <f t="shared" si="25"/>
        <v>-1.4127125904591841E-2</v>
      </c>
      <c r="AF78" s="21">
        <f t="shared" si="26"/>
        <v>0.9233858921161826</v>
      </c>
      <c r="AG78" s="22">
        <f t="shared" si="27"/>
        <v>0.95100854700854698</v>
      </c>
      <c r="AH78" s="10"/>
      <c r="AI78" s="10"/>
    </row>
    <row r="79" spans="1:35" ht="18" customHeight="1" x14ac:dyDescent="0.2">
      <c r="A79" s="10"/>
      <c r="B79" s="10"/>
      <c r="C79" s="10"/>
      <c r="D79" s="10"/>
      <c r="E79" s="10"/>
      <c r="F79" s="10"/>
      <c r="G79" s="42"/>
      <c r="H79" s="42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36">
        <v>8.3000000000000007</v>
      </c>
      <c r="T79" s="20">
        <f t="shared" si="20"/>
        <v>0.13135593220338981</v>
      </c>
      <c r="U79" s="21">
        <f t="shared" si="28"/>
        <v>0.14726390722091076</v>
      </c>
      <c r="V79" s="21">
        <f t="shared" si="29"/>
        <v>0.11544795718586885</v>
      </c>
      <c r="W79" s="47">
        <f t="shared" si="30"/>
        <v>-6.8312757201646271E-2</v>
      </c>
      <c r="X79" s="21">
        <f t="shared" si="21"/>
        <v>-9.9999999999999922E-2</v>
      </c>
      <c r="Y79" s="21">
        <f t="shared" si="22"/>
        <v>0.14032921810699589</v>
      </c>
      <c r="Z79" s="21">
        <f t="shared" si="23"/>
        <v>0.14449152542372878</v>
      </c>
      <c r="AA79" s="20">
        <f t="shared" si="24"/>
        <v>0.93955084745762707</v>
      </c>
      <c r="AB79" s="21">
        <f t="shared" si="31"/>
        <v>0.9589741344710192</v>
      </c>
      <c r="AC79" s="21">
        <f t="shared" si="32"/>
        <v>0.92012756044423483</v>
      </c>
      <c r="AD79" s="47">
        <f t="shared" si="33"/>
        <v>1.5228605394199067E-2</v>
      </c>
      <c r="AE79" s="21">
        <f t="shared" si="25"/>
        <v>-1.3980715632244145E-2</v>
      </c>
      <c r="AF79" s="21">
        <f t="shared" si="26"/>
        <v>0.92524279835390955</v>
      </c>
      <c r="AG79" s="22">
        <f t="shared" si="27"/>
        <v>0.95268644067796615</v>
      </c>
      <c r="AH79" s="10"/>
      <c r="AI79" s="10"/>
    </row>
    <row r="80" spans="1:35" ht="18" customHeight="1" x14ac:dyDescent="0.2">
      <c r="A80" s="10"/>
      <c r="B80" s="10"/>
      <c r="C80" s="10"/>
      <c r="D80" s="10"/>
      <c r="E80" s="10"/>
      <c r="F80" s="10"/>
      <c r="G80" s="42"/>
      <c r="H80" s="42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36">
        <v>8.4</v>
      </c>
      <c r="T80" s="20">
        <f t="shared" si="20"/>
        <v>0.13025210084033612</v>
      </c>
      <c r="U80" s="21">
        <f t="shared" si="28"/>
        <v>0.14604542497939044</v>
      </c>
      <c r="V80" s="21">
        <f t="shared" si="29"/>
        <v>0.11445877670128179</v>
      </c>
      <c r="W80" s="47">
        <f t="shared" si="30"/>
        <v>-6.8571428571428755E-2</v>
      </c>
      <c r="X80" s="21">
        <f t="shared" si="21"/>
        <v>-0.10000000000000009</v>
      </c>
      <c r="Y80" s="21">
        <f t="shared" si="22"/>
        <v>0.13918367346938776</v>
      </c>
      <c r="Z80" s="21">
        <f t="shared" si="23"/>
        <v>0.14327731092436974</v>
      </c>
      <c r="AA80" s="20">
        <f t="shared" si="24"/>
        <v>0.94131092436974784</v>
      </c>
      <c r="AB80" s="21">
        <f t="shared" si="31"/>
        <v>0.96061059957114714</v>
      </c>
      <c r="AC80" s="21">
        <f t="shared" si="32"/>
        <v>0.92201124916834842</v>
      </c>
      <c r="AD80" s="47">
        <f t="shared" si="33"/>
        <v>1.512947130001828E-2</v>
      </c>
      <c r="AE80" s="21">
        <f t="shared" si="25"/>
        <v>-1.3837308955863518E-2</v>
      </c>
      <c r="AF80" s="21">
        <f t="shared" si="26"/>
        <v>0.92706938775510206</v>
      </c>
      <c r="AG80" s="22">
        <f t="shared" si="27"/>
        <v>0.95433613445378151</v>
      </c>
      <c r="AH80" s="10"/>
      <c r="AI80" s="10"/>
    </row>
    <row r="81" spans="1:35" ht="18" customHeight="1" x14ac:dyDescent="0.2">
      <c r="A81" s="10"/>
      <c r="B81" s="10"/>
      <c r="C81" s="10"/>
      <c r="D81" s="10"/>
      <c r="E81" s="10"/>
      <c r="F81" s="10"/>
      <c r="G81" s="42"/>
      <c r="H81" s="42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36">
        <v>8.5</v>
      </c>
      <c r="T81" s="20">
        <f t="shared" si="20"/>
        <v>0.12916666666666665</v>
      </c>
      <c r="U81" s="21">
        <f t="shared" si="28"/>
        <v>0.1448469924835615</v>
      </c>
      <c r="V81" s="21">
        <f t="shared" si="29"/>
        <v>0.11348634084977181</v>
      </c>
      <c r="W81" s="47">
        <f t="shared" si="30"/>
        <v>-6.8825910931174322E-2</v>
      </c>
      <c r="X81" s="21">
        <f t="shared" si="21"/>
        <v>-9.9999999999999964E-2</v>
      </c>
      <c r="Y81" s="21">
        <f t="shared" si="22"/>
        <v>0.13805668016194333</v>
      </c>
      <c r="Z81" s="21">
        <f t="shared" si="23"/>
        <v>0.14208333333333331</v>
      </c>
      <c r="AA81" s="20">
        <f t="shared" si="24"/>
        <v>0.94304166666666678</v>
      </c>
      <c r="AB81" s="21">
        <f t="shared" si="31"/>
        <v>0.96221922007351424</v>
      </c>
      <c r="AC81" s="21">
        <f t="shared" si="32"/>
        <v>0.92386411325981932</v>
      </c>
      <c r="AD81" s="47">
        <f t="shared" si="33"/>
        <v>1.5031435414341623E-2</v>
      </c>
      <c r="AE81" s="21">
        <f t="shared" si="25"/>
        <v>-1.3696814386073335E-2</v>
      </c>
      <c r="AF81" s="21">
        <f t="shared" si="26"/>
        <v>0.92886639676113369</v>
      </c>
      <c r="AG81" s="22">
        <f t="shared" si="27"/>
        <v>0.95595833333333335</v>
      </c>
      <c r="AH81" s="10"/>
      <c r="AI81" s="10"/>
    </row>
    <row r="82" spans="1:35" ht="18" customHeight="1" x14ac:dyDescent="0.2">
      <c r="A82" s="10"/>
      <c r="B82" s="10"/>
      <c r="C82" s="10"/>
      <c r="D82" s="10"/>
      <c r="E82" s="10"/>
      <c r="F82" s="10"/>
      <c r="G82" s="42"/>
      <c r="H82" s="42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36">
        <v>8.6</v>
      </c>
      <c r="T82" s="20">
        <f t="shared" si="20"/>
        <v>0.128099173553719</v>
      </c>
      <c r="U82" s="21">
        <f t="shared" si="28"/>
        <v>0.14366811752163441</v>
      </c>
      <c r="V82" s="21">
        <f t="shared" si="29"/>
        <v>0.11253022958580358</v>
      </c>
      <c r="W82" s="47">
        <f t="shared" si="30"/>
        <v>-6.907630522088383E-2</v>
      </c>
      <c r="X82" s="21">
        <f t="shared" si="21"/>
        <v>-0.10000000000000002</v>
      </c>
      <c r="Y82" s="21">
        <f t="shared" si="22"/>
        <v>0.13694779116465866</v>
      </c>
      <c r="Z82" s="21">
        <f t="shared" si="23"/>
        <v>0.1409090909090909</v>
      </c>
      <c r="AA82" s="20">
        <f t="shared" si="24"/>
        <v>0.94474380165289262</v>
      </c>
      <c r="AB82" s="21">
        <f t="shared" si="31"/>
        <v>0.96380069802066071</v>
      </c>
      <c r="AC82" s="21">
        <f t="shared" si="32"/>
        <v>0.92568690528512454</v>
      </c>
      <c r="AD82" s="47">
        <f t="shared" si="33"/>
        <v>1.4934486445528496E-2</v>
      </c>
      <c r="AE82" s="21">
        <f t="shared" si="25"/>
        <v>-1.3559144111832264E-2</v>
      </c>
      <c r="AF82" s="21">
        <f t="shared" si="26"/>
        <v>0.93063453815261044</v>
      </c>
      <c r="AG82" s="22">
        <f t="shared" si="27"/>
        <v>0.95755371900826447</v>
      </c>
      <c r="AH82" s="10"/>
      <c r="AI82" s="10"/>
    </row>
    <row r="83" spans="1:35" ht="18" customHeight="1" x14ac:dyDescent="0.2">
      <c r="A83" s="10"/>
      <c r="B83" s="10"/>
      <c r="C83" s="10"/>
      <c r="D83" s="10"/>
      <c r="E83" s="10"/>
      <c r="F83" s="10"/>
      <c r="G83" s="42"/>
      <c r="H83" s="42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36">
        <v>8.6999999999999993</v>
      </c>
      <c r="T83" s="20">
        <f t="shared" si="20"/>
        <v>0.12704918032786885</v>
      </c>
      <c r="U83" s="21">
        <f t="shared" si="28"/>
        <v>0.14250832391095666</v>
      </c>
      <c r="V83" s="21">
        <f t="shared" si="29"/>
        <v>0.11159003674478105</v>
      </c>
      <c r="W83" s="47">
        <f t="shared" si="30"/>
        <v>-6.9322709163346818E-2</v>
      </c>
      <c r="X83" s="21">
        <f t="shared" si="21"/>
        <v>-9.9999999999999853E-2</v>
      </c>
      <c r="Y83" s="21">
        <f t="shared" si="22"/>
        <v>0.13585657370517931</v>
      </c>
      <c r="Z83" s="21">
        <f t="shared" si="23"/>
        <v>0.13975409836065572</v>
      </c>
      <c r="AA83" s="20">
        <f t="shared" si="24"/>
        <v>0.94641803278688519</v>
      </c>
      <c r="AB83" s="21">
        <f t="shared" si="31"/>
        <v>0.9653557121432853</v>
      </c>
      <c r="AC83" s="21">
        <f t="shared" si="32"/>
        <v>0.92748035343048507</v>
      </c>
      <c r="AD83" s="47">
        <f t="shared" si="33"/>
        <v>1.4838612862753365E-2</v>
      </c>
      <c r="AE83" s="21">
        <f t="shared" si="25"/>
        <v>-1.342421381741344E-2</v>
      </c>
      <c r="AF83" s="21">
        <f t="shared" si="26"/>
        <v>0.93237450199203198</v>
      </c>
      <c r="AG83" s="22">
        <f t="shared" si="27"/>
        <v>0.95912295081967214</v>
      </c>
      <c r="AH83" s="10"/>
      <c r="AI83" s="10"/>
    </row>
    <row r="84" spans="1:35" ht="18" customHeight="1" x14ac:dyDescent="0.2">
      <c r="A84" s="10"/>
      <c r="B84" s="10"/>
      <c r="C84" s="10"/>
      <c r="D84" s="10"/>
      <c r="E84" s="10"/>
      <c r="F84" s="10"/>
      <c r="G84" s="42"/>
      <c r="H84" s="42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36">
        <v>8.8000000000000007</v>
      </c>
      <c r="T84" s="20">
        <f t="shared" si="20"/>
        <v>0.12601626016260162</v>
      </c>
      <c r="U84" s="21">
        <f t="shared" si="28"/>
        <v>0.14136715084870197</v>
      </c>
      <c r="V84" s="21">
        <f t="shared" si="29"/>
        <v>0.11066536947650125</v>
      </c>
      <c r="W84" s="47">
        <f t="shared" si="30"/>
        <v>-6.9565217391304404E-2</v>
      </c>
      <c r="X84" s="21">
        <f t="shared" si="21"/>
        <v>-0.10000000000000002</v>
      </c>
      <c r="Y84" s="21">
        <f t="shared" si="22"/>
        <v>0.13478260869565217</v>
      </c>
      <c r="Z84" s="21">
        <f t="shared" si="23"/>
        <v>0.13861788617886178</v>
      </c>
      <c r="AA84" s="20">
        <f t="shared" si="24"/>
        <v>0.94806504065040653</v>
      </c>
      <c r="AB84" s="21">
        <f t="shared" si="31"/>
        <v>0.96688491881584071</v>
      </c>
      <c r="AC84" s="21">
        <f t="shared" si="32"/>
        <v>0.92924516248497224</v>
      </c>
      <c r="AD84" s="47">
        <f t="shared" si="33"/>
        <v>1.4743802934741635E-2</v>
      </c>
      <c r="AE84" s="21">
        <f t="shared" si="25"/>
        <v>-1.3291942510204754E-2</v>
      </c>
      <c r="AF84" s="21">
        <f t="shared" si="26"/>
        <v>0.93408695652173912</v>
      </c>
      <c r="AG84" s="22">
        <f t="shared" si="27"/>
        <v>0.96066666666666667</v>
      </c>
      <c r="AH84" s="10"/>
      <c r="AI84" s="10"/>
    </row>
    <row r="85" spans="1:35" ht="18" customHeight="1" x14ac:dyDescent="0.2">
      <c r="A85" s="10"/>
      <c r="B85" s="10"/>
      <c r="C85" s="10"/>
      <c r="D85" s="10"/>
      <c r="E85" s="10"/>
      <c r="F85" s="10"/>
      <c r="G85" s="42"/>
      <c r="H85" s="42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36">
        <v>8.9</v>
      </c>
      <c r="T85" s="20">
        <f t="shared" si="20"/>
        <v>0.12499999999999999</v>
      </c>
      <c r="U85" s="21">
        <f t="shared" si="28"/>
        <v>0.14024415229397358</v>
      </c>
      <c r="V85" s="21">
        <f t="shared" si="29"/>
        <v>0.10975584770602637</v>
      </c>
      <c r="W85" s="47">
        <f t="shared" si="30"/>
        <v>-6.9803921568627594E-2</v>
      </c>
      <c r="X85" s="21">
        <f t="shared" si="21"/>
        <v>-9.9999999999999992E-2</v>
      </c>
      <c r="Y85" s="21">
        <f t="shared" si="22"/>
        <v>0.13372549019607843</v>
      </c>
      <c r="Z85" s="21">
        <f t="shared" si="23"/>
        <v>0.13749999999999998</v>
      </c>
      <c r="AA85" s="20">
        <f t="shared" si="24"/>
        <v>0.94968548387096763</v>
      </c>
      <c r="AB85" s="21">
        <f t="shared" si="31"/>
        <v>0.96838895296571526</v>
      </c>
      <c r="AC85" s="21">
        <f t="shared" si="32"/>
        <v>0.93098201477622</v>
      </c>
      <c r="AD85" s="47">
        <f t="shared" si="33"/>
        <v>1.4650044764978236E-2</v>
      </c>
      <c r="AE85" s="21">
        <f t="shared" si="25"/>
        <v>-1.3162252358590894E-2</v>
      </c>
      <c r="AF85" s="21">
        <f t="shared" si="26"/>
        <v>0.93577254901960794</v>
      </c>
      <c r="AG85" s="22">
        <f t="shared" si="27"/>
        <v>0.96218548387096781</v>
      </c>
      <c r="AH85" s="10"/>
      <c r="AI85" s="10"/>
    </row>
    <row r="86" spans="1:35" ht="18" customHeight="1" x14ac:dyDescent="0.2">
      <c r="A86" s="10"/>
      <c r="B86" s="10"/>
      <c r="C86" s="10"/>
      <c r="D86" s="10"/>
      <c r="E86" s="10"/>
      <c r="F86" s="10"/>
      <c r="G86" s="42"/>
      <c r="H86" s="42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36">
        <v>9</v>
      </c>
      <c r="T86" s="20">
        <f t="shared" si="20"/>
        <v>0.12399999999999999</v>
      </c>
      <c r="U86" s="21">
        <f t="shared" si="28"/>
        <v>0.1391388963795572</v>
      </c>
      <c r="V86" s="21">
        <f t="shared" si="29"/>
        <v>0.10886110362044277</v>
      </c>
      <c r="W86" s="47">
        <f t="shared" si="30"/>
        <v>-7.0038910505836702E-2</v>
      </c>
      <c r="X86" s="21">
        <f t="shared" si="21"/>
        <v>-0.10000000000000007</v>
      </c>
      <c r="Y86" s="21">
        <f t="shared" si="22"/>
        <v>0.13268482490272374</v>
      </c>
      <c r="Z86" s="21">
        <f t="shared" si="23"/>
        <v>0.13639999999999999</v>
      </c>
      <c r="AA86" s="20">
        <f t="shared" si="24"/>
        <v>0.95128000000000013</v>
      </c>
      <c r="AB86" s="21">
        <f t="shared" si="31"/>
        <v>0.96986842893860625</v>
      </c>
      <c r="AC86" s="21">
        <f t="shared" si="32"/>
        <v>0.93269157106139411</v>
      </c>
      <c r="AD86" s="47">
        <f t="shared" si="33"/>
        <v>1.4557326323704878E-2</v>
      </c>
      <c r="AE86" s="21">
        <f t="shared" si="25"/>
        <v>-1.3035068539231314E-2</v>
      </c>
      <c r="AF86" s="21">
        <f t="shared" si="26"/>
        <v>0.93743190661478615</v>
      </c>
      <c r="AG86" s="22">
        <f t="shared" si="27"/>
        <v>0.96368000000000009</v>
      </c>
      <c r="AH86" s="10"/>
      <c r="AI86" s="10"/>
    </row>
    <row r="87" spans="1:35" ht="18" customHeight="1" x14ac:dyDescent="0.2">
      <c r="A87" s="10"/>
      <c r="B87" s="10"/>
      <c r="C87" s="10"/>
      <c r="D87" s="10"/>
      <c r="E87" s="10"/>
      <c r="F87" s="10"/>
      <c r="G87" s="42"/>
      <c r="H87" s="42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36">
        <v>9.1</v>
      </c>
      <c r="T87" s="20">
        <f t="shared" si="20"/>
        <v>0.12301587301587301</v>
      </c>
      <c r="U87" s="21">
        <f t="shared" si="28"/>
        <v>0.13805096485167076</v>
      </c>
      <c r="V87" s="21">
        <f t="shared" si="29"/>
        <v>0.10798078118007526</v>
      </c>
      <c r="W87" s="47">
        <f t="shared" si="30"/>
        <v>-7.0270270270270357E-2</v>
      </c>
      <c r="X87" s="21">
        <f t="shared" si="21"/>
        <v>-9.9999999999999992E-2</v>
      </c>
      <c r="Y87" s="21">
        <f t="shared" si="22"/>
        <v>0.13166023166023166</v>
      </c>
      <c r="Z87" s="21">
        <f t="shared" si="23"/>
        <v>0.13531746031746031</v>
      </c>
      <c r="AA87" s="20">
        <f t="shared" si="24"/>
        <v>0.95284920634920645</v>
      </c>
      <c r="AB87" s="21">
        <f t="shared" si="31"/>
        <v>0.97132394132250255</v>
      </c>
      <c r="AC87" s="21">
        <f t="shared" si="32"/>
        <v>0.93437447137591034</v>
      </c>
      <c r="AD87" s="47">
        <f t="shared" si="33"/>
        <v>1.4465635476971675E-2</v>
      </c>
      <c r="AE87" s="21">
        <f t="shared" si="25"/>
        <v>-1.2910319093112506E-2</v>
      </c>
      <c r="AF87" s="21">
        <f t="shared" si="26"/>
        <v>0.93906563706563706</v>
      </c>
      <c r="AG87" s="22">
        <f t="shared" si="27"/>
        <v>0.9651507936507937</v>
      </c>
      <c r="AH87" s="10"/>
      <c r="AI87" s="10"/>
    </row>
    <row r="88" spans="1:35" ht="18" customHeight="1" x14ac:dyDescent="0.2">
      <c r="A88" s="10"/>
      <c r="B88" s="10"/>
      <c r="C88" s="10"/>
      <c r="D88" s="10"/>
      <c r="E88" s="10"/>
      <c r="F88" s="10"/>
      <c r="G88" s="42"/>
      <c r="H88" s="42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36">
        <v>9.1999999999999993</v>
      </c>
      <c r="T88" s="20">
        <f t="shared" si="20"/>
        <v>0.12204724409448818</v>
      </c>
      <c r="U88" s="21">
        <f t="shared" si="28"/>
        <v>0.13697995253616418</v>
      </c>
      <c r="V88" s="21">
        <f t="shared" si="29"/>
        <v>0.10711453565281215</v>
      </c>
      <c r="W88" s="47">
        <f t="shared" si="30"/>
        <v>-7.0498084291187937E-2</v>
      </c>
      <c r="X88" s="21">
        <f t="shared" si="21"/>
        <v>-0.10000000000000003</v>
      </c>
      <c r="Y88" s="21">
        <f t="shared" si="22"/>
        <v>0.1306513409961686</v>
      </c>
      <c r="Z88" s="21">
        <f t="shared" si="23"/>
        <v>0.134251968503937</v>
      </c>
      <c r="AA88" s="20">
        <f t="shared" si="24"/>
        <v>0.9543937007874016</v>
      </c>
      <c r="AB88" s="21">
        <f t="shared" si="31"/>
        <v>0.97275606573257167</v>
      </c>
      <c r="AC88" s="21">
        <f t="shared" si="32"/>
        <v>0.93603133584223153</v>
      </c>
      <c r="AD88" s="47">
        <f t="shared" si="33"/>
        <v>1.4374960013008227E-2</v>
      </c>
      <c r="AE88" s="21">
        <f t="shared" si="25"/>
        <v>-1.27879347897829E-2</v>
      </c>
      <c r="AF88" s="21">
        <f t="shared" si="26"/>
        <v>0.94067432950191576</v>
      </c>
      <c r="AG88" s="22">
        <f t="shared" si="27"/>
        <v>0.96659842519685046</v>
      </c>
      <c r="AH88" s="10"/>
      <c r="AI88" s="10"/>
    </row>
    <row r="89" spans="1:35" ht="18" customHeight="1" x14ac:dyDescent="0.2">
      <c r="A89" s="10"/>
      <c r="B89" s="10"/>
      <c r="C89" s="10"/>
      <c r="D89" s="10"/>
      <c r="E89" s="10"/>
      <c r="F89" s="10"/>
      <c r="G89" s="42"/>
      <c r="H89" s="42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36">
        <v>9.3000000000000007</v>
      </c>
      <c r="T89" s="20">
        <f t="shared" si="20"/>
        <v>0.12109374999999999</v>
      </c>
      <c r="U89" s="21">
        <f t="shared" si="28"/>
        <v>0.13592546682971851</v>
      </c>
      <c r="V89" s="21">
        <f t="shared" si="29"/>
        <v>0.10626203317028146</v>
      </c>
      <c r="W89" s="47">
        <f t="shared" si="30"/>
        <v>-7.0722433460076103E-2</v>
      </c>
      <c r="X89" s="21">
        <f t="shared" si="21"/>
        <v>-9.9999999999999936E-2</v>
      </c>
      <c r="Y89" s="21">
        <f t="shared" si="22"/>
        <v>0.12965779467680608</v>
      </c>
      <c r="Z89" s="21">
        <f t="shared" si="23"/>
        <v>0.13320312499999998</v>
      </c>
      <c r="AA89" s="20">
        <f t="shared" si="24"/>
        <v>0.95591406250000011</v>
      </c>
      <c r="AB89" s="21">
        <f t="shared" si="31"/>
        <v>0.97416535955907613</v>
      </c>
      <c r="AC89" s="21">
        <f t="shared" si="32"/>
        <v>0.93766276544092408</v>
      </c>
      <c r="AD89" s="47">
        <f t="shared" si="33"/>
        <v>1.4285287666139158E-2</v>
      </c>
      <c r="AE89" s="21">
        <f t="shared" si="25"/>
        <v>-1.2667848999239789E-2</v>
      </c>
      <c r="AF89" s="21">
        <f t="shared" si="26"/>
        <v>0.94225855513307988</v>
      </c>
      <c r="AG89" s="22">
        <f t="shared" si="27"/>
        <v>0.96802343749999997</v>
      </c>
      <c r="AH89" s="10"/>
      <c r="AI89" s="10"/>
    </row>
    <row r="90" spans="1:35" ht="18" customHeight="1" x14ac:dyDescent="0.2">
      <c r="A90" s="10"/>
      <c r="B90" s="10"/>
      <c r="C90" s="10"/>
      <c r="D90" s="10"/>
      <c r="E90" s="10"/>
      <c r="F90" s="10"/>
      <c r="G90" s="42"/>
      <c r="H90" s="42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36">
        <v>9.4</v>
      </c>
      <c r="T90" s="20">
        <f t="shared" si="20"/>
        <v>0.1201550387596899</v>
      </c>
      <c r="U90" s="21">
        <f t="shared" si="28"/>
        <v>0.13488712721468468</v>
      </c>
      <c r="V90" s="21">
        <f t="shared" si="29"/>
        <v>0.10542295030469513</v>
      </c>
      <c r="W90" s="47">
        <f t="shared" si="30"/>
        <v>-7.094339622641542E-2</v>
      </c>
      <c r="X90" s="21">
        <f t="shared" si="21"/>
        <v>-9.9999999999999992E-2</v>
      </c>
      <c r="Y90" s="21">
        <f t="shared" si="22"/>
        <v>0.12867924528301888</v>
      </c>
      <c r="Z90" s="21">
        <f t="shared" si="23"/>
        <v>0.13217054263565889</v>
      </c>
      <c r="AA90" s="20">
        <f t="shared" si="24"/>
        <v>0.95741085271317827</v>
      </c>
      <c r="AB90" s="21">
        <f t="shared" si="31"/>
        <v>0.97555236268033152</v>
      </c>
      <c r="AC90" s="21">
        <f t="shared" si="32"/>
        <v>0.93926934274602514</v>
      </c>
      <c r="AD90" s="47">
        <f t="shared" si="33"/>
        <v>1.4196606138453461E-2</v>
      </c>
      <c r="AE90" s="21">
        <f t="shared" si="25"/>
        <v>-1.2549997570968282E-2</v>
      </c>
      <c r="AF90" s="21">
        <f t="shared" si="26"/>
        <v>0.9438188679245284</v>
      </c>
      <c r="AG90" s="22">
        <f t="shared" si="27"/>
        <v>0.96942635658914733</v>
      </c>
      <c r="AH90" s="10"/>
      <c r="AI90" s="10"/>
    </row>
    <row r="91" spans="1:35" ht="18" customHeight="1" x14ac:dyDescent="0.2">
      <c r="A91" s="10"/>
      <c r="B91" s="10"/>
      <c r="C91" s="10"/>
      <c r="D91" s="10"/>
      <c r="E91" s="10"/>
      <c r="F91" s="10"/>
      <c r="G91" s="42"/>
      <c r="H91" s="42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36">
        <v>9.5</v>
      </c>
      <c r="T91" s="20">
        <f t="shared" si="20"/>
        <v>0.11923076923076922</v>
      </c>
      <c r="U91" s="21">
        <f t="shared" si="28"/>
        <v>0.13386456479628667</v>
      </c>
      <c r="V91" s="21">
        <f t="shared" si="29"/>
        <v>0.10459697366525178</v>
      </c>
      <c r="W91" s="47">
        <f t="shared" si="30"/>
        <v>-7.1161048689138751E-2</v>
      </c>
      <c r="X91" s="21">
        <f t="shared" si="21"/>
        <v>-0.10000000000000002</v>
      </c>
      <c r="Y91" s="21">
        <f t="shared" si="22"/>
        <v>0.12771535580524346</v>
      </c>
      <c r="Z91" s="21">
        <f t="shared" si="23"/>
        <v>0.13115384615384615</v>
      </c>
      <c r="AA91" s="20">
        <f t="shared" si="24"/>
        <v>0.95888461538461534</v>
      </c>
      <c r="AB91" s="21">
        <f t="shared" si="31"/>
        <v>0.97691759814259038</v>
      </c>
      <c r="AC91" s="21">
        <f t="shared" si="32"/>
        <v>0.94085163262664029</v>
      </c>
      <c r="AD91" s="47">
        <f t="shared" si="33"/>
        <v>1.4108903119425979E-2</v>
      </c>
      <c r="AE91" s="21">
        <f t="shared" si="25"/>
        <v>-1.2434318719666281E-2</v>
      </c>
      <c r="AF91" s="21">
        <f t="shared" si="26"/>
        <v>0.94535580524344576</v>
      </c>
      <c r="AG91" s="22">
        <f t="shared" si="27"/>
        <v>0.97080769230769226</v>
      </c>
      <c r="AH91" s="10"/>
      <c r="AI91" s="10"/>
    </row>
    <row r="92" spans="1:35" ht="18" customHeight="1" x14ac:dyDescent="0.2">
      <c r="A92" s="10"/>
      <c r="B92" s="10"/>
      <c r="C92" s="10"/>
      <c r="D92" s="10"/>
      <c r="E92" s="10"/>
      <c r="F92" s="10"/>
      <c r="G92" s="42"/>
      <c r="H92" s="42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36">
        <v>9.6</v>
      </c>
      <c r="T92" s="20">
        <f t="shared" si="20"/>
        <v>0.11832061068702289</v>
      </c>
      <c r="U92" s="21">
        <f t="shared" si="28"/>
        <v>0.13285742186099159</v>
      </c>
      <c r="V92" s="21">
        <f t="shared" si="29"/>
        <v>0.10378379951305418</v>
      </c>
      <c r="W92" s="47">
        <f t="shared" si="30"/>
        <v>-7.1375464684014997E-2</v>
      </c>
      <c r="X92" s="21">
        <f t="shared" si="21"/>
        <v>-9.9999999999999964E-2</v>
      </c>
      <c r="Y92" s="21">
        <f t="shared" si="22"/>
        <v>0.12676579925650558</v>
      </c>
      <c r="Z92" s="21">
        <f t="shared" si="23"/>
        <v>0.13015267175572517</v>
      </c>
      <c r="AA92" s="20">
        <f t="shared" si="24"/>
        <v>0.96033587786259555</v>
      </c>
      <c r="AB92" s="21">
        <f t="shared" si="31"/>
        <v>0.97826157280861659</v>
      </c>
      <c r="AC92" s="21">
        <f t="shared" si="32"/>
        <v>0.94241018291657452</v>
      </c>
      <c r="AD92" s="47">
        <f t="shared" si="33"/>
        <v>1.4022166303658327E-2</v>
      </c>
      <c r="AE92" s="21">
        <f t="shared" si="25"/>
        <v>-1.2320752917236199E-2</v>
      </c>
      <c r="AF92" s="21">
        <f t="shared" si="26"/>
        <v>0.94686988847583653</v>
      </c>
      <c r="AG92" s="22">
        <f t="shared" si="27"/>
        <v>0.97216793893129771</v>
      </c>
      <c r="AH92" s="10"/>
      <c r="AI92" s="10"/>
    </row>
    <row r="93" spans="1:35" ht="18" customHeight="1" x14ac:dyDescent="0.2">
      <c r="A93" s="10"/>
      <c r="B93" s="10"/>
      <c r="C93" s="10"/>
      <c r="D93" s="10"/>
      <c r="E93" s="10"/>
      <c r="F93" s="10"/>
      <c r="G93" s="42"/>
      <c r="H93" s="42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36">
        <v>9.6999999999999993</v>
      </c>
      <c r="T93" s="20">
        <f t="shared" si="20"/>
        <v>0.11742424242424242</v>
      </c>
      <c r="U93" s="21">
        <f t="shared" si="28"/>
        <v>0.13186535145492242</v>
      </c>
      <c r="V93" s="21">
        <f t="shared" si="29"/>
        <v>0.10298313339356244</v>
      </c>
      <c r="W93" s="47">
        <f t="shared" si="30"/>
        <v>-7.1586715867158882E-2</v>
      </c>
      <c r="X93" s="21">
        <f t="shared" si="21"/>
        <v>-9.9999999999999936E-2</v>
      </c>
      <c r="Y93" s="21">
        <f t="shared" si="22"/>
        <v>0.12583025830258304</v>
      </c>
      <c r="Z93" s="21">
        <f t="shared" si="23"/>
        <v>0.12916666666666665</v>
      </c>
      <c r="AA93" s="20">
        <f t="shared" si="24"/>
        <v>0.96176515151515152</v>
      </c>
      <c r="AB93" s="21">
        <f t="shared" si="31"/>
        <v>0.97958477797661458</v>
      </c>
      <c r="AC93" s="21">
        <f t="shared" si="32"/>
        <v>0.94394552505368845</v>
      </c>
      <c r="AD93" s="47">
        <f t="shared" si="33"/>
        <v>1.3936383406905188E-2</v>
      </c>
      <c r="AE93" s="21">
        <f t="shared" si="25"/>
        <v>-1.2209242790639034E-2</v>
      </c>
      <c r="AF93" s="21">
        <f t="shared" si="26"/>
        <v>0.9483616236162361</v>
      </c>
      <c r="AG93" s="22">
        <f t="shared" si="27"/>
        <v>0.97350757575757574</v>
      </c>
      <c r="AH93" s="10"/>
      <c r="AI93" s="10"/>
    </row>
    <row r="94" spans="1:35" ht="18" customHeight="1" x14ac:dyDescent="0.2">
      <c r="A94" s="10"/>
      <c r="B94" s="10"/>
      <c r="C94" s="10"/>
      <c r="D94" s="10"/>
      <c r="E94" s="10"/>
      <c r="F94" s="10"/>
      <c r="G94" s="42"/>
      <c r="H94" s="42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36">
        <v>9.8000000000000007</v>
      </c>
      <c r="T94" s="20">
        <f t="shared" si="20"/>
        <v>0.11654135338345863</v>
      </c>
      <c r="U94" s="21">
        <f t="shared" si="28"/>
        <v>0.13088801698125668</v>
      </c>
      <c r="V94" s="21">
        <f t="shared" si="29"/>
        <v>0.10219468978566057</v>
      </c>
      <c r="W94" s="47">
        <f t="shared" si="30"/>
        <v>-7.1794871794871984E-2</v>
      </c>
      <c r="X94" s="21">
        <f t="shared" si="21"/>
        <v>-0.1000000000000001</v>
      </c>
      <c r="Y94" s="21">
        <f t="shared" si="22"/>
        <v>0.12490842490842491</v>
      </c>
      <c r="Z94" s="21">
        <f t="shared" si="23"/>
        <v>0.1281954887218045</v>
      </c>
      <c r="AA94" s="20">
        <f t="shared" si="24"/>
        <v>0.96317293233082713</v>
      </c>
      <c r="AB94" s="21">
        <f t="shared" si="31"/>
        <v>0.98088768997107745</v>
      </c>
      <c r="AC94" s="21">
        <f t="shared" si="32"/>
        <v>0.9454581746905768</v>
      </c>
      <c r="AD94" s="47">
        <f t="shared" si="33"/>
        <v>1.3851542180530016E-2</v>
      </c>
      <c r="AE94" s="21">
        <f t="shared" si="25"/>
        <v>-1.2099733025245446E-2</v>
      </c>
      <c r="AF94" s="21">
        <f t="shared" si="26"/>
        <v>0.94983150183150189</v>
      </c>
      <c r="AG94" s="22">
        <f t="shared" si="27"/>
        <v>0.97482706766917293</v>
      </c>
      <c r="AH94" s="10"/>
      <c r="AI94" s="10"/>
    </row>
    <row r="95" spans="1:35" ht="18" customHeight="1" x14ac:dyDescent="0.2">
      <c r="A95" s="10"/>
      <c r="B95" s="10"/>
      <c r="C95" s="10"/>
      <c r="D95" s="10"/>
      <c r="E95" s="10"/>
      <c r="F95" s="10"/>
      <c r="G95" s="42"/>
      <c r="H95" s="42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36">
        <v>9.9</v>
      </c>
      <c r="T95" s="20">
        <f t="shared" si="20"/>
        <v>0.11567164179104476</v>
      </c>
      <c r="U95" s="21">
        <f t="shared" si="28"/>
        <v>0.12992509181561882</v>
      </c>
      <c r="V95" s="21">
        <f t="shared" si="29"/>
        <v>0.10141819176647071</v>
      </c>
      <c r="W95" s="47">
        <f t="shared" si="30"/>
        <v>-7.2000000000000119E-2</v>
      </c>
      <c r="X95" s="21">
        <f t="shared" si="21"/>
        <v>-0.10000000000000009</v>
      </c>
      <c r="Y95" s="21">
        <f t="shared" si="22"/>
        <v>0.124</v>
      </c>
      <c r="Z95" s="21">
        <f t="shared" si="23"/>
        <v>0.12723880597014925</v>
      </c>
      <c r="AA95" s="20">
        <f t="shared" si="24"/>
        <v>0.96455970149253734</v>
      </c>
      <c r="AB95" s="21">
        <f t="shared" si="31"/>
        <v>0.98217077070701875</v>
      </c>
      <c r="AC95" s="21">
        <f t="shared" si="32"/>
        <v>0.94694863227805592</v>
      </c>
      <c r="AD95" s="47">
        <f t="shared" si="33"/>
        <v>1.3767630424522835E-2</v>
      </c>
      <c r="AE95" s="21">
        <f t="shared" si="25"/>
        <v>-1.199217027334405E-2</v>
      </c>
      <c r="AF95" s="21">
        <f t="shared" si="26"/>
        <v>0.95128000000000001</v>
      </c>
      <c r="AG95" s="22">
        <f t="shared" si="27"/>
        <v>0.97612686567164175</v>
      </c>
      <c r="AH95" s="10"/>
      <c r="AI95" s="10"/>
    </row>
    <row r="96" spans="1:35" ht="18" customHeight="1" x14ac:dyDescent="0.2">
      <c r="A96" s="10"/>
      <c r="B96" s="10"/>
      <c r="C96" s="10"/>
      <c r="D96" s="10"/>
      <c r="E96" s="10"/>
      <c r="F96" s="10"/>
      <c r="G96" s="42"/>
      <c r="H96" s="42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36">
        <v>10</v>
      </c>
      <c r="T96" s="20">
        <f t="shared" si="20"/>
        <v>0.1148148148148148</v>
      </c>
      <c r="U96" s="21">
        <f t="shared" si="28"/>
        <v>0.12897625893853135</v>
      </c>
      <c r="V96" s="21">
        <f t="shared" si="29"/>
        <v>0.10065337069109824</v>
      </c>
      <c r="W96" s="47">
        <f t="shared" si="30"/>
        <v>-7.2202166064982212E-2</v>
      </c>
      <c r="X96" s="21">
        <f t="shared" si="21"/>
        <v>-0.10000000000000013</v>
      </c>
      <c r="Y96" s="21">
        <f t="shared" si="22"/>
        <v>0.12310469314079424</v>
      </c>
      <c r="Z96" s="21">
        <f t="shared" si="23"/>
        <v>0.1262962962962963</v>
      </c>
      <c r="AA96" s="20">
        <f t="shared" si="24"/>
        <v>0.96592592592592585</v>
      </c>
      <c r="AB96" s="21">
        <f t="shared" si="31"/>
        <v>0.9834344682289754</v>
      </c>
      <c r="AC96" s="21">
        <f t="shared" si="32"/>
        <v>0.9484173836228762</v>
      </c>
      <c r="AD96" s="47">
        <f t="shared" si="33"/>
        <v>1.3684635999202608E-2</v>
      </c>
      <c r="AE96" s="21">
        <f t="shared" si="25"/>
        <v>-1.1886503067484721E-2</v>
      </c>
      <c r="AF96" s="21">
        <f t="shared" si="26"/>
        <v>0.95270758122743682</v>
      </c>
      <c r="AG96" s="22">
        <f t="shared" si="27"/>
        <v>0.97740740740740739</v>
      </c>
      <c r="AH96" s="10"/>
      <c r="AI96" s="10"/>
    </row>
    <row r="97" spans="1:35" ht="18" customHeight="1" x14ac:dyDescent="0.2">
      <c r="A97" s="10"/>
      <c r="B97" s="10"/>
      <c r="C97" s="10"/>
      <c r="D97" s="10"/>
      <c r="E97" s="10"/>
      <c r="F97" s="10"/>
      <c r="G97" s="42"/>
      <c r="H97" s="42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36">
        <v>10.1</v>
      </c>
      <c r="T97" s="20">
        <f t="shared" si="20"/>
        <v>0.1139705882352941</v>
      </c>
      <c r="U97" s="21">
        <f t="shared" si="28"/>
        <v>0.12804121058404674</v>
      </c>
      <c r="V97" s="21">
        <f t="shared" si="29"/>
        <v>9.9899965886541445E-2</v>
      </c>
      <c r="W97" s="47">
        <f t="shared" si="30"/>
        <v>-7.2401433691756514E-2</v>
      </c>
      <c r="X97" s="21">
        <f t="shared" si="21"/>
        <v>-0.10000000000000014</v>
      </c>
      <c r="Y97" s="21">
        <f t="shared" si="22"/>
        <v>0.12222222222222223</v>
      </c>
      <c r="Z97" s="21">
        <f t="shared" si="23"/>
        <v>0.12536764705882353</v>
      </c>
      <c r="AA97" s="20">
        <f t="shared" si="24"/>
        <v>0.96727205882352951</v>
      </c>
      <c r="AB97" s="21">
        <f t="shared" si="31"/>
        <v>0.98467921722608043</v>
      </c>
      <c r="AC97" s="21">
        <f t="shared" si="32"/>
        <v>0.9498649004209786</v>
      </c>
      <c r="AD97" s="47">
        <f t="shared" si="33"/>
        <v>1.3602546835717188E-2</v>
      </c>
      <c r="AE97" s="21">
        <f t="shared" si="25"/>
        <v>-1.1782681738363608E-2</v>
      </c>
      <c r="AF97" s="21">
        <f t="shared" si="26"/>
        <v>0.95411469534050186</v>
      </c>
      <c r="AG97" s="22">
        <f t="shared" si="27"/>
        <v>0.97866911764705888</v>
      </c>
      <c r="AH97" s="10"/>
      <c r="AI97" s="10"/>
    </row>
    <row r="98" spans="1:35" ht="18" customHeight="1" x14ac:dyDescent="0.2">
      <c r="A98" s="10"/>
      <c r="B98" s="10"/>
      <c r="C98" s="10"/>
      <c r="D98" s="10"/>
      <c r="E98" s="10"/>
      <c r="F98" s="10"/>
      <c r="G98" s="42"/>
      <c r="H98" s="42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36">
        <v>10.199999999999999</v>
      </c>
      <c r="T98" s="20">
        <f t="shared" si="20"/>
        <v>0.11313868613138685</v>
      </c>
      <c r="U98" s="21">
        <f t="shared" si="28"/>
        <v>0.12711964790373242</v>
      </c>
      <c r="V98" s="21">
        <f t="shared" si="29"/>
        <v>9.9157724359041285E-2</v>
      </c>
      <c r="W98" s="47">
        <f t="shared" si="30"/>
        <v>-7.2597864768683573E-2</v>
      </c>
      <c r="X98" s="21">
        <f t="shared" si="21"/>
        <v>-0.10000000000000012</v>
      </c>
      <c r="Y98" s="21">
        <f t="shared" si="22"/>
        <v>0.12135231316725981</v>
      </c>
      <c r="Z98" s="21">
        <f t="shared" si="23"/>
        <v>0.12445255474452555</v>
      </c>
      <c r="AA98" s="20">
        <f t="shared" si="24"/>
        <v>0.96859854014598545</v>
      </c>
      <c r="AB98" s="21">
        <f t="shared" si="31"/>
        <v>0.98590543952443011</v>
      </c>
      <c r="AC98" s="21">
        <f t="shared" si="32"/>
        <v>0.95129164076754091</v>
      </c>
      <c r="AD98" s="47">
        <f t="shared" si="33"/>
        <v>1.3521350945440143E-2</v>
      </c>
      <c r="AE98" s="21">
        <f t="shared" si="25"/>
        <v>-1.1680658336975657E-2</v>
      </c>
      <c r="AF98" s="21">
        <f t="shared" si="26"/>
        <v>0.95550177935943059</v>
      </c>
      <c r="AG98" s="22">
        <f t="shared" si="27"/>
        <v>0.97991240875912411</v>
      </c>
      <c r="AH98" s="10"/>
      <c r="AI98" s="10"/>
    </row>
    <row r="99" spans="1:35" ht="18" customHeight="1" x14ac:dyDescent="0.2">
      <c r="A99" s="10"/>
      <c r="B99" s="10"/>
      <c r="C99" s="10"/>
      <c r="D99" s="10"/>
      <c r="E99" s="10"/>
      <c r="F99" s="10"/>
      <c r="G99" s="42"/>
      <c r="H99" s="42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36">
        <v>10.3</v>
      </c>
      <c r="T99" s="20">
        <f t="shared" si="20"/>
        <v>0.11231884057971013</v>
      </c>
      <c r="U99" s="21">
        <f t="shared" si="28"/>
        <v>0.12621128064522971</v>
      </c>
      <c r="V99" s="21">
        <f t="shared" si="29"/>
        <v>9.8426400514190562E-2</v>
      </c>
      <c r="W99" s="47">
        <f t="shared" si="30"/>
        <v>-7.2791519434629123E-2</v>
      </c>
      <c r="X99" s="21">
        <f t="shared" si="21"/>
        <v>-0.1</v>
      </c>
      <c r="Y99" s="21">
        <f t="shared" si="22"/>
        <v>0.12049469964664311</v>
      </c>
      <c r="Z99" s="21">
        <f t="shared" si="23"/>
        <v>0.12355072463768114</v>
      </c>
      <c r="AA99" s="20">
        <f t="shared" si="24"/>
        <v>0.96990579710144942</v>
      </c>
      <c r="AB99" s="21">
        <f t="shared" si="31"/>
        <v>0.9871135445579049</v>
      </c>
      <c r="AC99" s="21">
        <f t="shared" si="32"/>
        <v>0.95269804964499383</v>
      </c>
      <c r="AD99" s="47">
        <f t="shared" si="33"/>
        <v>1.3441036428361202E-2</v>
      </c>
      <c r="AE99" s="21">
        <f t="shared" si="25"/>
        <v>-1.1580386560774527E-2</v>
      </c>
      <c r="AF99" s="21">
        <f t="shared" si="26"/>
        <v>0.95686925795053013</v>
      </c>
      <c r="AG99" s="22">
        <f t="shared" si="27"/>
        <v>0.98113768115942035</v>
      </c>
      <c r="AH99" s="10"/>
      <c r="AI99" s="10"/>
    </row>
    <row r="100" spans="1:35" ht="18" customHeight="1" x14ac:dyDescent="0.2">
      <c r="A100" s="10"/>
      <c r="B100" s="10"/>
      <c r="C100" s="10"/>
      <c r="D100" s="10"/>
      <c r="E100" s="10"/>
      <c r="F100" s="10"/>
      <c r="G100" s="42"/>
      <c r="H100" s="42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36">
        <v>10.4</v>
      </c>
      <c r="T100" s="20">
        <f t="shared" si="20"/>
        <v>0.11151079136690646</v>
      </c>
      <c r="U100" s="21">
        <f t="shared" si="28"/>
        <v>0.12531582684465289</v>
      </c>
      <c r="V100" s="21">
        <f t="shared" si="29"/>
        <v>9.7705755889160015E-2</v>
      </c>
      <c r="W100" s="47">
        <f t="shared" si="30"/>
        <v>-7.2982456140351024E-2</v>
      </c>
      <c r="X100" s="21">
        <f t="shared" si="21"/>
        <v>-0.10000000000000006</v>
      </c>
      <c r="Y100" s="21">
        <f t="shared" si="22"/>
        <v>0.11964912280701755</v>
      </c>
      <c r="Z100" s="21">
        <f t="shared" si="23"/>
        <v>0.12266187050359711</v>
      </c>
      <c r="AA100" s="20">
        <f t="shared" si="24"/>
        <v>0.97119424460431658</v>
      </c>
      <c r="AB100" s="21">
        <f t="shared" si="31"/>
        <v>0.98830392981852744</v>
      </c>
      <c r="AC100" s="21">
        <f t="shared" si="32"/>
        <v>0.95408455939010572</v>
      </c>
      <c r="AD100" s="47">
        <f t="shared" si="33"/>
        <v>1.3361591480553256E-2</v>
      </c>
      <c r="AE100" s="21">
        <f t="shared" si="25"/>
        <v>-1.1481821683605346E-2</v>
      </c>
      <c r="AF100" s="21">
        <f t="shared" si="26"/>
        <v>0.95821754385964919</v>
      </c>
      <c r="AG100" s="22">
        <f t="shared" si="27"/>
        <v>0.98234532374100714</v>
      </c>
      <c r="AH100" s="10"/>
      <c r="AI100" s="10"/>
    </row>
    <row r="101" spans="1:35" ht="18" customHeight="1" x14ac:dyDescent="0.2">
      <c r="A101" s="10"/>
      <c r="B101" s="10"/>
      <c r="C101" s="10"/>
      <c r="D101" s="10"/>
      <c r="E101" s="10"/>
      <c r="F101" s="10"/>
      <c r="G101" s="42"/>
      <c r="H101" s="42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36">
        <v>10.5</v>
      </c>
      <c r="T101" s="20">
        <f t="shared" si="20"/>
        <v>0.1107142857142857</v>
      </c>
      <c r="U101" s="21">
        <f t="shared" si="28"/>
        <v>0.12443301253213576</v>
      </c>
      <c r="V101" s="21">
        <f t="shared" si="29"/>
        <v>9.6995558896435616E-2</v>
      </c>
      <c r="W101" s="47">
        <f t="shared" si="30"/>
        <v>-7.3170731707317319E-2</v>
      </c>
      <c r="X101" s="21">
        <f t="shared" si="21"/>
        <v>-0.10000000000000009</v>
      </c>
      <c r="Y101" s="21">
        <f t="shared" si="22"/>
        <v>0.11881533101045297</v>
      </c>
      <c r="Z101" s="21">
        <f t="shared" si="23"/>
        <v>0.12178571428571427</v>
      </c>
      <c r="AA101" s="20">
        <f t="shared" si="24"/>
        <v>0.97246428571428567</v>
      </c>
      <c r="AB101" s="21">
        <f t="shared" si="31"/>
        <v>0.98947698128738604</v>
      </c>
      <c r="AC101" s="21">
        <f t="shared" si="32"/>
        <v>0.9554515901411853</v>
      </c>
      <c r="AD101" s="47">
        <f t="shared" si="33"/>
        <v>1.3283004400795674E-2</v>
      </c>
      <c r="AE101" s="21">
        <f t="shared" si="25"/>
        <v>-1.1384920489184377E-2</v>
      </c>
      <c r="AF101" s="21">
        <f t="shared" si="26"/>
        <v>0.95954703832752619</v>
      </c>
      <c r="AG101" s="22">
        <f t="shared" si="27"/>
        <v>0.98353571428571429</v>
      </c>
      <c r="AH101" s="10"/>
      <c r="AI101" s="10"/>
    </row>
    <row r="102" spans="1:35" ht="18" customHeight="1" x14ac:dyDescent="0.2">
      <c r="A102" s="10"/>
      <c r="B102" s="10"/>
      <c r="C102" s="10"/>
      <c r="D102" s="10"/>
      <c r="E102" s="10"/>
      <c r="F102" s="10"/>
      <c r="G102" s="42"/>
      <c r="H102" s="42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36">
        <v>10.6</v>
      </c>
      <c r="T102" s="20">
        <f t="shared" si="20"/>
        <v>0.10992907801418439</v>
      </c>
      <c r="U102" s="21">
        <f t="shared" si="28"/>
        <v>0.12356257144987343</v>
      </c>
      <c r="V102" s="21">
        <f t="shared" si="29"/>
        <v>9.6295584578495352E-2</v>
      </c>
      <c r="W102" s="47">
        <f t="shared" si="30"/>
        <v>-7.3356401384083281E-2</v>
      </c>
      <c r="X102" s="21">
        <f t="shared" si="21"/>
        <v>-0.10000000000000002</v>
      </c>
      <c r="Y102" s="21">
        <f t="shared" si="22"/>
        <v>0.1179930795847751</v>
      </c>
      <c r="Z102" s="21">
        <f t="shared" si="23"/>
        <v>0.12092198581560283</v>
      </c>
      <c r="AA102" s="20">
        <f t="shared" si="24"/>
        <v>0.97371631205673748</v>
      </c>
      <c r="AB102" s="21">
        <f t="shared" si="31"/>
        <v>0.99063307384709198</v>
      </c>
      <c r="AC102" s="21">
        <f t="shared" si="32"/>
        <v>0.95679955026638308</v>
      </c>
      <c r="AD102" s="47">
        <f t="shared" si="33"/>
        <v>1.3205263596425208E-2</v>
      </c>
      <c r="AE102" s="21">
        <f t="shared" si="25"/>
        <v>-1.1289641207918819E-2</v>
      </c>
      <c r="AF102" s="21">
        <f t="shared" si="26"/>
        <v>0.96085813148788923</v>
      </c>
      <c r="AG102" s="22">
        <f t="shared" si="27"/>
        <v>0.98470921985815596</v>
      </c>
      <c r="AH102" s="10"/>
      <c r="AI102" s="10"/>
    </row>
    <row r="103" spans="1:35" ht="18" customHeight="1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36">
        <v>10.7</v>
      </c>
      <c r="T103" s="20">
        <f t="shared" si="20"/>
        <v>0.10915492957746478</v>
      </c>
      <c r="U103" s="21">
        <f t="shared" si="28"/>
        <v>0.12270424478204331</v>
      </c>
      <c r="V103" s="21">
        <f t="shared" si="29"/>
        <v>9.5605614372886255E-2</v>
      </c>
      <c r="W103" s="47">
        <f t="shared" si="30"/>
        <v>-7.3539518900343839E-2</v>
      </c>
      <c r="X103" s="21">
        <f t="shared" si="21"/>
        <v>-0.1</v>
      </c>
      <c r="Y103" s="21">
        <f t="shared" si="22"/>
        <v>0.11718213058419245</v>
      </c>
      <c r="Z103" s="21">
        <f t="shared" si="23"/>
        <v>0.12007042253521126</v>
      </c>
      <c r="AA103" s="20">
        <f t="shared" si="24"/>
        <v>0.97495070422535224</v>
      </c>
      <c r="AB103" s="21">
        <f t="shared" si="31"/>
        <v>0.9917725716766832</v>
      </c>
      <c r="AC103" s="21">
        <f t="shared" si="32"/>
        <v>0.95812883677402128</v>
      </c>
      <c r="AD103" s="47">
        <f t="shared" si="33"/>
        <v>1.3128357588480528E-2</v>
      </c>
      <c r="AE103" s="21">
        <f t="shared" si="25"/>
        <v>-1.1195943456873875E-2</v>
      </c>
      <c r="AF103" s="21">
        <f t="shared" si="26"/>
        <v>0.9621512027491409</v>
      </c>
      <c r="AG103" s="22">
        <f t="shared" si="27"/>
        <v>0.98586619718309865</v>
      </c>
      <c r="AH103" s="10"/>
      <c r="AI103" s="10"/>
    </row>
    <row r="104" spans="1:35" ht="18" customHeight="1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36">
        <v>10.8</v>
      </c>
      <c r="T104" s="20">
        <f t="shared" si="20"/>
        <v>0.10839160839160837</v>
      </c>
      <c r="U104" s="21">
        <f t="shared" si="28"/>
        <v>0.12185778089602421</v>
      </c>
      <c r="V104" s="21">
        <f t="shared" si="29"/>
        <v>9.4925435887192516E-2</v>
      </c>
      <c r="W104" s="47">
        <f t="shared" si="30"/>
        <v>-7.3720136518771559E-2</v>
      </c>
      <c r="X104" s="21">
        <f t="shared" si="21"/>
        <v>-0.10000000000000002</v>
      </c>
      <c r="Y104" s="21">
        <f t="shared" si="22"/>
        <v>0.11638225255972696</v>
      </c>
      <c r="Z104" s="21">
        <f t="shared" si="23"/>
        <v>0.11923076923076921</v>
      </c>
      <c r="AA104" s="20">
        <f t="shared" si="24"/>
        <v>0.97616783216783209</v>
      </c>
      <c r="AB104" s="21">
        <f t="shared" si="31"/>
        <v>0.9928958286298375</v>
      </c>
      <c r="AC104" s="21">
        <f t="shared" si="32"/>
        <v>0.95943983570582669</v>
      </c>
      <c r="AD104" s="47">
        <f t="shared" si="33"/>
        <v>1.3052275016200232E-2</v>
      </c>
      <c r="AE104" s="21">
        <f t="shared" si="25"/>
        <v>-1.1103788182703965E-2</v>
      </c>
      <c r="AF104" s="21">
        <f t="shared" si="26"/>
        <v>0.96342662116040956</v>
      </c>
      <c r="AG104" s="22">
        <f t="shared" si="27"/>
        <v>0.98700699300699302</v>
      </c>
      <c r="AH104" s="10"/>
      <c r="AI104" s="10"/>
    </row>
    <row r="105" spans="1:35" ht="18" customHeight="1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36">
        <v>10.9</v>
      </c>
      <c r="T105" s="20">
        <f t="shared" si="20"/>
        <v>0.10763888888888887</v>
      </c>
      <c r="U105" s="21">
        <f t="shared" si="28"/>
        <v>0.12102293509436439</v>
      </c>
      <c r="V105" s="21">
        <f t="shared" si="29"/>
        <v>9.4254842683413359E-2</v>
      </c>
      <c r="W105" s="47">
        <f t="shared" si="30"/>
        <v>-7.3898305084746069E-2</v>
      </c>
      <c r="X105" s="21">
        <f t="shared" si="21"/>
        <v>-0.10000000000000005</v>
      </c>
      <c r="Y105" s="21">
        <f t="shared" si="22"/>
        <v>0.11559322033898306</v>
      </c>
      <c r="Z105" s="21">
        <f t="shared" si="23"/>
        <v>0.11840277777777776</v>
      </c>
      <c r="AA105" s="20">
        <f t="shared" si="24"/>
        <v>0.97736805555555561</v>
      </c>
      <c r="AB105" s="21">
        <f t="shared" si="31"/>
        <v>0.9940031885972116</v>
      </c>
      <c r="AC105" s="21">
        <f t="shared" si="32"/>
        <v>0.96073292251389963</v>
      </c>
      <c r="AD105" s="47">
        <f t="shared" si="33"/>
        <v>1.2977004640932594E-2</v>
      </c>
      <c r="AE105" s="21">
        <f t="shared" si="25"/>
        <v>-1.1013137607378109E-2</v>
      </c>
      <c r="AF105" s="21">
        <f t="shared" si="26"/>
        <v>0.9646847457627119</v>
      </c>
      <c r="AG105" s="22">
        <f t="shared" si="27"/>
        <v>0.98813194444444452</v>
      </c>
      <c r="AH105" s="10"/>
      <c r="AI105" s="10"/>
    </row>
    <row r="106" spans="1:35" ht="18" customHeight="1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36">
        <v>11</v>
      </c>
      <c r="T106" s="20">
        <f t="shared" si="20"/>
        <v>0.10689655172413792</v>
      </c>
      <c r="U106" s="21">
        <f t="shared" si="28"/>
        <v>0.12019946937697969</v>
      </c>
      <c r="V106" s="21">
        <f t="shared" si="29"/>
        <v>9.3593634071296145E-2</v>
      </c>
      <c r="W106" s="47">
        <f t="shared" si="30"/>
        <v>-7.4074074074074278E-2</v>
      </c>
      <c r="X106" s="21">
        <f t="shared" si="21"/>
        <v>-0.10000000000000005</v>
      </c>
      <c r="Y106" s="21">
        <f t="shared" si="22"/>
        <v>0.11481481481481483</v>
      </c>
      <c r="Z106" s="21">
        <f t="shared" si="23"/>
        <v>0.11758620689655172</v>
      </c>
      <c r="AA106" s="20">
        <f t="shared" si="24"/>
        <v>0.97855172413793101</v>
      </c>
      <c r="AB106" s="21">
        <f t="shared" si="31"/>
        <v>0.9950949858536684</v>
      </c>
      <c r="AC106" s="21">
        <f t="shared" si="32"/>
        <v>0.96200846242219351</v>
      </c>
      <c r="AD106" s="47">
        <f t="shared" si="33"/>
        <v>1.2902535349501358E-2</v>
      </c>
      <c r="AE106" s="21">
        <f t="shared" si="25"/>
        <v>-1.0923955176545245E-2</v>
      </c>
      <c r="AF106" s="21">
        <f t="shared" si="26"/>
        <v>0.96592592592592585</v>
      </c>
      <c r="AG106" s="22">
        <f t="shared" si="27"/>
        <v>0.98924137931034484</v>
      </c>
      <c r="AH106" s="10"/>
      <c r="AI106" s="10"/>
    </row>
    <row r="107" spans="1:35" ht="18" customHeight="1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36">
        <v>11.1</v>
      </c>
      <c r="T107" s="20">
        <f t="shared" si="20"/>
        <v>0.10616438356164383</v>
      </c>
      <c r="U107" s="21">
        <f t="shared" si="28"/>
        <v>0.11938715221309272</v>
      </c>
      <c r="V107" s="21">
        <f t="shared" si="29"/>
        <v>9.2941614910194939E-2</v>
      </c>
      <c r="W107" s="47">
        <f t="shared" si="30"/>
        <v>-7.4247491638796084E-2</v>
      </c>
      <c r="X107" s="21">
        <f t="shared" si="21"/>
        <v>-9.9999999999999992E-2</v>
      </c>
      <c r="Y107" s="21">
        <f t="shared" si="22"/>
        <v>0.11404682274247492</v>
      </c>
      <c r="Z107" s="21">
        <f t="shared" si="23"/>
        <v>0.11678082191780821</v>
      </c>
      <c r="AA107" s="20">
        <f t="shared" si="24"/>
        <v>0.97971917808219167</v>
      </c>
      <c r="AB107" s="21">
        <f t="shared" si="31"/>
        <v>0.99617154539113217</v>
      </c>
      <c r="AC107" s="21">
        <f t="shared" si="32"/>
        <v>0.96326681077325116</v>
      </c>
      <c r="AD107" s="47">
        <f t="shared" si="33"/>
        <v>1.2828856157081807E-2</v>
      </c>
      <c r="AE107" s="21">
        <f t="shared" si="25"/>
        <v>-1.0836205510385449E-2</v>
      </c>
      <c r="AF107" s="21">
        <f t="shared" si="26"/>
        <v>0.96715050167224081</v>
      </c>
      <c r="AG107" s="22">
        <f t="shared" si="27"/>
        <v>0.99033561643835621</v>
      </c>
      <c r="AH107" s="10"/>
      <c r="AI107" s="10"/>
    </row>
    <row r="108" spans="1:35" ht="18" customHeight="1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36">
        <v>11.2</v>
      </c>
      <c r="T108" s="20">
        <f t="shared" si="20"/>
        <v>0.10544217687074829</v>
      </c>
      <c r="U108" s="21">
        <f t="shared" si="28"/>
        <v>0.11858575832244833</v>
      </c>
      <c r="V108" s="21">
        <f t="shared" si="29"/>
        <v>9.2298595419048252E-2</v>
      </c>
      <c r="W108" s="47">
        <f t="shared" si="30"/>
        <v>-7.4418604651162956E-2</v>
      </c>
      <c r="X108" s="21">
        <f t="shared" si="21"/>
        <v>-0.10000000000000006</v>
      </c>
      <c r="Y108" s="21">
        <f t="shared" si="22"/>
        <v>0.11328903654485051</v>
      </c>
      <c r="Z108" s="21">
        <f t="shared" si="23"/>
        <v>0.11598639455782313</v>
      </c>
      <c r="AA108" s="20">
        <f t="shared" si="24"/>
        <v>0.98087074829931986</v>
      </c>
      <c r="AB108" s="21">
        <f t="shared" si="31"/>
        <v>0.99723318323774657</v>
      </c>
      <c r="AC108" s="21">
        <f t="shared" si="32"/>
        <v>0.96450831336089315</v>
      </c>
      <c r="AD108" s="47">
        <f t="shared" si="33"/>
        <v>1.2755956209625607E-2</v>
      </c>
      <c r="AE108" s="21">
        <f t="shared" si="25"/>
        <v>-1.0749854356811916E-2</v>
      </c>
      <c r="AF108" s="21">
        <f t="shared" si="26"/>
        <v>0.96835880398671104</v>
      </c>
      <c r="AG108" s="22">
        <f t="shared" si="27"/>
        <v>0.99141496598639467</v>
      </c>
      <c r="AH108" s="10"/>
      <c r="AI108" s="10"/>
    </row>
    <row r="109" spans="1:35" ht="18" customHeight="1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36">
        <v>11.3</v>
      </c>
      <c r="T109" s="20">
        <f t="shared" si="20"/>
        <v>0.10472972972972971</v>
      </c>
      <c r="U109" s="21">
        <f t="shared" si="28"/>
        <v>0.11779506846536801</v>
      </c>
      <c r="V109" s="21">
        <f t="shared" si="29"/>
        <v>9.1664390994091419E-2</v>
      </c>
      <c r="W109" s="47">
        <f t="shared" si="30"/>
        <v>-7.4587458745874816E-2</v>
      </c>
      <c r="X109" s="21">
        <f t="shared" si="21"/>
        <v>-0.10000000000000005</v>
      </c>
      <c r="Y109" s="21">
        <f t="shared" si="22"/>
        <v>0.11254125412541255</v>
      </c>
      <c r="Z109" s="21">
        <f t="shared" si="23"/>
        <v>0.11520270270270269</v>
      </c>
      <c r="AA109" s="20">
        <f t="shared" si="24"/>
        <v>0.98200675675675664</v>
      </c>
      <c r="AB109" s="21">
        <f t="shared" si="31"/>
        <v>0.99828020676399276</v>
      </c>
      <c r="AC109" s="21">
        <f t="shared" si="32"/>
        <v>0.96573330674952063</v>
      </c>
      <c r="AD109" s="47">
        <f t="shared" si="33"/>
        <v>1.2683824785871912E-2</v>
      </c>
      <c r="AE109" s="21">
        <f t="shared" si="25"/>
        <v>-1.0664868546894605E-2</v>
      </c>
      <c r="AF109" s="21">
        <f t="shared" si="26"/>
        <v>0.9695511551155116</v>
      </c>
      <c r="AG109" s="22">
        <f t="shared" si="27"/>
        <v>0.99247972972972975</v>
      </c>
      <c r="AH109" s="10"/>
      <c r="AI109" s="10"/>
    </row>
    <row r="110" spans="1:35" ht="18" customHeight="1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36">
        <v>11.4</v>
      </c>
      <c r="T110" s="20">
        <f t="shared" si="20"/>
        <v>0.10402684563758388</v>
      </c>
      <c r="U110" s="21">
        <f t="shared" si="28"/>
        <v>0.11701486924122811</v>
      </c>
      <c r="V110" s="21">
        <f t="shared" si="29"/>
        <v>9.1038822033939634E-2</v>
      </c>
      <c r="W110" s="47">
        <f t="shared" si="30"/>
        <v>-7.4754098360655857E-2</v>
      </c>
      <c r="X110" s="21">
        <f t="shared" si="21"/>
        <v>-9.999999999999995E-2</v>
      </c>
      <c r="Y110" s="21">
        <f t="shared" si="22"/>
        <v>0.11180327868852459</v>
      </c>
      <c r="Z110" s="21">
        <f t="shared" si="23"/>
        <v>0.11442953020134226</v>
      </c>
      <c r="AA110" s="20">
        <f t="shared" si="24"/>
        <v>0.98312751677852361</v>
      </c>
      <c r="AB110" s="21">
        <f t="shared" si="31"/>
        <v>0.99931291497638741</v>
      </c>
      <c r="AC110" s="21">
        <f t="shared" si="32"/>
        <v>0.96694211858065982</v>
      </c>
      <c r="AD110" s="47">
        <f t="shared" si="33"/>
        <v>1.2612451298988386E-2</v>
      </c>
      <c r="AE110" s="21">
        <f t="shared" si="25"/>
        <v>-1.058121595237768E-2</v>
      </c>
      <c r="AF110" s="21">
        <f t="shared" si="26"/>
        <v>0.9707278688524591</v>
      </c>
      <c r="AG110" s="22">
        <f t="shared" si="27"/>
        <v>0.99353020134228198</v>
      </c>
      <c r="AH110" s="10"/>
      <c r="AI110" s="10"/>
    </row>
    <row r="111" spans="1:35" ht="18" customHeight="1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36">
        <v>11.5</v>
      </c>
      <c r="T111" s="20">
        <f t="shared" si="20"/>
        <v>0.10333333333333332</v>
      </c>
      <c r="U111" s="21">
        <f t="shared" si="28"/>
        <v>0.11624495289496942</v>
      </c>
      <c r="V111" s="21">
        <f t="shared" si="29"/>
        <v>9.0421713771697221E-2</v>
      </c>
      <c r="W111" s="47">
        <f t="shared" si="30"/>
        <v>-7.4918566775244472E-2</v>
      </c>
      <c r="X111" s="21">
        <f t="shared" si="21"/>
        <v>-0.10000000000000002</v>
      </c>
      <c r="Y111" s="21">
        <f t="shared" si="22"/>
        <v>0.11107491856677525</v>
      </c>
      <c r="Z111" s="21">
        <f t="shared" si="23"/>
        <v>0.11366666666666665</v>
      </c>
      <c r="AA111" s="20">
        <f t="shared" si="24"/>
        <v>0.9842333333333334</v>
      </c>
      <c r="AB111" s="21">
        <f t="shared" si="31"/>
        <v>1.0003315987993298</v>
      </c>
      <c r="AC111" s="21">
        <f t="shared" si="32"/>
        <v>0.96813506786733727</v>
      </c>
      <c r="AD111" s="47">
        <f t="shared" si="33"/>
        <v>1.2541825297864087E-2</v>
      </c>
      <c r="AE111" s="21">
        <f t="shared" si="25"/>
        <v>-1.0498865445185733E-2</v>
      </c>
      <c r="AF111" s="21">
        <f t="shared" si="26"/>
        <v>0.97188925081433231</v>
      </c>
      <c r="AG111" s="22">
        <f t="shared" si="27"/>
        <v>0.99456666666666671</v>
      </c>
      <c r="AH111" s="10"/>
      <c r="AI111" s="10"/>
    </row>
    <row r="112" spans="1:35" ht="18" customHeight="1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36">
        <v>11.6</v>
      </c>
      <c r="T112" s="20">
        <f t="shared" si="20"/>
        <v>0.10264900662251655</v>
      </c>
      <c r="U112" s="21">
        <f t="shared" si="28"/>
        <v>0.11548511713126595</v>
      </c>
      <c r="V112" s="21">
        <f t="shared" si="29"/>
        <v>8.9812896113767166E-2</v>
      </c>
      <c r="W112" s="47">
        <f t="shared" si="30"/>
        <v>-7.5080906148867421E-2</v>
      </c>
      <c r="X112" s="21">
        <f t="shared" si="21"/>
        <v>-9.999999999999995E-2</v>
      </c>
      <c r="Y112" s="21">
        <f t="shared" si="22"/>
        <v>0.11035598705501619</v>
      </c>
      <c r="Z112" s="21">
        <f t="shared" si="23"/>
        <v>0.1129139072847682</v>
      </c>
      <c r="AA112" s="20">
        <f t="shared" si="24"/>
        <v>0.9853245033112582</v>
      </c>
      <c r="AB112" s="21">
        <f t="shared" si="31"/>
        <v>1.0013365413456647</v>
      </c>
      <c r="AC112" s="21">
        <f t="shared" si="32"/>
        <v>0.96931246527685166</v>
      </c>
      <c r="AD112" s="47">
        <f t="shared" si="33"/>
        <v>1.2471936468096235E-2</v>
      </c>
      <c r="AE112" s="21">
        <f t="shared" si="25"/>
        <v>-1.0417786858802087E-2</v>
      </c>
      <c r="AF112" s="21">
        <f t="shared" si="26"/>
        <v>0.97303559870550171</v>
      </c>
      <c r="AG112" s="22">
        <f t="shared" si="27"/>
        <v>0.99558940397350992</v>
      </c>
      <c r="AH112" s="10"/>
      <c r="AI112" s="10"/>
    </row>
    <row r="113" spans="1:35" ht="18" customHeight="1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36">
        <v>11.7</v>
      </c>
      <c r="T113" s="20">
        <f t="shared" si="20"/>
        <v>0.10197368421052631</v>
      </c>
      <c r="U113" s="21">
        <f t="shared" si="28"/>
        <v>0.11473516493600147</v>
      </c>
      <c r="V113" s="21">
        <f t="shared" si="29"/>
        <v>8.9212203485051156E-2</v>
      </c>
      <c r="W113" s="47">
        <f t="shared" si="30"/>
        <v>-7.5241157556270186E-2</v>
      </c>
      <c r="X113" s="21">
        <f t="shared" si="21"/>
        <v>-0.10000000000000005</v>
      </c>
      <c r="Y113" s="21">
        <f t="shared" si="22"/>
        <v>0.10964630225080386</v>
      </c>
      <c r="Z113" s="21">
        <f t="shared" si="23"/>
        <v>0.11217105263157895</v>
      </c>
      <c r="AA113" s="20">
        <f t="shared" si="24"/>
        <v>0.98640131578947354</v>
      </c>
      <c r="AB113" s="21">
        <f t="shared" si="31"/>
        <v>1.002328018176476</v>
      </c>
      <c r="AC113" s="21">
        <f t="shared" si="32"/>
        <v>0.9704746134024711</v>
      </c>
      <c r="AD113" s="47">
        <f t="shared" si="33"/>
        <v>1.2402774632690596E-2</v>
      </c>
      <c r="AE113" s="21">
        <f t="shared" si="25"/>
        <v>-1.033795095142513E-2</v>
      </c>
      <c r="AF113" s="21">
        <f t="shared" si="26"/>
        <v>0.97416720257234724</v>
      </c>
      <c r="AG113" s="22">
        <f t="shared" si="27"/>
        <v>0.99659868421052633</v>
      </c>
      <c r="AH113" s="10"/>
      <c r="AI113" s="10"/>
    </row>
    <row r="114" spans="1:35" ht="18" customHeight="1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36">
        <v>11.8</v>
      </c>
      <c r="T114" s="20">
        <f t="shared" si="20"/>
        <v>0.10130718954248365</v>
      </c>
      <c r="U114" s="21">
        <f t="shared" si="28"/>
        <v>0.11399490440471925</v>
      </c>
      <c r="V114" s="21">
        <f t="shared" si="29"/>
        <v>8.8619474680248056E-2</v>
      </c>
      <c r="W114" s="47">
        <f t="shared" si="30"/>
        <v>-7.5399361022364428E-2</v>
      </c>
      <c r="X114" s="21">
        <f t="shared" si="21"/>
        <v>-9.9999999999999936E-2</v>
      </c>
      <c r="Y114" s="21">
        <f t="shared" si="22"/>
        <v>0.10894568690095847</v>
      </c>
      <c r="Z114" s="21">
        <f t="shared" si="23"/>
        <v>0.111437908496732</v>
      </c>
      <c r="AA114" s="20">
        <f t="shared" si="24"/>
        <v>0.98746405228758161</v>
      </c>
      <c r="AB114" s="21">
        <f t="shared" si="31"/>
        <v>1.003306297550604</v>
      </c>
      <c r="AC114" s="21">
        <f t="shared" si="32"/>
        <v>0.97162180702455936</v>
      </c>
      <c r="AD114" s="47">
        <f t="shared" si="33"/>
        <v>1.233432975250333E-2</v>
      </c>
      <c r="AE114" s="21">
        <f t="shared" si="25"/>
        <v>-1.0259329370805335E-2</v>
      </c>
      <c r="AF114" s="21">
        <f t="shared" si="26"/>
        <v>0.97528434504792338</v>
      </c>
      <c r="AG114" s="22">
        <f t="shared" si="27"/>
        <v>0.99759477124183005</v>
      </c>
      <c r="AH114" s="10"/>
      <c r="AI114" s="10"/>
    </row>
    <row r="115" spans="1:35" ht="18" customHeight="1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36">
        <v>11.9</v>
      </c>
      <c r="T115" s="20">
        <f t="shared" si="20"/>
        <v>0.10064935064935064</v>
      </c>
      <c r="U115" s="21">
        <f t="shared" si="28"/>
        <v>0.11326414857772901</v>
      </c>
      <c r="V115" s="21">
        <f t="shared" si="29"/>
        <v>8.803455272097227E-2</v>
      </c>
      <c r="W115" s="47">
        <f t="shared" si="30"/>
        <v>-7.5555555555555654E-2</v>
      </c>
      <c r="X115" s="21">
        <f t="shared" si="21"/>
        <v>-9.9999999999999908E-2</v>
      </c>
      <c r="Y115" s="21">
        <f t="shared" si="22"/>
        <v>0.10825396825396826</v>
      </c>
      <c r="Z115" s="21">
        <f t="shared" si="23"/>
        <v>0.1107142857142857</v>
      </c>
      <c r="AA115" s="20">
        <f t="shared" si="24"/>
        <v>0.98851298701298695</v>
      </c>
      <c r="AB115" s="21">
        <f t="shared" si="31"/>
        <v>1.0042716406643633</v>
      </c>
      <c r="AC115" s="21">
        <f t="shared" si="32"/>
        <v>0.97275433336161055</v>
      </c>
      <c r="AD115" s="47">
        <f t="shared" si="33"/>
        <v>1.2266591926450904E-2</v>
      </c>
      <c r="AE115" s="21">
        <f t="shared" si="25"/>
        <v>-1.0181894620675204E-2</v>
      </c>
      <c r="AF115" s="21">
        <f t="shared" si="26"/>
        <v>0.97638730158730158</v>
      </c>
      <c r="AG115" s="22">
        <f t="shared" si="27"/>
        <v>0.99857792207792206</v>
      </c>
      <c r="AH115" s="10"/>
      <c r="AI115" s="10"/>
    </row>
    <row r="116" spans="1:35" ht="18" customHeight="1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36">
        <v>12</v>
      </c>
      <c r="T116" s="20">
        <f t="shared" si="20"/>
        <v>9.9999999999999992E-2</v>
      </c>
      <c r="U116" s="21">
        <f t="shared" si="28"/>
        <v>0.11254271528157109</v>
      </c>
      <c r="V116" s="21">
        <f t="shared" si="29"/>
        <v>8.7457284718428896E-2</v>
      </c>
      <c r="W116" s="47">
        <f t="shared" si="30"/>
        <v>-7.5709779179810865E-2</v>
      </c>
      <c r="X116" s="21">
        <f t="shared" si="21"/>
        <v>-9.9999999999999964E-2</v>
      </c>
      <c r="Y116" s="21">
        <f t="shared" si="22"/>
        <v>0.10757097791798108</v>
      </c>
      <c r="Z116" s="21">
        <f t="shared" si="23"/>
        <v>0.10999999999999999</v>
      </c>
      <c r="AA116" s="20">
        <f t="shared" si="24"/>
        <v>0.98954838709677428</v>
      </c>
      <c r="AB116" s="21">
        <f t="shared" si="31"/>
        <v>1.0052243018819018</v>
      </c>
      <c r="AC116" s="21">
        <f t="shared" si="32"/>
        <v>0.97387247231164675</v>
      </c>
      <c r="AD116" s="47">
        <f t="shared" si="33"/>
        <v>1.2199551391504951E-2</v>
      </c>
      <c r="AE116" s="21">
        <f t="shared" si="25"/>
        <v>-1.0105620028686818E-2</v>
      </c>
      <c r="AF116" s="21">
        <f t="shared" si="26"/>
        <v>0.97747634069400635</v>
      </c>
      <c r="AG116" s="22">
        <f t="shared" si="27"/>
        <v>0.99954838709677418</v>
      </c>
      <c r="AH116" s="10"/>
      <c r="AI116" s="10"/>
    </row>
    <row r="117" spans="1:35" ht="18" customHeight="1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36">
        <v>12.1</v>
      </c>
      <c r="T117" s="20">
        <f t="shared" si="20"/>
        <v>9.9358974358974353E-2</v>
      </c>
      <c r="U117" s="21">
        <f t="shared" si="28"/>
        <v>0.11183042697655261</v>
      </c>
      <c r="V117" s="21">
        <f t="shared" si="29"/>
        <v>8.6887521741396093E-2</v>
      </c>
      <c r="W117" s="47">
        <f t="shared" si="30"/>
        <v>-7.5862068965517365E-2</v>
      </c>
      <c r="X117" s="21">
        <f t="shared" si="21"/>
        <v>-9.9999999999999936E-2</v>
      </c>
      <c r="Y117" s="21">
        <f t="shared" si="22"/>
        <v>0.10689655172413794</v>
      </c>
      <c r="Z117" s="21">
        <f t="shared" si="23"/>
        <v>0.10929487179487178</v>
      </c>
      <c r="AA117" s="20">
        <f t="shared" si="24"/>
        <v>0.99057051282051278</v>
      </c>
      <c r="AB117" s="21">
        <f t="shared" si="31"/>
        <v>1.0061645289566217</v>
      </c>
      <c r="AC117" s="21">
        <f t="shared" si="32"/>
        <v>0.97497649668440378</v>
      </c>
      <c r="AD117" s="47">
        <f t="shared" si="33"/>
        <v>1.2133198522495708E-2</v>
      </c>
      <c r="AE117" s="21">
        <f t="shared" si="25"/>
        <v>-1.003047971578158E-2</v>
      </c>
      <c r="AF117" s="21">
        <f t="shared" si="26"/>
        <v>0.97855172413793112</v>
      </c>
      <c r="AG117" s="22">
        <f t="shared" si="27"/>
        <v>1.0005064102564103</v>
      </c>
      <c r="AH117" s="10"/>
      <c r="AI117" s="10"/>
    </row>
    <row r="118" spans="1:35" ht="18" customHeight="1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36">
        <v>12.2</v>
      </c>
      <c r="T118" s="20">
        <f t="shared" si="20"/>
        <v>9.8726114649681521E-2</v>
      </c>
      <c r="U118" s="21">
        <f t="shared" si="28"/>
        <v>0.11112711061008622</v>
      </c>
      <c r="V118" s="21">
        <f t="shared" si="29"/>
        <v>8.6325118689276822E-2</v>
      </c>
      <c r="W118" s="47">
        <f t="shared" si="30"/>
        <v>-7.6012461059190184E-2</v>
      </c>
      <c r="X118" s="21">
        <f t="shared" si="21"/>
        <v>-9.9999999999999992E-2</v>
      </c>
      <c r="Y118" s="21">
        <f t="shared" si="22"/>
        <v>0.10623052959501558</v>
      </c>
      <c r="Z118" s="21">
        <f t="shared" si="23"/>
        <v>0.10859872611464967</v>
      </c>
      <c r="AA118" s="20">
        <f t="shared" si="24"/>
        <v>0.99157961783439486</v>
      </c>
      <c r="AB118" s="21">
        <f t="shared" si="31"/>
        <v>1.0070925632440697</v>
      </c>
      <c r="AC118" s="21">
        <f t="shared" si="32"/>
        <v>0.97606667242472001</v>
      </c>
      <c r="AD118" s="47">
        <f t="shared" si="33"/>
        <v>1.2067523831741686E-2</v>
      </c>
      <c r="AE118" s="21">
        <f t="shared" si="25"/>
        <v>-9.9564485669138125E-3</v>
      </c>
      <c r="AF118" s="21">
        <f t="shared" si="26"/>
        <v>0.97961370716510898</v>
      </c>
      <c r="AG118" s="22">
        <f t="shared" si="27"/>
        <v>1.0014522292993631</v>
      </c>
      <c r="AH118" s="10"/>
      <c r="AI118" s="10"/>
    </row>
    <row r="119" spans="1:35" ht="18" customHeight="1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36">
        <v>12.3</v>
      </c>
      <c r="T119" s="20">
        <f t="shared" si="20"/>
        <v>9.8101265822784792E-2</v>
      </c>
      <c r="U119" s="21">
        <f t="shared" si="28"/>
        <v>0.1104325974755743</v>
      </c>
      <c r="V119" s="21">
        <f t="shared" si="29"/>
        <v>8.5769934169995288E-2</v>
      </c>
      <c r="W119" s="47">
        <f t="shared" si="30"/>
        <v>-7.6160990712074397E-2</v>
      </c>
      <c r="X119" s="21">
        <f t="shared" si="21"/>
        <v>-0.10000000000000013</v>
      </c>
      <c r="Y119" s="21">
        <f t="shared" si="22"/>
        <v>0.10557275541795665</v>
      </c>
      <c r="Z119" s="21">
        <f t="shared" si="23"/>
        <v>0.10791139240506328</v>
      </c>
      <c r="AA119" s="20">
        <f t="shared" si="24"/>
        <v>0.99257594936708859</v>
      </c>
      <c r="AB119" s="21">
        <f t="shared" si="31"/>
        <v>1.0080086399066677</v>
      </c>
      <c r="AC119" s="21">
        <f t="shared" si="32"/>
        <v>0.97714325882750963</v>
      </c>
      <c r="AD119" s="47">
        <f t="shared" si="33"/>
        <v>1.2002517968518974E-2</v>
      </c>
      <c r="AE119" s="21">
        <f t="shared" si="25"/>
        <v>-9.8835022030646872E-3</v>
      </c>
      <c r="AF119" s="21">
        <f t="shared" si="26"/>
        <v>0.98066253869969033</v>
      </c>
      <c r="AG119" s="22">
        <f t="shared" si="27"/>
        <v>1.0023860759493672</v>
      </c>
      <c r="AH119" s="10"/>
      <c r="AI119" s="10"/>
    </row>
    <row r="120" spans="1:35" ht="18" customHeight="1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36">
        <v>12.4</v>
      </c>
      <c r="T120" s="20">
        <f t="shared" si="20"/>
        <v>9.7484276729559741E-2</v>
      </c>
      <c r="U120" s="21">
        <f t="shared" si="28"/>
        <v>0.10974672307659526</v>
      </c>
      <c r="V120" s="21">
        <f t="shared" si="29"/>
        <v>8.5221830382524205E-2</v>
      </c>
      <c r="W120" s="47">
        <f t="shared" si="30"/>
        <v>-7.630769230769241E-2</v>
      </c>
      <c r="X120" s="21">
        <f t="shared" si="21"/>
        <v>-9.9999999999999992E-2</v>
      </c>
      <c r="Y120" s="21">
        <f t="shared" si="22"/>
        <v>0.10492307692307692</v>
      </c>
      <c r="Z120" s="21">
        <f t="shared" si="23"/>
        <v>0.10723270440251571</v>
      </c>
      <c r="AA120" s="20">
        <f t="shared" si="24"/>
        <v>0.99355974842767292</v>
      </c>
      <c r="AB120" s="21">
        <f t="shared" si="31"/>
        <v>1.0089129881106529</v>
      </c>
      <c r="AC120" s="21">
        <f t="shared" si="32"/>
        <v>0.97820650874469295</v>
      </c>
      <c r="AD120" s="47">
        <f t="shared" si="33"/>
        <v>1.1938171718391479E-2</v>
      </c>
      <c r="AE120" s="21">
        <f t="shared" si="25"/>
        <v>-9.8116169544740402E-3</v>
      </c>
      <c r="AF120" s="21">
        <f t="shared" si="26"/>
        <v>0.98169846153846152</v>
      </c>
      <c r="AG120" s="22">
        <f t="shared" si="27"/>
        <v>1.0033081761006288</v>
      </c>
      <c r="AH120" s="10"/>
      <c r="AI120" s="10"/>
    </row>
    <row r="121" spans="1:35" ht="18" customHeight="1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36">
        <v>12.5</v>
      </c>
      <c r="T121" s="20">
        <f t="shared" si="20"/>
        <v>9.6874999999999989E-2</v>
      </c>
      <c r="U121" s="21">
        <f t="shared" si="28"/>
        <v>0.10906932699616068</v>
      </c>
      <c r="V121" s="21">
        <f t="shared" si="29"/>
        <v>8.4680673003839302E-2</v>
      </c>
      <c r="W121" s="47">
        <f t="shared" si="30"/>
        <v>-7.6452599388379339E-2</v>
      </c>
      <c r="X121" s="21">
        <f t="shared" si="21"/>
        <v>-0.10000000000000003</v>
      </c>
      <c r="Y121" s="21">
        <f t="shared" si="22"/>
        <v>0.10428134556574924</v>
      </c>
      <c r="Z121" s="21">
        <f t="shared" si="23"/>
        <v>0.10656249999999999</v>
      </c>
      <c r="AA121" s="20">
        <f t="shared" si="24"/>
        <v>0.99453125000000009</v>
      </c>
      <c r="AB121" s="21">
        <f t="shared" si="31"/>
        <v>1.0098058312155698</v>
      </c>
      <c r="AC121" s="21">
        <f t="shared" si="32"/>
        <v>0.97925666878443041</v>
      </c>
      <c r="AD121" s="47">
        <f t="shared" si="33"/>
        <v>1.1874476002411901E-2</v>
      </c>
      <c r="AE121" s="21">
        <f t="shared" si="25"/>
        <v>-9.7407698350351971E-3</v>
      </c>
      <c r="AF121" s="21">
        <f t="shared" si="26"/>
        <v>0.98272171253822638</v>
      </c>
      <c r="AG121" s="22">
        <f t="shared" si="27"/>
        <v>1.0042187499999999</v>
      </c>
      <c r="AH121" s="10"/>
      <c r="AI121" s="10"/>
    </row>
    <row r="122" spans="1:35" ht="18" customHeight="1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36">
        <v>12.6</v>
      </c>
      <c r="T122" s="20">
        <f t="shared" si="20"/>
        <v>9.6273291925465812E-2</v>
      </c>
      <c r="U122" s="21">
        <f t="shared" si="28"/>
        <v>0.10840025277082296</v>
      </c>
      <c r="V122" s="21">
        <f t="shared" si="29"/>
        <v>8.4146331080108674E-2</v>
      </c>
      <c r="W122" s="47">
        <f t="shared" si="30"/>
        <v>-7.6595744680851452E-2</v>
      </c>
      <c r="X122" s="21">
        <f t="shared" si="21"/>
        <v>-0.10000000000000013</v>
      </c>
      <c r="Y122" s="21">
        <f t="shared" si="22"/>
        <v>0.10364741641337387</v>
      </c>
      <c r="Z122" s="21">
        <f t="shared" si="23"/>
        <v>0.10590062111801241</v>
      </c>
      <c r="AA122" s="20">
        <f t="shared" si="24"/>
        <v>0.9954906832298136</v>
      </c>
      <c r="AB122" s="21">
        <f t="shared" si="31"/>
        <v>1.0106873869566309</v>
      </c>
      <c r="AC122" s="21">
        <f t="shared" si="32"/>
        <v>0.98029397950299635</v>
      </c>
      <c r="AD122" s="47">
        <f t="shared" si="33"/>
        <v>1.1811421876207023E-2</v>
      </c>
      <c r="AE122" s="21">
        <f t="shared" si="25"/>
        <v>-9.6709385177880889E-3</v>
      </c>
      <c r="AF122" s="21">
        <f t="shared" si="26"/>
        <v>0.9837325227963527</v>
      </c>
      <c r="AG122" s="22">
        <f t="shared" si="27"/>
        <v>1.00511801242236</v>
      </c>
      <c r="AH122" s="10"/>
      <c r="AI122" s="10"/>
    </row>
    <row r="123" spans="1:35" ht="18" customHeight="1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36">
        <v>12.7</v>
      </c>
      <c r="T123" s="20">
        <f t="shared" si="20"/>
        <v>9.5679012345679007E-2</v>
      </c>
      <c r="U123" s="21">
        <f t="shared" si="28"/>
        <v>0.1077393477694248</v>
      </c>
      <c r="V123" s="21">
        <f t="shared" si="29"/>
        <v>8.3618676921933213E-2</v>
      </c>
      <c r="W123" s="47">
        <f t="shared" si="30"/>
        <v>-7.6737160120845915E-2</v>
      </c>
      <c r="X123" s="21">
        <f t="shared" si="21"/>
        <v>-9.999999999999995E-2</v>
      </c>
      <c r="Y123" s="21">
        <f t="shared" si="22"/>
        <v>0.10302114803625377</v>
      </c>
      <c r="Z123" s="21">
        <f t="shared" si="23"/>
        <v>0.1052469135802469</v>
      </c>
      <c r="AA123" s="20">
        <f t="shared" si="24"/>
        <v>0.99643827160493825</v>
      </c>
      <c r="AB123" s="21">
        <f t="shared" si="31"/>
        <v>1.0115578676202712</v>
      </c>
      <c r="AC123" s="21">
        <f t="shared" si="32"/>
        <v>0.98131867558960517</v>
      </c>
      <c r="AD123" s="47">
        <f t="shared" si="33"/>
        <v>1.1749000528962448E-2</v>
      </c>
      <c r="AE123" s="21">
        <f t="shared" si="25"/>
        <v>-9.6021013114612579E-3</v>
      </c>
      <c r="AF123" s="21">
        <f t="shared" si="26"/>
        <v>0.98473111782477341</v>
      </c>
      <c r="AG123" s="22">
        <f t="shared" si="27"/>
        <v>1.0060061728395062</v>
      </c>
      <c r="AH123" s="10"/>
      <c r="AI123" s="10"/>
    </row>
    <row r="124" spans="1:35" ht="18" customHeight="1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36">
        <v>12.8</v>
      </c>
      <c r="T124" s="20">
        <f t="shared" si="20"/>
        <v>9.5092024539877279E-2</v>
      </c>
      <c r="U124" s="21">
        <f t="shared" si="28"/>
        <v>0.10708646307629172</v>
      </c>
      <c r="V124" s="21">
        <f t="shared" si="29"/>
        <v>8.3097586003462842E-2</v>
      </c>
      <c r="W124" s="47">
        <f t="shared" si="30"/>
        <v>-7.6876876876877026E-2</v>
      </c>
      <c r="X124" s="21">
        <f t="shared" si="21"/>
        <v>-0.10000000000000017</v>
      </c>
      <c r="Y124" s="21">
        <f t="shared" si="22"/>
        <v>0.10240240240240239</v>
      </c>
      <c r="Z124" s="21">
        <f t="shared" si="23"/>
        <v>0.10460122699386502</v>
      </c>
      <c r="AA124" s="20">
        <f t="shared" si="24"/>
        <v>0.99737423312883433</v>
      </c>
      <c r="AB124" s="21">
        <f t="shared" si="31"/>
        <v>1.0124174802131753</v>
      </c>
      <c r="AC124" s="21">
        <f t="shared" si="32"/>
        <v>0.98233098604449354</v>
      </c>
      <c r="AD124" s="47">
        <f t="shared" si="33"/>
        <v>1.1687203282312059E-2</v>
      </c>
      <c r="AE124" s="21">
        <f t="shared" si="25"/>
        <v>-9.5342371380064891E-3</v>
      </c>
      <c r="AF124" s="21">
        <f t="shared" si="26"/>
        <v>0.98571771771771755</v>
      </c>
      <c r="AG124" s="22">
        <f t="shared" si="27"/>
        <v>1.006883435582822</v>
      </c>
      <c r="AH124" s="10"/>
      <c r="AI124" s="10"/>
    </row>
    <row r="125" spans="1:35" ht="18" customHeight="1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36">
        <v>12.9</v>
      </c>
      <c r="T125" s="20">
        <f t="shared" si="20"/>
        <v>9.451219512195122E-2</v>
      </c>
      <c r="U125" s="21">
        <f t="shared" si="28"/>
        <v>0.10644145337867791</v>
      </c>
      <c r="V125" s="21">
        <f t="shared" si="29"/>
        <v>8.2582936865224527E-2</v>
      </c>
      <c r="W125" s="47">
        <f t="shared" si="30"/>
        <v>-7.7014925373134313E-2</v>
      </c>
      <c r="X125" s="21">
        <f t="shared" si="21"/>
        <v>-9.9999999999999936E-2</v>
      </c>
      <c r="Y125" s="21">
        <f t="shared" si="22"/>
        <v>0.1017910447761194</v>
      </c>
      <c r="Z125" s="21">
        <f t="shared" si="23"/>
        <v>0.10396341463414634</v>
      </c>
      <c r="AA125" s="20">
        <f t="shared" si="24"/>
        <v>0.99829878048780496</v>
      </c>
      <c r="AB125" s="21">
        <f t="shared" si="31"/>
        <v>1.013266426625069</v>
      </c>
      <c r="AC125" s="21">
        <f t="shared" si="32"/>
        <v>0.98333113435054076</v>
      </c>
      <c r="AD125" s="47">
        <f t="shared" si="33"/>
        <v>1.1626021589148749E-2</v>
      </c>
      <c r="AE125" s="21">
        <f t="shared" si="25"/>
        <v>-9.467325511082942E-3</v>
      </c>
      <c r="AF125" s="21">
        <f t="shared" si="26"/>
        <v>0.98669253731343287</v>
      </c>
      <c r="AG125" s="22">
        <f t="shared" si="27"/>
        <v>1.0077500000000001</v>
      </c>
      <c r="AH125" s="10"/>
      <c r="AI125" s="10"/>
    </row>
    <row r="126" spans="1:35" ht="18" customHeight="1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36">
        <v>13</v>
      </c>
      <c r="T126" s="20">
        <f t="shared" si="20"/>
        <v>9.3939393939393934E-2</v>
      </c>
      <c r="U126" s="21">
        <f t="shared" si="28"/>
        <v>0.10580417685828629</v>
      </c>
      <c r="V126" s="21">
        <f t="shared" si="29"/>
        <v>8.2074611020501578E-2</v>
      </c>
      <c r="W126" s="47">
        <f t="shared" si="30"/>
        <v>-7.71513353115727E-2</v>
      </c>
      <c r="X126" s="21">
        <f t="shared" si="21"/>
        <v>-9.9999999999999908E-2</v>
      </c>
      <c r="Y126" s="21">
        <f t="shared" si="22"/>
        <v>0.10118694362017804</v>
      </c>
      <c r="Z126" s="21">
        <f t="shared" si="23"/>
        <v>0.10333333333333332</v>
      </c>
      <c r="AA126" s="20">
        <f t="shared" si="24"/>
        <v>0.99921212121212133</v>
      </c>
      <c r="AB126" s="21">
        <f t="shared" si="31"/>
        <v>1.0141049037855374</v>
      </c>
      <c r="AC126" s="21">
        <f t="shared" si="32"/>
        <v>0.98431933863870502</v>
      </c>
      <c r="AD126" s="47">
        <f t="shared" si="33"/>
        <v>1.156544703236196E-2</v>
      </c>
      <c r="AE126" s="21">
        <f t="shared" si="25"/>
        <v>-9.4013465154361864E-3</v>
      </c>
      <c r="AF126" s="21">
        <f t="shared" si="26"/>
        <v>0.9876557863501485</v>
      </c>
      <c r="AG126" s="22">
        <f t="shared" si="27"/>
        <v>1.0086060606060605</v>
      </c>
      <c r="AH126" s="10"/>
      <c r="AI126" s="10"/>
    </row>
    <row r="127" spans="1:35" ht="18" customHeight="1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36">
        <v>13.1</v>
      </c>
      <c r="T127" s="20">
        <f t="shared" si="20"/>
        <v>9.3373493975903596E-2</v>
      </c>
      <c r="U127" s="21">
        <f t="shared" si="28"/>
        <v>0.10517449508669091</v>
      </c>
      <c r="V127" s="21">
        <f t="shared" si="29"/>
        <v>8.1572492865116281E-2</v>
      </c>
      <c r="W127" s="47">
        <f t="shared" si="30"/>
        <v>-7.7286135693215616E-2</v>
      </c>
      <c r="X127" s="21">
        <f t="shared" si="21"/>
        <v>-9.9999999999999992E-2</v>
      </c>
      <c r="Y127" s="21">
        <f t="shared" si="22"/>
        <v>0.10058997050147493</v>
      </c>
      <c r="Z127" s="21">
        <f t="shared" si="23"/>
        <v>0.10271084337349395</v>
      </c>
      <c r="AA127" s="20">
        <f t="shared" si="24"/>
        <v>1.0001144578313252</v>
      </c>
      <c r="AB127" s="21">
        <f t="shared" si="31"/>
        <v>1.0149331038151213</v>
      </c>
      <c r="AC127" s="21">
        <f t="shared" si="32"/>
        <v>0.98529581184752923</v>
      </c>
      <c r="AD127" s="47">
        <f t="shared" si="33"/>
        <v>1.1505471323509821E-2</v>
      </c>
      <c r="AE127" s="21">
        <f t="shared" si="25"/>
        <v>-9.3362807871385824E-3</v>
      </c>
      <c r="AF127" s="21">
        <f t="shared" si="26"/>
        <v>0.98860766961651936</v>
      </c>
      <c r="AG127" s="22">
        <f t="shared" si="27"/>
        <v>1.0094518072289154</v>
      </c>
      <c r="AH127" s="10"/>
      <c r="AI127" s="10"/>
    </row>
    <row r="128" spans="1:35" ht="18" customHeight="1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36">
        <v>13.2</v>
      </c>
      <c r="T128" s="20">
        <f t="shared" si="20"/>
        <v>9.2814371257485026E-2</v>
      </c>
      <c r="U128" s="21">
        <f t="shared" si="28"/>
        <v>0.10455227292449859</v>
      </c>
      <c r="V128" s="21">
        <f t="shared" si="29"/>
        <v>8.1076469590471448E-2</v>
      </c>
      <c r="W128" s="47">
        <f t="shared" si="30"/>
        <v>-7.7419354838709778E-2</v>
      </c>
      <c r="X128" s="21">
        <f t="shared" si="21"/>
        <v>-9.999999999999995E-2</v>
      </c>
      <c r="Y128" s="21">
        <f t="shared" si="22"/>
        <v>0.1</v>
      </c>
      <c r="Z128" s="21">
        <f t="shared" si="23"/>
        <v>0.10209580838323352</v>
      </c>
      <c r="AA128" s="20">
        <f t="shared" si="24"/>
        <v>1.0010059880239521</v>
      </c>
      <c r="AB128" s="21">
        <f t="shared" si="31"/>
        <v>1.0157512141709357</v>
      </c>
      <c r="AC128" s="21">
        <f t="shared" si="32"/>
        <v>0.98626076187696843</v>
      </c>
      <c r="AD128" s="47">
        <f t="shared" si="33"/>
        <v>1.144608630143759E-2</v>
      </c>
      <c r="AE128" s="21">
        <f t="shared" si="25"/>
        <v>-9.2721094946402009E-3</v>
      </c>
      <c r="AF128" s="21">
        <f t="shared" si="26"/>
        <v>0.98954838709677417</v>
      </c>
      <c r="AG128" s="22">
        <f t="shared" si="27"/>
        <v>1.0102874251497007</v>
      </c>
      <c r="AH128" s="10"/>
      <c r="AI128" s="10"/>
    </row>
    <row r="129" spans="1:35" ht="18" customHeight="1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36">
        <v>13.3</v>
      </c>
      <c r="T129" s="20">
        <f t="shared" si="20"/>
        <v>9.2261904761904753E-2</v>
      </c>
      <c r="U129" s="21">
        <f t="shared" si="28"/>
        <v>0.10393737842409503</v>
      </c>
      <c r="V129" s="21">
        <f t="shared" si="29"/>
        <v>8.0586431099714473E-2</v>
      </c>
      <c r="W129" s="47">
        <f t="shared" si="30"/>
        <v>-7.7551020408163238E-2</v>
      </c>
      <c r="X129" s="21">
        <f t="shared" si="21"/>
        <v>-9.999999999999995E-2</v>
      </c>
      <c r="Y129" s="21">
        <f t="shared" si="22"/>
        <v>9.9416909620991242E-2</v>
      </c>
      <c r="Z129" s="21">
        <f t="shared" si="23"/>
        <v>0.10148809523809522</v>
      </c>
      <c r="AA129" s="20">
        <f t="shared" si="24"/>
        <v>1.0018869047619048</v>
      </c>
      <c r="AB129" s="21">
        <f t="shared" si="31"/>
        <v>1.0165594177870396</v>
      </c>
      <c r="AC129" s="21">
        <f t="shared" si="32"/>
        <v>0.98721439173676984</v>
      </c>
      <c r="AD129" s="47">
        <f t="shared" si="33"/>
        <v>1.1387283930843513E-2</v>
      </c>
      <c r="AE129" s="21">
        <f t="shared" si="25"/>
        <v>-9.2088143205972996E-3</v>
      </c>
      <c r="AF129" s="21">
        <f t="shared" si="26"/>
        <v>0.990478134110787</v>
      </c>
      <c r="AG129" s="22">
        <f t="shared" si="27"/>
        <v>1.0111130952380951</v>
      </c>
      <c r="AH129" s="10"/>
      <c r="AI129" s="10"/>
    </row>
    <row r="130" spans="1:35" ht="18" customHeight="1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36">
        <v>13.4</v>
      </c>
      <c r="T130" s="20">
        <f t="shared" si="20"/>
        <v>9.1715976331360943E-2</v>
      </c>
      <c r="U130" s="21">
        <f t="shared" si="28"/>
        <v>0.10332968273582666</v>
      </c>
      <c r="V130" s="21">
        <f t="shared" si="29"/>
        <v>8.0102269926895231E-2</v>
      </c>
      <c r="W130" s="47">
        <f t="shared" si="30"/>
        <v>-7.7681159420289886E-2</v>
      </c>
      <c r="X130" s="21">
        <f t="shared" si="21"/>
        <v>-0.10000000000000009</v>
      </c>
      <c r="Y130" s="21">
        <f t="shared" si="22"/>
        <v>9.8840579710144927E-2</v>
      </c>
      <c r="Z130" s="21">
        <f t="shared" si="23"/>
        <v>0.10088757396449705</v>
      </c>
      <c r="AA130" s="20">
        <f t="shared" si="24"/>
        <v>1.0027573964497043</v>
      </c>
      <c r="AB130" s="21">
        <f t="shared" si="31"/>
        <v>1.017357893209778</v>
      </c>
      <c r="AC130" s="21">
        <f t="shared" si="32"/>
        <v>0.98815689968963072</v>
      </c>
      <c r="AD130" s="47">
        <f t="shared" si="33"/>
        <v>1.1329056300806556E-2</v>
      </c>
      <c r="AE130" s="21">
        <f t="shared" si="25"/>
        <v>-9.146377444443167E-3</v>
      </c>
      <c r="AF130" s="21">
        <f t="shared" si="26"/>
        <v>0.9913971014492754</v>
      </c>
      <c r="AG130" s="22">
        <f t="shared" si="27"/>
        <v>1.0119289940828404</v>
      </c>
      <c r="AH130" s="10"/>
      <c r="AI130" s="10"/>
    </row>
    <row r="131" spans="1:35" ht="18" customHeight="1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36">
        <v>13.5</v>
      </c>
      <c r="T131" s="20">
        <f t="shared" si="20"/>
        <v>9.1176470588235289E-2</v>
      </c>
      <c r="U131" s="21">
        <f t="shared" si="28"/>
        <v>0.10272906001747747</v>
      </c>
      <c r="V131" s="21">
        <f t="shared" si="29"/>
        <v>7.9623881158993104E-2</v>
      </c>
      <c r="W131" s="47">
        <f t="shared" si="30"/>
        <v>-7.780979827089346E-2</v>
      </c>
      <c r="X131" s="21">
        <f t="shared" si="21"/>
        <v>-9.9999999999999922E-2</v>
      </c>
      <c r="Y131" s="21">
        <f t="shared" si="22"/>
        <v>9.8270893371757928E-2</v>
      </c>
      <c r="Z131" s="21">
        <f t="shared" si="23"/>
        <v>0.10029411764705881</v>
      </c>
      <c r="AA131" s="20">
        <f t="shared" si="24"/>
        <v>1.0036176470588234</v>
      </c>
      <c r="AB131" s="21">
        <f t="shared" si="31"/>
        <v>1.0181468147282988</v>
      </c>
      <c r="AC131" s="21">
        <f t="shared" si="32"/>
        <v>0.98908847938934796</v>
      </c>
      <c r="AD131" s="47">
        <f t="shared" si="33"/>
        <v>1.1271395623275329E-2</v>
      </c>
      <c r="AE131" s="21">
        <f t="shared" si="25"/>
        <v>-9.0847815256573268E-3</v>
      </c>
      <c r="AF131" s="21">
        <f t="shared" si="26"/>
        <v>0.99230547550432269</v>
      </c>
      <c r="AG131" s="22">
        <f t="shared" si="27"/>
        <v>1.0127352941176471</v>
      </c>
      <c r="AH131" s="10"/>
      <c r="AI131" s="10"/>
    </row>
    <row r="132" spans="1:35" ht="18" customHeight="1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36">
        <v>13.6</v>
      </c>
      <c r="T132" s="20">
        <f t="shared" si="20"/>
        <v>9.0643274853801151E-2</v>
      </c>
      <c r="U132" s="21">
        <f t="shared" si="28"/>
        <v>0.1021353873469069</v>
      </c>
      <c r="V132" s="21">
        <f t="shared" si="29"/>
        <v>7.9151162360695401E-2</v>
      </c>
      <c r="W132" s="47">
        <f t="shared" si="30"/>
        <v>-7.7936962750716571E-2</v>
      </c>
      <c r="X132" s="21">
        <f t="shared" si="21"/>
        <v>-0.10000000000000007</v>
      </c>
      <c r="Y132" s="21">
        <f t="shared" si="22"/>
        <v>9.7707736389684816E-2</v>
      </c>
      <c r="Z132" s="21">
        <f t="shared" si="23"/>
        <v>9.9707602339181273E-2</v>
      </c>
      <c r="AA132" s="20">
        <f t="shared" si="24"/>
        <v>1.0044678362573098</v>
      </c>
      <c r="AB132" s="21">
        <f t="shared" si="31"/>
        <v>1.0189263525004539</v>
      </c>
      <c r="AC132" s="21">
        <f t="shared" si="32"/>
        <v>0.99000932001416564</v>
      </c>
      <c r="AD132" s="47">
        <f t="shared" si="33"/>
        <v>1.1214294231526504E-2</v>
      </c>
      <c r="AE132" s="21">
        <f t="shared" si="25"/>
        <v>-9.0240096877110369E-3</v>
      </c>
      <c r="AF132" s="21">
        <f t="shared" si="26"/>
        <v>0.99320343839541558</v>
      </c>
      <c r="AG132" s="22">
        <f t="shared" si="27"/>
        <v>1.01353216374269</v>
      </c>
      <c r="AH132" s="10"/>
      <c r="AI132" s="10"/>
    </row>
    <row r="133" spans="1:35" ht="18" customHeight="1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36">
        <v>13.7</v>
      </c>
      <c r="T133" s="20">
        <f t="shared" si="20"/>
        <v>9.0116279069767435E-2</v>
      </c>
      <c r="U133" s="21">
        <f t="shared" si="28"/>
        <v>0.10154854463771951</v>
      </c>
      <c r="V133" s="21">
        <f t="shared" si="29"/>
        <v>7.8684013501815364E-2</v>
      </c>
      <c r="W133" s="47">
        <f t="shared" si="30"/>
        <v>-7.8062678062678109E-2</v>
      </c>
      <c r="X133" s="21">
        <f t="shared" si="21"/>
        <v>-0.10000000000000009</v>
      </c>
      <c r="Y133" s="21">
        <f t="shared" si="22"/>
        <v>9.7150997150997148E-2</v>
      </c>
      <c r="Z133" s="21">
        <f t="shared" si="23"/>
        <v>9.9127906976744187E-2</v>
      </c>
      <c r="AA133" s="20">
        <f t="shared" si="24"/>
        <v>1.0053081395348837</v>
      </c>
      <c r="AB133" s="21">
        <f t="shared" si="31"/>
        <v>1.01969667267426</v>
      </c>
      <c r="AC133" s="21">
        <f t="shared" si="32"/>
        <v>0.99091960639550736</v>
      </c>
      <c r="AD133" s="47">
        <f t="shared" si="33"/>
        <v>1.1157744578597905E-2</v>
      </c>
      <c r="AE133" s="21">
        <f t="shared" si="25"/>
        <v>-8.9640455026513948E-3</v>
      </c>
      <c r="AF133" s="21">
        <f t="shared" si="26"/>
        <v>0.99409116809116804</v>
      </c>
      <c r="AG133" s="22">
        <f t="shared" si="27"/>
        <v>1.0143197674418603</v>
      </c>
      <c r="AH133" s="10"/>
      <c r="AI133" s="10"/>
    </row>
    <row r="134" spans="1:35" ht="18" customHeight="1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36">
        <v>13.8</v>
      </c>
      <c r="T134" s="20">
        <f t="shared" ref="T134:T197" si="34">(R_dead_char*(S134)+R_c*m_c)/(S134+m_c)</f>
        <v>8.9595375722543336E-2</v>
      </c>
      <c r="U134" s="21">
        <f t="shared" si="28"/>
        <v>0.10096841455784511</v>
      </c>
      <c r="V134" s="21">
        <f t="shared" si="29"/>
        <v>7.8222336887241561E-2</v>
      </c>
      <c r="W134" s="47">
        <f t="shared" si="30"/>
        <v>-7.8186968838527007E-2</v>
      </c>
      <c r="X134" s="21">
        <f t="shared" ref="X134:X197" si="35">(T134-Z134)/T134</f>
        <v>-0.10000000000000013</v>
      </c>
      <c r="Y134" s="21">
        <f t="shared" ref="Y134:Y197" si="36">(R_dead_char*S134+R_c*(m_c+sig_m_c))/(S134+(m_c+sig_m_c))</f>
        <v>9.660056657223795E-2</v>
      </c>
      <c r="Z134" s="21">
        <f t="shared" ref="Z134:Z197" si="37">(R_dead_char*S134+(R_c+sig_Rc)*(m_c))/(S134+m_c)</f>
        <v>9.855491329479768E-2</v>
      </c>
      <c r="AA134" s="20">
        <f t="shared" ref="AA134:AA197" si="38">(R_mod_char*(S134)+R_c*m_c)/(S134+m_c)</f>
        <v>1.0061387283236995</v>
      </c>
      <c r="AB134" s="21">
        <f t="shared" si="31"/>
        <v>1.0204579375051108</v>
      </c>
      <c r="AC134" s="21">
        <f t="shared" si="32"/>
        <v>0.99181951914228828</v>
      </c>
      <c r="AD134" s="47">
        <f t="shared" si="33"/>
        <v>1.1101739235699057E-2</v>
      </c>
      <c r="AE134" s="21">
        <f t="shared" ref="AE134:AE197" si="39">(AA134-AG134)/AA134</f>
        <v>-8.9048729762956722E-3</v>
      </c>
      <c r="AF134" s="21">
        <f t="shared" ref="AF134:AF197" si="40">(R_mod_char*S134+(R_c*(m_c+sig_m_c)))/(S134+(m_c+sig_m_c))</f>
        <v>0.99496883852691198</v>
      </c>
      <c r="AG134" s="22">
        <f t="shared" ref="AG134:AG197" si="41">(R_mod_char*S134+(R_c+sig_Rc)*(m_c))/(S134+(m_c))</f>
        <v>1.0150982658959538</v>
      </c>
      <c r="AH134" s="10"/>
      <c r="AI134" s="10"/>
    </row>
    <row r="135" spans="1:35" ht="18" customHeight="1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36">
        <v>13.9</v>
      </c>
      <c r="T135" s="20">
        <f t="shared" si="34"/>
        <v>8.9080459770114945E-2</v>
      </c>
      <c r="U135" s="21">
        <f t="shared" ref="U135:U198" si="42">T135*(1+SQRT(W135^2+X135^2))</f>
        <v>0.10039488245091233</v>
      </c>
      <c r="V135" s="21">
        <f t="shared" ref="V135:V198" si="43">T135*(1-SQRT(W135^2+X135^2))</f>
        <v>7.7766037089317577E-2</v>
      </c>
      <c r="W135" s="47">
        <f t="shared" ref="W135:W198" si="44">(T135-Y135)/T135</f>
        <v>-7.8309859154929551E-2</v>
      </c>
      <c r="X135" s="21">
        <f t="shared" si="35"/>
        <v>-9.9999999999999936E-2</v>
      </c>
      <c r="Y135" s="21">
        <f t="shared" si="36"/>
        <v>9.6056338028169014E-2</v>
      </c>
      <c r="Z135" s="21">
        <f t="shared" si="37"/>
        <v>9.7988505747126434E-2</v>
      </c>
      <c r="AA135" s="20">
        <f t="shared" si="38"/>
        <v>1.0069597701149426</v>
      </c>
      <c r="AB135" s="21">
        <f t="shared" ref="AB135:AB198" si="45">AA135*(1+SQRT(AD135^2+AE135^2))</f>
        <v>1.0212103054689097</v>
      </c>
      <c r="AC135" s="21">
        <f t="shared" ref="AC135:AC198" si="46">AA135*(1-SQRT(AD135^2+AE135^2))</f>
        <v>0.99270923476097561</v>
      </c>
      <c r="AD135" s="47">
        <f t="shared" ref="AD135:AD198" si="47">(AA135-AF135)/AA135</f>
        <v>1.1046270890606913E-2</v>
      </c>
      <c r="AE135" s="21">
        <f t="shared" si="39"/>
        <v>-8.8464765340075212E-3</v>
      </c>
      <c r="AF135" s="21">
        <f t="shared" si="40"/>
        <v>0.99583661971830972</v>
      </c>
      <c r="AG135" s="22">
        <f t="shared" si="41"/>
        <v>1.0158678160919541</v>
      </c>
      <c r="AH135" s="10"/>
      <c r="AI135" s="10"/>
    </row>
    <row r="136" spans="1:35" ht="18" customHeight="1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36">
        <v>14</v>
      </c>
      <c r="T136" s="20">
        <f t="shared" si="34"/>
        <v>8.8571428571428565E-2</v>
      </c>
      <c r="U136" s="21">
        <f t="shared" si="42"/>
        <v>9.9827836260303934E-2</v>
      </c>
      <c r="V136" s="21">
        <f t="shared" si="43"/>
        <v>7.7315020882553209E-2</v>
      </c>
      <c r="W136" s="47">
        <f t="shared" si="44"/>
        <v>-7.8431372549019621E-2</v>
      </c>
      <c r="X136" s="21">
        <f t="shared" si="35"/>
        <v>-9.9999999999999978E-2</v>
      </c>
      <c r="Y136" s="21">
        <f t="shared" si="36"/>
        <v>9.5518207282913159E-2</v>
      </c>
      <c r="Z136" s="21">
        <f t="shared" si="37"/>
        <v>9.742857142857142E-2</v>
      </c>
      <c r="AA136" s="20">
        <f t="shared" si="38"/>
        <v>1.0077714285714285</v>
      </c>
      <c r="AB136" s="21">
        <f t="shared" si="45"/>
        <v>1.0219539313712871</v>
      </c>
      <c r="AC136" s="21">
        <f t="shared" si="46"/>
        <v>0.99358892577156999</v>
      </c>
      <c r="AD136" s="47">
        <f t="shared" si="47"/>
        <v>1.0991332346048212E-2</v>
      </c>
      <c r="AE136" s="21">
        <f t="shared" si="39"/>
        <v>-8.7888410070308919E-3</v>
      </c>
      <c r="AF136" s="21">
        <f t="shared" si="40"/>
        <v>0.99669467787114818</v>
      </c>
      <c r="AG136" s="22">
        <f t="shared" si="41"/>
        <v>1.0166285714285712</v>
      </c>
      <c r="AH136" s="10"/>
      <c r="AI136" s="10"/>
    </row>
    <row r="137" spans="1:35" ht="18" customHeight="1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36">
        <v>14.1</v>
      </c>
      <c r="T137" s="20">
        <f t="shared" si="34"/>
        <v>8.8068181818181795E-2</v>
      </c>
      <c r="U137" s="21">
        <f t="shared" si="42"/>
        <v>9.9267166455788314E-2</v>
      </c>
      <c r="V137" s="21">
        <f t="shared" si="43"/>
        <v>7.6869197180575277E-2</v>
      </c>
      <c r="W137" s="47">
        <f t="shared" si="44"/>
        <v>-7.8551532033426533E-2</v>
      </c>
      <c r="X137" s="21">
        <f t="shared" si="35"/>
        <v>-0.10000000000000016</v>
      </c>
      <c r="Y137" s="21">
        <f t="shared" si="36"/>
        <v>9.4986072423398335E-2</v>
      </c>
      <c r="Z137" s="21">
        <f t="shared" si="37"/>
        <v>9.6874999999999989E-2</v>
      </c>
      <c r="AA137" s="20">
        <f t="shared" si="38"/>
        <v>1.0085738636363637</v>
      </c>
      <c r="AB137" s="21">
        <f t="shared" si="45"/>
        <v>1.0226889664530578</v>
      </c>
      <c r="AC137" s="21">
        <f t="shared" si="46"/>
        <v>0.99445876081966966</v>
      </c>
      <c r="AD137" s="47">
        <f t="shared" si="47"/>
        <v>1.0936916518070067E-2</v>
      </c>
      <c r="AE137" s="21">
        <f t="shared" si="39"/>
        <v>-8.7319516193542744E-3</v>
      </c>
      <c r="AF137" s="21">
        <f t="shared" si="40"/>
        <v>0.99754317548746541</v>
      </c>
      <c r="AG137" s="22">
        <f t="shared" si="41"/>
        <v>1.0173806818181816</v>
      </c>
      <c r="AH137" s="10"/>
      <c r="AI137" s="10"/>
    </row>
    <row r="138" spans="1:35" ht="18" customHeight="1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36">
        <v>14.2</v>
      </c>
      <c r="T138" s="20">
        <f t="shared" si="34"/>
        <v>8.7570621468926552E-2</v>
      </c>
      <c r="U138" s="21">
        <f t="shared" si="42"/>
        <v>9.8712765962624932E-2</v>
      </c>
      <c r="V138" s="21">
        <f t="shared" si="43"/>
        <v>7.6428476975228171E-2</v>
      </c>
      <c r="W138" s="47">
        <f t="shared" si="44"/>
        <v>-7.8670360110803389E-2</v>
      </c>
      <c r="X138" s="21">
        <f t="shared" si="35"/>
        <v>-9.9999999999999908E-2</v>
      </c>
      <c r="Y138" s="21">
        <f t="shared" si="36"/>
        <v>9.4459833795013853E-2</v>
      </c>
      <c r="Z138" s="21">
        <f t="shared" si="37"/>
        <v>9.6327683615819198E-2</v>
      </c>
      <c r="AA138" s="20">
        <f t="shared" si="38"/>
        <v>1.0093672316384181</v>
      </c>
      <c r="AB138" s="21">
        <f t="shared" si="45"/>
        <v>1.0234155584920701</v>
      </c>
      <c r="AC138" s="21">
        <f t="shared" si="46"/>
        <v>0.99531890478476603</v>
      </c>
      <c r="AD138" s="47">
        <f t="shared" si="47"/>
        <v>1.0883016434408248E-2</v>
      </c>
      <c r="AE138" s="21">
        <f t="shared" si="39"/>
        <v>-8.6757939750806527E-3</v>
      </c>
      <c r="AF138" s="21">
        <f t="shared" si="40"/>
        <v>0.99838227146814407</v>
      </c>
      <c r="AG138" s="22">
        <f t="shared" si="41"/>
        <v>1.0181242937853106</v>
      </c>
      <c r="AH138" s="10"/>
      <c r="AI138" s="10"/>
    </row>
    <row r="139" spans="1:35" ht="18" customHeight="1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36">
        <v>14.3</v>
      </c>
      <c r="T139" s="20">
        <f t="shared" si="34"/>
        <v>8.7078651685393249E-2</v>
      </c>
      <c r="U139" s="21">
        <f t="shared" si="42"/>
        <v>9.8164530093047306E-2</v>
      </c>
      <c r="V139" s="21">
        <f t="shared" si="43"/>
        <v>7.5992773277739192E-2</v>
      </c>
      <c r="W139" s="47">
        <f t="shared" si="44"/>
        <v>-7.8787878787878837E-2</v>
      </c>
      <c r="X139" s="21">
        <f t="shared" si="35"/>
        <v>-9.9999999999999908E-2</v>
      </c>
      <c r="Y139" s="21">
        <f t="shared" si="36"/>
        <v>9.3939393939393934E-2</v>
      </c>
      <c r="Z139" s="21">
        <f t="shared" si="37"/>
        <v>9.5786516853932566E-2</v>
      </c>
      <c r="AA139" s="20">
        <f t="shared" si="38"/>
        <v>1.0101516853932586</v>
      </c>
      <c r="AB139" s="21">
        <f t="shared" si="45"/>
        <v>1.0241338519015892</v>
      </c>
      <c r="AC139" s="21">
        <f t="shared" si="46"/>
        <v>0.996169518884928</v>
      </c>
      <c r="AD139" s="47">
        <f t="shared" si="47"/>
        <v>1.0829625232846751E-2</v>
      </c>
      <c r="AE139" s="21">
        <f t="shared" si="39"/>
        <v>-8.620354046282688E-3</v>
      </c>
      <c r="AF139" s="21">
        <f t="shared" si="40"/>
        <v>0.99921212121212111</v>
      </c>
      <c r="AG139" s="22">
        <f t="shared" si="41"/>
        <v>1.0188595505617977</v>
      </c>
      <c r="AH139" s="10"/>
      <c r="AI139" s="10"/>
    </row>
    <row r="140" spans="1:35" ht="18" customHeight="1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36">
        <v>14.4</v>
      </c>
      <c r="T140" s="20">
        <f t="shared" si="34"/>
        <v>8.6592178770949713E-2</v>
      </c>
      <c r="U140" s="21">
        <f t="shared" si="42"/>
        <v>9.762235648003055E-2</v>
      </c>
      <c r="V140" s="21">
        <f t="shared" si="43"/>
        <v>7.5562001061868861E-2</v>
      </c>
      <c r="W140" s="47">
        <f t="shared" si="44"/>
        <v>-7.8904109589041316E-2</v>
      </c>
      <c r="X140" s="21">
        <f t="shared" si="35"/>
        <v>-0.10000000000000006</v>
      </c>
      <c r="Y140" s="21">
        <f t="shared" si="36"/>
        <v>9.3424657534246586E-2</v>
      </c>
      <c r="Z140" s="21">
        <f t="shared" si="37"/>
        <v>9.5251396648044689E-2</v>
      </c>
      <c r="AA140" s="20">
        <f t="shared" si="38"/>
        <v>1.010927374301676</v>
      </c>
      <c r="AB140" s="21">
        <f t="shared" si="45"/>
        <v>1.0248439878253497</v>
      </c>
      <c r="AC140" s="21">
        <f t="shared" si="46"/>
        <v>0.99701076077800244</v>
      </c>
      <c r="AD140" s="47">
        <f t="shared" si="47"/>
        <v>1.0776736159581092E-2</v>
      </c>
      <c r="AE140" s="21">
        <f t="shared" si="39"/>
        <v>-8.5656181613210161E-3</v>
      </c>
      <c r="AF140" s="21">
        <f t="shared" si="40"/>
        <v>1.0000328767123288</v>
      </c>
      <c r="AG140" s="22">
        <f t="shared" si="41"/>
        <v>1.019586592178771</v>
      </c>
      <c r="AH140" s="10"/>
      <c r="AI140" s="10"/>
    </row>
    <row r="141" spans="1:35" ht="18" customHeight="1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36">
        <v>14.5</v>
      </c>
      <c r="T141" s="20">
        <f t="shared" si="34"/>
        <v>8.6111111111111097E-2</v>
      </c>
      <c r="U141" s="21">
        <f t="shared" si="42"/>
        <v>9.7086145013255049E-2</v>
      </c>
      <c r="V141" s="21">
        <f t="shared" si="43"/>
        <v>7.5136077208967145E-2</v>
      </c>
      <c r="W141" s="47">
        <f t="shared" si="44"/>
        <v>-7.9019073569482443E-2</v>
      </c>
      <c r="X141" s="21">
        <f t="shared" si="35"/>
        <v>-0.10000000000000002</v>
      </c>
      <c r="Y141" s="21">
        <f t="shared" si="36"/>
        <v>9.2915531335149862E-2</v>
      </c>
      <c r="Z141" s="21">
        <f t="shared" si="37"/>
        <v>9.4722222222222208E-2</v>
      </c>
      <c r="AA141" s="20">
        <f t="shared" si="38"/>
        <v>1.0116944444444445</v>
      </c>
      <c r="AB141" s="21">
        <f t="shared" si="45"/>
        <v>1.0255461042294134</v>
      </c>
      <c r="AC141" s="21">
        <f t="shared" si="46"/>
        <v>0.9978427846594754</v>
      </c>
      <c r="AD141" s="47">
        <f t="shared" si="47"/>
        <v>1.0724342567583421E-2</v>
      </c>
      <c r="AE141" s="21">
        <f t="shared" si="39"/>
        <v>-8.5115729936023864E-3</v>
      </c>
      <c r="AF141" s="21">
        <f t="shared" si="40"/>
        <v>1.0008446866485012</v>
      </c>
      <c r="AG141" s="22">
        <f t="shared" si="41"/>
        <v>1.0203055555555554</v>
      </c>
      <c r="AH141" s="10"/>
      <c r="AI141" s="10"/>
    </row>
    <row r="142" spans="1:35" ht="18" customHeight="1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36">
        <v>14.6</v>
      </c>
      <c r="T142" s="20">
        <f t="shared" si="34"/>
        <v>8.5635359116022089E-2</v>
      </c>
      <c r="U142" s="21">
        <f t="shared" si="42"/>
        <v>9.6555797777181943E-2</v>
      </c>
      <c r="V142" s="21">
        <f t="shared" si="43"/>
        <v>7.4714920454862235E-2</v>
      </c>
      <c r="W142" s="47">
        <f t="shared" si="44"/>
        <v>-7.9132791327913579E-2</v>
      </c>
      <c r="X142" s="21">
        <f t="shared" si="35"/>
        <v>-9.9999999999999978E-2</v>
      </c>
      <c r="Y142" s="21">
        <f t="shared" si="36"/>
        <v>9.2411924119241207E-2</v>
      </c>
      <c r="Z142" s="21">
        <f t="shared" si="37"/>
        <v>9.4198895027624296E-2</v>
      </c>
      <c r="AA142" s="20">
        <f t="shared" si="38"/>
        <v>1.0124530386740331</v>
      </c>
      <c r="AB142" s="21">
        <f t="shared" si="45"/>
        <v>1.0262403359909493</v>
      </c>
      <c r="AC142" s="21">
        <f t="shared" si="46"/>
        <v>0.99866574135711705</v>
      </c>
      <c r="AD142" s="47">
        <f t="shared" si="47"/>
        <v>1.067243791496689E-2</v>
      </c>
      <c r="AE142" s="21">
        <f t="shared" si="39"/>
        <v>-8.4582055507654783E-3</v>
      </c>
      <c r="AF142" s="21">
        <f t="shared" si="40"/>
        <v>1.0016476964769649</v>
      </c>
      <c r="AG142" s="22">
        <f t="shared" si="41"/>
        <v>1.0210165745856352</v>
      </c>
      <c r="AH142" s="10"/>
      <c r="AI142" s="10"/>
    </row>
    <row r="143" spans="1:35" ht="18" customHeight="1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36">
        <v>14.7</v>
      </c>
      <c r="T143" s="20">
        <f t="shared" si="34"/>
        <v>8.5164835164835154E-2</v>
      </c>
      <c r="U143" s="21">
        <f t="shared" si="42"/>
        <v>9.603121899115899E-2</v>
      </c>
      <c r="V143" s="21">
        <f t="shared" si="43"/>
        <v>7.4298451338511304E-2</v>
      </c>
      <c r="W143" s="47">
        <f t="shared" si="44"/>
        <v>-7.9245283018868101E-2</v>
      </c>
      <c r="X143" s="21">
        <f t="shared" si="35"/>
        <v>-0.10000000000000014</v>
      </c>
      <c r="Y143" s="21">
        <f t="shared" si="36"/>
        <v>9.1913746630727766E-2</v>
      </c>
      <c r="Z143" s="21">
        <f t="shared" si="37"/>
        <v>9.3681318681318682E-2</v>
      </c>
      <c r="AA143" s="20">
        <f t="shared" si="38"/>
        <v>1.0132032967032967</v>
      </c>
      <c r="AB143" s="21">
        <f t="shared" si="45"/>
        <v>1.0269268149840589</v>
      </c>
      <c r="AC143" s="21">
        <f t="shared" si="46"/>
        <v>0.99947977842253466</v>
      </c>
      <c r="AD143" s="47">
        <f t="shared" si="47"/>
        <v>1.0621015763362331E-2</v>
      </c>
      <c r="AE143" s="21">
        <f t="shared" si="39"/>
        <v>-8.4055031642651934E-3</v>
      </c>
      <c r="AF143" s="21">
        <f t="shared" si="40"/>
        <v>1.0024420485175203</v>
      </c>
      <c r="AG143" s="22">
        <f t="shared" si="41"/>
        <v>1.0217197802197802</v>
      </c>
      <c r="AH143" s="10"/>
      <c r="AI143" s="10"/>
    </row>
    <row r="144" spans="1:35" ht="18" customHeight="1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36">
        <v>14.8</v>
      </c>
      <c r="T144" s="20">
        <f t="shared" si="34"/>
        <v>8.4699453551912551E-2</v>
      </c>
      <c r="U144" s="21">
        <f t="shared" si="42"/>
        <v>9.551231495147991E-2</v>
      </c>
      <c r="V144" s="21">
        <f t="shared" si="43"/>
        <v>7.3886592152345193E-2</v>
      </c>
      <c r="W144" s="47">
        <f t="shared" si="44"/>
        <v>-7.9356568364611413E-2</v>
      </c>
      <c r="X144" s="21">
        <f t="shared" si="35"/>
        <v>-0.10000000000000003</v>
      </c>
      <c r="Y144" s="21">
        <f t="shared" si="36"/>
        <v>9.1420911528150128E-2</v>
      </c>
      <c r="Z144" s="21">
        <f t="shared" si="37"/>
        <v>9.3169398907103809E-2</v>
      </c>
      <c r="AA144" s="20">
        <f t="shared" si="38"/>
        <v>1.0139453551912569</v>
      </c>
      <c r="AB144" s="21">
        <f t="shared" si="45"/>
        <v>1.0276056701627614</v>
      </c>
      <c r="AC144" s="21">
        <f t="shared" si="46"/>
        <v>1.0002850402197525</v>
      </c>
      <c r="AD144" s="47">
        <f t="shared" si="47"/>
        <v>1.0570069776296794E-2</v>
      </c>
      <c r="AE144" s="21">
        <f t="shared" si="39"/>
        <v>-8.3534534793479297E-3</v>
      </c>
      <c r="AF144" s="21">
        <f t="shared" si="40"/>
        <v>1.0032278820375333</v>
      </c>
      <c r="AG144" s="22">
        <f t="shared" si="41"/>
        <v>1.022415300546448</v>
      </c>
      <c r="AH144" s="10"/>
      <c r="AI144" s="10"/>
    </row>
    <row r="145" spans="1:35" ht="18" customHeight="1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36">
        <v>14.9</v>
      </c>
      <c r="T145" s="20">
        <f t="shared" si="34"/>
        <v>8.4239130434782608E-2</v>
      </c>
      <c r="U145" s="21">
        <f t="shared" si="42"/>
        <v>9.4998993975322896E-2</v>
      </c>
      <c r="V145" s="21">
        <f t="shared" si="43"/>
        <v>7.347926689424232E-2</v>
      </c>
      <c r="W145" s="47">
        <f t="shared" si="44"/>
        <v>-7.9466666666666727E-2</v>
      </c>
      <c r="X145" s="21">
        <f t="shared" si="35"/>
        <v>-9.9999999999999922E-2</v>
      </c>
      <c r="Y145" s="21">
        <f t="shared" si="36"/>
        <v>9.0933333333333338E-2</v>
      </c>
      <c r="Z145" s="21">
        <f t="shared" si="37"/>
        <v>9.2663043478260862E-2</v>
      </c>
      <c r="AA145" s="20">
        <f t="shared" si="38"/>
        <v>1.0146793478260872</v>
      </c>
      <c r="AB145" s="21">
        <f t="shared" si="45"/>
        <v>1.0282770276412467</v>
      </c>
      <c r="AC145" s="21">
        <f t="shared" si="46"/>
        <v>1.0010816680109276</v>
      </c>
      <c r="AD145" s="47">
        <f t="shared" si="47"/>
        <v>1.0519593717584416E-2</v>
      </c>
      <c r="AE145" s="21">
        <f t="shared" si="39"/>
        <v>-8.3020444453963949E-3</v>
      </c>
      <c r="AF145" s="21">
        <f t="shared" si="40"/>
        <v>1.0040053333333332</v>
      </c>
      <c r="AG145" s="22">
        <f t="shared" si="41"/>
        <v>1.0231032608695652</v>
      </c>
      <c r="AH145" s="10"/>
      <c r="AI145" s="10"/>
    </row>
    <row r="146" spans="1:35" ht="18" customHeight="1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36">
        <v>15</v>
      </c>
      <c r="T146" s="20">
        <f t="shared" si="34"/>
        <v>8.3783783783783775E-2</v>
      </c>
      <c r="U146" s="21">
        <f t="shared" si="42"/>
        <v>9.449116634649754E-2</v>
      </c>
      <c r="V146" s="21">
        <f t="shared" si="43"/>
        <v>7.3076401221070009E-2</v>
      </c>
      <c r="W146" s="47">
        <f t="shared" si="44"/>
        <v>-7.9575596816976235E-2</v>
      </c>
      <c r="X146" s="21">
        <f t="shared" si="35"/>
        <v>-9.9999999999999978E-2</v>
      </c>
      <c r="Y146" s="21">
        <f t="shared" si="36"/>
        <v>9.0450928381962864E-2</v>
      </c>
      <c r="Z146" s="21">
        <f t="shared" si="37"/>
        <v>9.2162162162162151E-2</v>
      </c>
      <c r="AA146" s="20">
        <f t="shared" si="38"/>
        <v>1.0154054054054054</v>
      </c>
      <c r="AB146" s="21">
        <f t="shared" si="45"/>
        <v>1.0289410107715005</v>
      </c>
      <c r="AC146" s="21">
        <f t="shared" si="46"/>
        <v>1.0018698000393103</v>
      </c>
      <c r="AD146" s="47">
        <f t="shared" si="47"/>
        <v>1.0469581449729051E-2</v>
      </c>
      <c r="AE146" s="21">
        <f t="shared" si="39"/>
        <v>-8.2512643066276533E-3</v>
      </c>
      <c r="AF146" s="21">
        <f t="shared" si="40"/>
        <v>1.0047745358090183</v>
      </c>
      <c r="AG146" s="22">
        <f t="shared" si="41"/>
        <v>1.0237837837837838</v>
      </c>
      <c r="AH146" s="10"/>
      <c r="AI146" s="10"/>
    </row>
    <row r="147" spans="1:35" ht="18" customHeight="1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36">
        <v>15.1</v>
      </c>
      <c r="T147" s="20">
        <f t="shared" si="34"/>
        <v>8.3333333333333315E-2</v>
      </c>
      <c r="U147" s="21">
        <f t="shared" si="42"/>
        <v>9.3988744262932591E-2</v>
      </c>
      <c r="V147" s="21">
        <f t="shared" si="43"/>
        <v>7.2677922403734038E-2</v>
      </c>
      <c r="W147" s="47">
        <f t="shared" si="44"/>
        <v>-7.9683377308707462E-2</v>
      </c>
      <c r="X147" s="21">
        <f t="shared" si="35"/>
        <v>-0.1</v>
      </c>
      <c r="Y147" s="21">
        <f t="shared" si="36"/>
        <v>8.9973614775725602E-2</v>
      </c>
      <c r="Z147" s="21">
        <f t="shared" si="37"/>
        <v>9.1666666666666646E-2</v>
      </c>
      <c r="AA147" s="20">
        <f t="shared" si="38"/>
        <v>1.0161236559139786</v>
      </c>
      <c r="AB147" s="21">
        <f t="shared" si="45"/>
        <v>1.0295977402184002</v>
      </c>
      <c r="AC147" s="21">
        <f t="shared" si="46"/>
        <v>1.0026495716095569</v>
      </c>
      <c r="AD147" s="47">
        <f t="shared" si="47"/>
        <v>1.042002693233644E-2</v>
      </c>
      <c r="AE147" s="21">
        <f t="shared" si="39"/>
        <v>-8.2011015931298739E-3</v>
      </c>
      <c r="AF147" s="21">
        <f t="shared" si="40"/>
        <v>1.0055356200527708</v>
      </c>
      <c r="AG147" s="22">
        <f t="shared" si="41"/>
        <v>1.0244569892473117</v>
      </c>
      <c r="AH147" s="10"/>
      <c r="AI147" s="10"/>
    </row>
    <row r="148" spans="1:35" ht="18" customHeight="1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36">
        <v>15.2</v>
      </c>
      <c r="T148" s="20">
        <f t="shared" si="34"/>
        <v>8.2887700534759357E-2</v>
      </c>
      <c r="U148" s="21">
        <f t="shared" si="42"/>
        <v>9.3491641785839241E-2</v>
      </c>
      <c r="V148" s="21">
        <f t="shared" si="43"/>
        <v>7.2283759283679472E-2</v>
      </c>
      <c r="W148" s="47">
        <f t="shared" si="44"/>
        <v>-7.9790026246719256E-2</v>
      </c>
      <c r="X148" s="21">
        <f t="shared" si="35"/>
        <v>-9.9999999999999964E-2</v>
      </c>
      <c r="Y148" s="21">
        <f t="shared" si="36"/>
        <v>8.9501312335958011E-2</v>
      </c>
      <c r="Z148" s="21">
        <f t="shared" si="37"/>
        <v>9.1176470588235289E-2</v>
      </c>
      <c r="AA148" s="20">
        <f t="shared" si="38"/>
        <v>1.0168342245989306</v>
      </c>
      <c r="AB148" s="21">
        <f t="shared" si="45"/>
        <v>1.0302473340323799</v>
      </c>
      <c r="AC148" s="21">
        <f t="shared" si="46"/>
        <v>1.0034211151654813</v>
      </c>
      <c r="AD148" s="47">
        <f t="shared" si="47"/>
        <v>1.0370924220542237E-2</v>
      </c>
      <c r="AE148" s="21">
        <f t="shared" si="39"/>
        <v>-8.1515451122281604E-3</v>
      </c>
      <c r="AF148" s="21">
        <f t="shared" si="40"/>
        <v>1.0062887139107612</v>
      </c>
      <c r="AG148" s="22">
        <f t="shared" si="41"/>
        <v>1.0251229946524063</v>
      </c>
      <c r="AH148" s="10"/>
      <c r="AI148" s="10"/>
    </row>
    <row r="149" spans="1:35" ht="18" customHeight="1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36">
        <v>15.3</v>
      </c>
      <c r="T149" s="20">
        <f t="shared" si="34"/>
        <v>8.2446808510638292E-2</v>
      </c>
      <c r="U149" s="21">
        <f t="shared" si="42"/>
        <v>9.2999774790488154E-2</v>
      </c>
      <c r="V149" s="21">
        <f t="shared" si="43"/>
        <v>7.1893842230788443E-2</v>
      </c>
      <c r="W149" s="47">
        <f t="shared" si="44"/>
        <v>-7.9895561357702399E-2</v>
      </c>
      <c r="X149" s="21">
        <f t="shared" si="35"/>
        <v>-9.9999999999999895E-2</v>
      </c>
      <c r="Y149" s="21">
        <f t="shared" si="36"/>
        <v>8.9033942558746734E-2</v>
      </c>
      <c r="Z149" s="21">
        <f t="shared" si="37"/>
        <v>9.0691489361702113E-2</v>
      </c>
      <c r="AA149" s="20">
        <f t="shared" si="38"/>
        <v>1.0175372340425533</v>
      </c>
      <c r="AB149" s="21">
        <f t="shared" si="45"/>
        <v>1.03088990771975</v>
      </c>
      <c r="AC149" s="21">
        <f t="shared" si="46"/>
        <v>1.0041845603653567</v>
      </c>
      <c r="AD149" s="47">
        <f t="shared" si="47"/>
        <v>1.0322267463450217E-2</v>
      </c>
      <c r="AE149" s="21">
        <f t="shared" si="39"/>
        <v>-8.1025839401557241E-3</v>
      </c>
      <c r="AF149" s="21">
        <f t="shared" si="40"/>
        <v>1.0070339425587467</v>
      </c>
      <c r="AG149" s="22">
        <f t="shared" si="41"/>
        <v>1.0257819148936169</v>
      </c>
      <c r="AH149" s="10"/>
      <c r="AI149" s="10"/>
    </row>
    <row r="150" spans="1:35" ht="18" customHeight="1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36">
        <v>15.4</v>
      </c>
      <c r="T150" s="20">
        <f t="shared" si="34"/>
        <v>8.2010582010582006E-2</v>
      </c>
      <c r="U150" s="21">
        <f t="shared" si="42"/>
        <v>9.2513060918540654E-2</v>
      </c>
      <c r="V150" s="21">
        <f t="shared" si="43"/>
        <v>7.1508103102623358E-2</v>
      </c>
      <c r="W150" s="47">
        <f t="shared" si="44"/>
        <v>-8.0000000000000154E-2</v>
      </c>
      <c r="X150" s="21">
        <f t="shared" si="35"/>
        <v>-0.1000000000000001</v>
      </c>
      <c r="Y150" s="21">
        <f t="shared" si="36"/>
        <v>8.8571428571428579E-2</v>
      </c>
      <c r="Z150" s="21">
        <f t="shared" si="37"/>
        <v>9.0211640211640215E-2</v>
      </c>
      <c r="AA150" s="20">
        <f t="shared" si="38"/>
        <v>1.0182328042328044</v>
      </c>
      <c r="AB150" s="21">
        <f t="shared" si="45"/>
        <v>1.0315255743107667</v>
      </c>
      <c r="AC150" s="21">
        <f t="shared" si="46"/>
        <v>1.0049400341548422</v>
      </c>
      <c r="AD150" s="47">
        <f t="shared" si="47"/>
        <v>1.0274050902591028E-2</v>
      </c>
      <c r="AE150" s="21">
        <f t="shared" si="39"/>
        <v>-8.0542074140277295E-3</v>
      </c>
      <c r="AF150" s="21">
        <f t="shared" si="40"/>
        <v>1.0077714285714285</v>
      </c>
      <c r="AG150" s="22">
        <f t="shared" si="41"/>
        <v>1.0264338624338625</v>
      </c>
      <c r="AH150" s="10"/>
      <c r="AI150" s="10"/>
    </row>
    <row r="151" spans="1:35" ht="18" customHeight="1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36">
        <v>15.5</v>
      </c>
      <c r="T151" s="20">
        <f t="shared" si="34"/>
        <v>8.1578947368421043E-2</v>
      </c>
      <c r="U151" s="21">
        <f t="shared" si="42"/>
        <v>9.2031419531876851E-2</v>
      </c>
      <c r="V151" s="21">
        <f t="shared" si="43"/>
        <v>7.1126475204965234E-2</v>
      </c>
      <c r="W151" s="47">
        <f t="shared" si="44"/>
        <v>-8.0103359173126706E-2</v>
      </c>
      <c r="X151" s="21">
        <f t="shared" si="35"/>
        <v>-0.10000000000000012</v>
      </c>
      <c r="Y151" s="21">
        <f t="shared" si="36"/>
        <v>8.8113695090439273E-2</v>
      </c>
      <c r="Z151" s="21">
        <f t="shared" si="37"/>
        <v>8.9736842105263157E-2</v>
      </c>
      <c r="AA151" s="20">
        <f t="shared" si="38"/>
        <v>1.0189210526315791</v>
      </c>
      <c r="AB151" s="21">
        <f t="shared" si="45"/>
        <v>1.0321544444255295</v>
      </c>
      <c r="AC151" s="21">
        <f t="shared" si="46"/>
        <v>1.0056876608376284</v>
      </c>
      <c r="AD151" s="47">
        <f t="shared" si="47"/>
        <v>1.0226268870393788E-2</v>
      </c>
      <c r="AE151" s="21">
        <f t="shared" si="39"/>
        <v>-8.0064051240990967E-3</v>
      </c>
      <c r="AF151" s="21">
        <f t="shared" si="40"/>
        <v>1.0085012919896639</v>
      </c>
      <c r="AG151" s="22">
        <f t="shared" si="41"/>
        <v>1.027078947368421</v>
      </c>
      <c r="AH151" s="10"/>
      <c r="AI151" s="10"/>
    </row>
    <row r="152" spans="1:35" ht="18" customHeight="1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36">
        <v>15.6</v>
      </c>
      <c r="T152" s="20">
        <f t="shared" si="34"/>
        <v>8.1151832460732973E-2</v>
      </c>
      <c r="U152" s="21">
        <f t="shared" si="42"/>
        <v>9.1554771667866353E-2</v>
      </c>
      <c r="V152" s="21">
        <f t="shared" si="43"/>
        <v>7.0748893253599593E-2</v>
      </c>
      <c r="W152" s="47">
        <f t="shared" si="44"/>
        <v>-8.0205655526992478E-2</v>
      </c>
      <c r="X152" s="21">
        <f t="shared" si="35"/>
        <v>-0.10000000000000002</v>
      </c>
      <c r="Y152" s="21">
        <f t="shared" si="36"/>
        <v>8.7660668380462728E-2</v>
      </c>
      <c r="Z152" s="21">
        <f t="shared" si="37"/>
        <v>8.9267015706806271E-2</v>
      </c>
      <c r="AA152" s="20">
        <f t="shared" si="38"/>
        <v>1.0196020942408375</v>
      </c>
      <c r="AB152" s="21">
        <f t="shared" si="45"/>
        <v>1.032776626337788</v>
      </c>
      <c r="AC152" s="21">
        <f t="shared" si="46"/>
        <v>1.006427562143887</v>
      </c>
      <c r="AD152" s="47">
        <f t="shared" si="47"/>
        <v>1.0178915788674312E-2</v>
      </c>
      <c r="AE152" s="21">
        <f t="shared" si="39"/>
        <v>-7.9591669062975007E-3</v>
      </c>
      <c r="AF152" s="21">
        <f t="shared" si="40"/>
        <v>1.009223650385604</v>
      </c>
      <c r="AG152" s="22">
        <f t="shared" si="41"/>
        <v>1.0277172774869108</v>
      </c>
      <c r="AH152" s="10"/>
      <c r="AI152" s="10"/>
    </row>
    <row r="153" spans="1:35" ht="18" customHeight="1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36">
        <v>15.7</v>
      </c>
      <c r="T153" s="20">
        <f t="shared" si="34"/>
        <v>8.0729166666666657E-2</v>
      </c>
      <c r="U153" s="21">
        <f t="shared" si="42"/>
        <v>9.1083039996028944E-2</v>
      </c>
      <c r="V153" s="21">
        <f t="shared" si="43"/>
        <v>7.037529333730437E-2</v>
      </c>
      <c r="W153" s="47">
        <f t="shared" si="44"/>
        <v>-8.0306905370844034E-2</v>
      </c>
      <c r="X153" s="21">
        <f t="shared" si="35"/>
        <v>-0.1</v>
      </c>
      <c r="Y153" s="21">
        <f t="shared" si="36"/>
        <v>8.7212276214833753E-2</v>
      </c>
      <c r="Z153" s="21">
        <f t="shared" si="37"/>
        <v>8.8802083333333323E-2</v>
      </c>
      <c r="AA153" s="20">
        <f t="shared" si="38"/>
        <v>1.0202760416666667</v>
      </c>
      <c r="AB153" s="21">
        <f t="shared" si="45"/>
        <v>1.0333922260367374</v>
      </c>
      <c r="AC153" s="21">
        <f t="shared" si="46"/>
        <v>1.0071598572965961</v>
      </c>
      <c r="AD153" s="47">
        <f t="shared" si="47"/>
        <v>1.0131986167144379E-2</v>
      </c>
      <c r="AE153" s="21">
        <f t="shared" si="39"/>
        <v>-7.9124828350170609E-3</v>
      </c>
      <c r="AF153" s="21">
        <f t="shared" si="40"/>
        <v>1.0099386189258313</v>
      </c>
      <c r="AG153" s="22">
        <f t="shared" si="41"/>
        <v>1.0283489583333334</v>
      </c>
      <c r="AH153" s="10"/>
      <c r="AI153" s="10"/>
    </row>
    <row r="154" spans="1:35" ht="18" customHeight="1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36">
        <v>15.8</v>
      </c>
      <c r="T154" s="20">
        <f t="shared" si="34"/>
        <v>8.0310880829015538E-2</v>
      </c>
      <c r="U154" s="21">
        <f t="shared" si="42"/>
        <v>9.0616148776035244E-2</v>
      </c>
      <c r="V154" s="21">
        <f t="shared" si="43"/>
        <v>7.0005612881995832E-2</v>
      </c>
      <c r="W154" s="47">
        <f t="shared" si="44"/>
        <v>-8.0407124681933909E-2</v>
      </c>
      <c r="X154" s="21">
        <f t="shared" si="35"/>
        <v>-9.9999999999999978E-2</v>
      </c>
      <c r="Y154" s="21">
        <f t="shared" si="36"/>
        <v>8.6768447837150126E-2</v>
      </c>
      <c r="Z154" s="21">
        <f t="shared" si="37"/>
        <v>8.834196891191709E-2</v>
      </c>
      <c r="AA154" s="20">
        <f t="shared" si="38"/>
        <v>1.0209430051813471</v>
      </c>
      <c r="AB154" s="21">
        <f t="shared" si="45"/>
        <v>1.0340013472868677</v>
      </c>
      <c r="AC154" s="21">
        <f t="shared" si="46"/>
        <v>1.0078846630758265</v>
      </c>
      <c r="AD154" s="47">
        <f t="shared" si="47"/>
        <v>1.0085474601932421E-2</v>
      </c>
      <c r="AE154" s="21">
        <f t="shared" si="39"/>
        <v>-7.866343216167096E-3</v>
      </c>
      <c r="AF154" s="21">
        <f t="shared" si="40"/>
        <v>1.01064631043257</v>
      </c>
      <c r="AG154" s="22">
        <f t="shared" si="41"/>
        <v>1.0289740932642486</v>
      </c>
      <c r="AH154" s="10"/>
      <c r="AI154" s="10"/>
    </row>
    <row r="155" spans="1:35" ht="18" customHeight="1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36">
        <v>15.9</v>
      </c>
      <c r="T155" s="20">
        <f t="shared" si="34"/>
        <v>7.9896907216494839E-2</v>
      </c>
      <c r="U155" s="21">
        <f t="shared" si="42"/>
        <v>9.0154023816998982E-2</v>
      </c>
      <c r="V155" s="21">
        <f t="shared" si="43"/>
        <v>6.9639790615990696E-2</v>
      </c>
      <c r="W155" s="47">
        <f t="shared" si="44"/>
        <v>-8.0506329113924233E-2</v>
      </c>
      <c r="X155" s="21">
        <f t="shared" si="35"/>
        <v>-0.1</v>
      </c>
      <c r="Y155" s="21">
        <f t="shared" si="36"/>
        <v>8.6329113924050641E-2</v>
      </c>
      <c r="Z155" s="21">
        <f t="shared" si="37"/>
        <v>8.7886597938144323E-2</v>
      </c>
      <c r="AA155" s="20">
        <f t="shared" si="38"/>
        <v>1.0216030927835054</v>
      </c>
      <c r="AB155" s="21">
        <f t="shared" si="45"/>
        <v>1.0346040916859551</v>
      </c>
      <c r="AC155" s="21">
        <f t="shared" si="46"/>
        <v>1.0086020938810554</v>
      </c>
      <c r="AD155" s="47">
        <f t="shared" si="47"/>
        <v>1.0039375774130407E-2</v>
      </c>
      <c r="AE155" s="21">
        <f t="shared" si="39"/>
        <v>-7.8207385804602344E-3</v>
      </c>
      <c r="AF155" s="21">
        <f t="shared" si="40"/>
        <v>1.0113468354430379</v>
      </c>
      <c r="AG155" s="22">
        <f t="shared" si="41"/>
        <v>1.0295927835051548</v>
      </c>
      <c r="AH155" s="10"/>
      <c r="AI155" s="10"/>
    </row>
    <row r="156" spans="1:35" ht="18" customHeight="1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36">
        <v>16</v>
      </c>
      <c r="T156" s="20">
        <f t="shared" si="34"/>
        <v>7.9487179487179482E-2</v>
      </c>
      <c r="U156" s="21">
        <f t="shared" si="42"/>
        <v>8.9696592438015019E-2</v>
      </c>
      <c r="V156" s="21">
        <f t="shared" si="43"/>
        <v>6.9277766536343946E-2</v>
      </c>
      <c r="W156" s="47">
        <f t="shared" si="44"/>
        <v>-8.0604534005037878E-2</v>
      </c>
      <c r="X156" s="21">
        <f t="shared" si="35"/>
        <v>-9.9999999999999964E-2</v>
      </c>
      <c r="Y156" s="21">
        <f t="shared" si="36"/>
        <v>8.589420654911839E-2</v>
      </c>
      <c r="Z156" s="21">
        <f t="shared" si="37"/>
        <v>8.7435897435897428E-2</v>
      </c>
      <c r="AA156" s="20">
        <f t="shared" si="38"/>
        <v>1.0222564102564102</v>
      </c>
      <c r="AB156" s="21">
        <f t="shared" si="45"/>
        <v>1.0352005587212383</v>
      </c>
      <c r="AC156" s="21">
        <f t="shared" si="46"/>
        <v>1.009312261791582</v>
      </c>
      <c r="AD156" s="47">
        <f t="shared" si="47"/>
        <v>9.9936844483522295E-3</v>
      </c>
      <c r="AE156" s="21">
        <f t="shared" si="39"/>
        <v>-7.775659676933811E-3</v>
      </c>
      <c r="AF156" s="21">
        <f t="shared" si="40"/>
        <v>1.0120403022670024</v>
      </c>
      <c r="AG156" s="22">
        <f t="shared" si="41"/>
        <v>1.0302051282051281</v>
      </c>
      <c r="AH156" s="10"/>
      <c r="AI156" s="10"/>
    </row>
    <row r="157" spans="1:35" ht="18" customHeight="1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36">
        <v>16.100000000000001</v>
      </c>
      <c r="T157" s="20">
        <f t="shared" si="34"/>
        <v>7.9081632653061215E-2</v>
      </c>
      <c r="U157" s="21">
        <f t="shared" si="42"/>
        <v>8.9243783429898485E-2</v>
      </c>
      <c r="V157" s="21">
        <f t="shared" si="43"/>
        <v>6.8919481876223945E-2</v>
      </c>
      <c r="W157" s="47">
        <f t="shared" si="44"/>
        <v>-8.070175438596501E-2</v>
      </c>
      <c r="X157" s="21">
        <f t="shared" si="35"/>
        <v>-9.9999999999999978E-2</v>
      </c>
      <c r="Y157" s="21">
        <f t="shared" si="36"/>
        <v>8.5463659147869672E-2</v>
      </c>
      <c r="Z157" s="21">
        <f t="shared" si="37"/>
        <v>8.6989795918367335E-2</v>
      </c>
      <c r="AA157" s="20">
        <f t="shared" si="38"/>
        <v>1.0229030612244898</v>
      </c>
      <c r="AB157" s="21">
        <f t="shared" si="45"/>
        <v>1.0357908458238709</v>
      </c>
      <c r="AC157" s="21">
        <f t="shared" si="46"/>
        <v>1.0100152766251087</v>
      </c>
      <c r="AD157" s="47">
        <f t="shared" si="47"/>
        <v>9.9483954713180858E-3</v>
      </c>
      <c r="AE157" s="21">
        <f t="shared" si="39"/>
        <v>-7.7310974666937819E-3</v>
      </c>
      <c r="AF157" s="21">
        <f t="shared" si="40"/>
        <v>1.0127268170426067</v>
      </c>
      <c r="AG157" s="22">
        <f t="shared" si="41"/>
        <v>1.0308112244897958</v>
      </c>
      <c r="AH157" s="10"/>
      <c r="AI157" s="10"/>
    </row>
    <row r="158" spans="1:35" ht="18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36">
        <v>16.2</v>
      </c>
      <c r="T158" s="20">
        <f t="shared" si="34"/>
        <v>7.8680203045685279E-2</v>
      </c>
      <c r="U158" s="21">
        <f t="shared" si="42"/>
        <v>8.8795527018082798E-2</v>
      </c>
      <c r="V158" s="21">
        <f t="shared" si="43"/>
        <v>6.8564879073287774E-2</v>
      </c>
      <c r="W158" s="47">
        <f t="shared" si="44"/>
        <v>-8.0798004987531091E-2</v>
      </c>
      <c r="X158" s="21">
        <f t="shared" si="35"/>
        <v>-9.9999999999999978E-2</v>
      </c>
      <c r="Y158" s="21">
        <f t="shared" si="36"/>
        <v>8.5037406483790517E-2</v>
      </c>
      <c r="Z158" s="21">
        <f t="shared" si="37"/>
        <v>8.6548223350253806E-2</v>
      </c>
      <c r="AA158" s="20">
        <f t="shared" si="38"/>
        <v>1.023543147208122</v>
      </c>
      <c r="AB158" s="21">
        <f t="shared" si="45"/>
        <v>1.0363750484216903</v>
      </c>
      <c r="AC158" s="21">
        <f t="shared" si="46"/>
        <v>1.0107112459945538</v>
      </c>
      <c r="AD158" s="47">
        <f t="shared" si="47"/>
        <v>9.9035037704541199E-3</v>
      </c>
      <c r="AE158" s="21">
        <f t="shared" si="39"/>
        <v>-7.6870431168727408E-3</v>
      </c>
      <c r="AF158" s="21">
        <f t="shared" si="40"/>
        <v>1.0134064837905239</v>
      </c>
      <c r="AG158" s="22">
        <f t="shared" si="41"/>
        <v>1.0314111675126905</v>
      </c>
      <c r="AH158" s="10"/>
      <c r="AI158" s="10"/>
    </row>
    <row r="159" spans="1:35" ht="18" customHeight="1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36">
        <v>16.3</v>
      </c>
      <c r="T159" s="20">
        <f t="shared" si="34"/>
        <v>7.8282828282828273E-2</v>
      </c>
      <c r="U159" s="21">
        <f t="shared" si="42"/>
        <v>8.8351754826635556E-2</v>
      </c>
      <c r="V159" s="21">
        <f t="shared" si="43"/>
        <v>6.8213901739020991E-2</v>
      </c>
      <c r="W159" s="47">
        <f t="shared" si="44"/>
        <v>-8.0893300248138969E-2</v>
      </c>
      <c r="X159" s="21">
        <f t="shared" si="35"/>
        <v>-9.999999999999995E-2</v>
      </c>
      <c r="Y159" s="21">
        <f t="shared" si="36"/>
        <v>8.4615384615384606E-2</v>
      </c>
      <c r="Z159" s="21">
        <f t="shared" si="37"/>
        <v>8.6111111111111097E-2</v>
      </c>
      <c r="AA159" s="20">
        <f t="shared" si="38"/>
        <v>1.0241767676767677</v>
      </c>
      <c r="AB159" s="21">
        <f t="shared" si="45"/>
        <v>1.0369532599903735</v>
      </c>
      <c r="AC159" s="21">
        <f t="shared" si="46"/>
        <v>1.0114002753631617</v>
      </c>
      <c r="AD159" s="47">
        <f t="shared" si="47"/>
        <v>9.8590043525116373E-3</v>
      </c>
      <c r="AE159" s="21">
        <f t="shared" si="39"/>
        <v>-7.6434879947924793E-3</v>
      </c>
      <c r="AF159" s="21">
        <f t="shared" si="40"/>
        <v>1.0140794044665011</v>
      </c>
      <c r="AG159" s="22">
        <f t="shared" si="41"/>
        <v>1.0320050505050504</v>
      </c>
      <c r="AH159" s="10"/>
      <c r="AI159" s="10"/>
    </row>
    <row r="160" spans="1:35" ht="18" customHeight="1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36">
        <v>16.399999999999999</v>
      </c>
      <c r="T160" s="20">
        <f t="shared" si="34"/>
        <v>7.7889447236180895E-2</v>
      </c>
      <c r="U160" s="21">
        <f t="shared" si="42"/>
        <v>8.7912399843353597E-2</v>
      </c>
      <c r="V160" s="21">
        <f t="shared" si="43"/>
        <v>6.7866494629008206E-2</v>
      </c>
      <c r="W160" s="47">
        <f t="shared" si="44"/>
        <v>-8.0987654320987895E-2</v>
      </c>
      <c r="X160" s="21">
        <f t="shared" si="35"/>
        <v>-0.10000000000000016</v>
      </c>
      <c r="Y160" s="21">
        <f t="shared" si="36"/>
        <v>8.419753086419754E-2</v>
      </c>
      <c r="Z160" s="21">
        <f t="shared" si="37"/>
        <v>8.5678391959798997E-2</v>
      </c>
      <c r="AA160" s="20">
        <f t="shared" si="38"/>
        <v>1.0248040201005026</v>
      </c>
      <c r="AB160" s="21">
        <f t="shared" si="45"/>
        <v>1.0375255721030407</v>
      </c>
      <c r="AC160" s="21">
        <f t="shared" si="46"/>
        <v>1.0120824680979645</v>
      </c>
      <c r="AD160" s="47">
        <f t="shared" si="47"/>
        <v>9.8148923022086994E-3</v>
      </c>
      <c r="AE160" s="21">
        <f t="shared" si="39"/>
        <v>-7.6004236623252565E-3</v>
      </c>
      <c r="AF160" s="21">
        <f t="shared" si="40"/>
        <v>1.0147456790123457</v>
      </c>
      <c r="AG160" s="22">
        <f t="shared" si="41"/>
        <v>1.0325929648241206</v>
      </c>
      <c r="AH160" s="10"/>
      <c r="AI160" s="10"/>
    </row>
    <row r="161" spans="1:35" ht="18" customHeight="1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36">
        <v>16.5</v>
      </c>
      <c r="T161" s="20">
        <f t="shared" si="34"/>
        <v>7.7499999999999986E-2</v>
      </c>
      <c r="U161" s="21">
        <f t="shared" si="42"/>
        <v>8.7477396385898673E-2</v>
      </c>
      <c r="V161" s="21">
        <f t="shared" si="43"/>
        <v>6.7522603614101298E-2</v>
      </c>
      <c r="W161" s="47">
        <f t="shared" si="44"/>
        <v>-8.1081081081081169E-2</v>
      </c>
      <c r="X161" s="21">
        <f t="shared" si="35"/>
        <v>-0.1000000000000001</v>
      </c>
      <c r="Y161" s="21">
        <f t="shared" si="36"/>
        <v>8.3783783783783775E-2</v>
      </c>
      <c r="Z161" s="21">
        <f t="shared" si="37"/>
        <v>8.5249999999999992E-2</v>
      </c>
      <c r="AA161" s="20">
        <f t="shared" si="38"/>
        <v>1.025425</v>
      </c>
      <c r="AB161" s="21">
        <f t="shared" si="45"/>
        <v>1.0380920744783486</v>
      </c>
      <c r="AC161" s="21">
        <f t="shared" si="46"/>
        <v>1.0127579255216514</v>
      </c>
      <c r="AD161" s="47">
        <f t="shared" si="47"/>
        <v>9.7711627808905292E-3</v>
      </c>
      <c r="AE161" s="21">
        <f t="shared" si="39"/>
        <v>-7.5578418704438871E-3</v>
      </c>
      <c r="AF161" s="21">
        <f t="shared" si="40"/>
        <v>1.0154054054054054</v>
      </c>
      <c r="AG161" s="22">
        <f t="shared" si="41"/>
        <v>1.033175</v>
      </c>
      <c r="AH161" s="10"/>
      <c r="AI161" s="10"/>
    </row>
    <row r="162" spans="1:35" ht="18" customHeight="1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36">
        <v>16.600000000000001</v>
      </c>
      <c r="T162" s="20">
        <f t="shared" si="34"/>
        <v>7.7114427860696499E-2</v>
      </c>
      <c r="U162" s="21">
        <f t="shared" si="42"/>
        <v>8.7046680068939147E-2</v>
      </c>
      <c r="V162" s="21">
        <f t="shared" si="43"/>
        <v>6.7182175652453852E-2</v>
      </c>
      <c r="W162" s="47">
        <f t="shared" si="44"/>
        <v>-8.11735941320295E-2</v>
      </c>
      <c r="X162" s="21">
        <f t="shared" si="35"/>
        <v>-0.10000000000000003</v>
      </c>
      <c r="Y162" s="21">
        <f t="shared" si="36"/>
        <v>8.3374083129584345E-2</v>
      </c>
      <c r="Z162" s="21">
        <f t="shared" si="37"/>
        <v>8.4825870646766152E-2</v>
      </c>
      <c r="AA162" s="20">
        <f t="shared" si="38"/>
        <v>1.0260398009950249</v>
      </c>
      <c r="AB162" s="21">
        <f t="shared" si="45"/>
        <v>1.0386528550271397</v>
      </c>
      <c r="AC162" s="21">
        <f t="shared" si="46"/>
        <v>1.0134267469629104</v>
      </c>
      <c r="AD162" s="47">
        <f t="shared" si="47"/>
        <v>9.7278110252096532E-3</v>
      </c>
      <c r="AE162" s="21">
        <f t="shared" si="39"/>
        <v>-7.5157345539532362E-3</v>
      </c>
      <c r="AF162" s="21">
        <f t="shared" si="40"/>
        <v>1.0160586797066016</v>
      </c>
      <c r="AG162" s="22">
        <f t="shared" si="41"/>
        <v>1.0337512437810945</v>
      </c>
      <c r="AH162" s="10"/>
      <c r="AI162" s="10"/>
    </row>
    <row r="163" spans="1:35" ht="18" customHeight="1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36">
        <v>16.7</v>
      </c>
      <c r="T163" s="20">
        <f t="shared" si="34"/>
        <v>7.6732673267326731E-2</v>
      </c>
      <c r="U163" s="21">
        <f t="shared" si="42"/>
        <v>8.6620187772261409E-2</v>
      </c>
      <c r="V163" s="21">
        <f t="shared" si="43"/>
        <v>6.6845158762392068E-2</v>
      </c>
      <c r="W163" s="47">
        <f t="shared" si="44"/>
        <v>-8.1265206812652063E-2</v>
      </c>
      <c r="X163" s="21">
        <f t="shared" si="35"/>
        <v>-9.9999999999999908E-2</v>
      </c>
      <c r="Y163" s="21">
        <f t="shared" si="36"/>
        <v>8.2968369829683697E-2</v>
      </c>
      <c r="Z163" s="21">
        <f t="shared" si="37"/>
        <v>8.4405940594059398E-2</v>
      </c>
      <c r="AA163" s="20">
        <f t="shared" si="38"/>
        <v>1.0266485148514852</v>
      </c>
      <c r="AB163" s="21">
        <f t="shared" si="45"/>
        <v>1.0392079998976893</v>
      </c>
      <c r="AC163" s="21">
        <f t="shared" si="46"/>
        <v>1.0140890298052809</v>
      </c>
      <c r="AD163" s="47">
        <f t="shared" si="47"/>
        <v>9.6848323458276087E-3</v>
      </c>
      <c r="AE163" s="21">
        <f t="shared" si="39"/>
        <v>-7.474093826398181E-3</v>
      </c>
      <c r="AF163" s="21">
        <f t="shared" si="40"/>
        <v>1.0167055961070557</v>
      </c>
      <c r="AG163" s="22">
        <f t="shared" si="41"/>
        <v>1.0343217821782176</v>
      </c>
      <c r="AH163" s="10"/>
      <c r="AI163" s="10"/>
    </row>
    <row r="164" spans="1:35" ht="18" customHeight="1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36">
        <v>16.8</v>
      </c>
      <c r="T164" s="20">
        <f t="shared" si="34"/>
        <v>7.6354679802955655E-2</v>
      </c>
      <c r="U164" s="21">
        <f t="shared" si="42"/>
        <v>8.6197857609818782E-2</v>
      </c>
      <c r="V164" s="21">
        <f t="shared" si="43"/>
        <v>6.6511501996092529E-2</v>
      </c>
      <c r="W164" s="47">
        <f t="shared" si="44"/>
        <v>-8.135593220338988E-2</v>
      </c>
      <c r="X164" s="21">
        <f t="shared" si="35"/>
        <v>-9.9999999999999922E-2</v>
      </c>
      <c r="Y164" s="21">
        <f t="shared" si="36"/>
        <v>8.2566585956416458E-2</v>
      </c>
      <c r="Z164" s="21">
        <f t="shared" si="37"/>
        <v>8.3990147783251215E-2</v>
      </c>
      <c r="AA164" s="20">
        <f t="shared" si="38"/>
        <v>1.0272512315270936</v>
      </c>
      <c r="AB164" s="21">
        <f t="shared" si="45"/>
        <v>1.039757593519604</v>
      </c>
      <c r="AC164" s="21">
        <f t="shared" si="46"/>
        <v>1.0147448695345833</v>
      </c>
      <c r="AD164" s="47">
        <f t="shared" si="47"/>
        <v>9.6422221261330959E-3</v>
      </c>
      <c r="AE164" s="21">
        <f t="shared" si="39"/>
        <v>-7.4329119751404046E-3</v>
      </c>
      <c r="AF164" s="21">
        <f t="shared" si="40"/>
        <v>1.0173462469733656</v>
      </c>
      <c r="AG164" s="22">
        <f t="shared" si="41"/>
        <v>1.0348866995073891</v>
      </c>
      <c r="AH164" s="10"/>
      <c r="AI164" s="10"/>
    </row>
    <row r="165" spans="1:35" ht="18" customHeight="1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36">
        <v>16.899999999999999</v>
      </c>
      <c r="T165" s="20">
        <f t="shared" si="34"/>
        <v>7.5980392156862739E-2</v>
      </c>
      <c r="U165" s="21">
        <f t="shared" si="42"/>
        <v>8.5779628899685753E-2</v>
      </c>
      <c r="V165" s="21">
        <f t="shared" si="43"/>
        <v>6.6181155414039738E-2</v>
      </c>
      <c r="W165" s="47">
        <f t="shared" si="44"/>
        <v>-8.1445783132530272E-2</v>
      </c>
      <c r="X165" s="21">
        <f t="shared" si="35"/>
        <v>-0.10000000000000002</v>
      </c>
      <c r="Y165" s="21">
        <f t="shared" si="36"/>
        <v>8.2168674698795185E-2</v>
      </c>
      <c r="Z165" s="21">
        <f t="shared" si="37"/>
        <v>8.3578431372549014E-2</v>
      </c>
      <c r="AA165" s="20">
        <f t="shared" si="38"/>
        <v>1.0278480392156863</v>
      </c>
      <c r="AB165" s="21">
        <f t="shared" si="45"/>
        <v>1.040301718646415</v>
      </c>
      <c r="AC165" s="21">
        <f t="shared" si="46"/>
        <v>1.0153943597849577</v>
      </c>
      <c r="AD165" s="47">
        <f t="shared" si="47"/>
        <v>9.5999758209875767E-3</v>
      </c>
      <c r="AE165" s="21">
        <f t="shared" si="39"/>
        <v>-7.392181456593561E-3</v>
      </c>
      <c r="AF165" s="21">
        <f t="shared" si="40"/>
        <v>1.0179807228915663</v>
      </c>
      <c r="AG165" s="22">
        <f t="shared" si="41"/>
        <v>1.0354460784313726</v>
      </c>
      <c r="AH165" s="10"/>
      <c r="AI165" s="10"/>
    </row>
    <row r="166" spans="1:35" ht="18" customHeight="1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36">
        <v>17</v>
      </c>
      <c r="T166" s="20">
        <f t="shared" si="34"/>
        <v>7.5609756097560973E-2</v>
      </c>
      <c r="U166" s="21">
        <f t="shared" si="42"/>
        <v>8.5365442134886088E-2</v>
      </c>
      <c r="V166" s="21">
        <f t="shared" si="43"/>
        <v>6.5854070060235859E-2</v>
      </c>
      <c r="W166" s="47">
        <f t="shared" si="44"/>
        <v>-8.1534772182254217E-2</v>
      </c>
      <c r="X166" s="21">
        <f t="shared" si="35"/>
        <v>-9.9999999999999908E-2</v>
      </c>
      <c r="Y166" s="21">
        <f t="shared" si="36"/>
        <v>8.1774580335731414E-2</v>
      </c>
      <c r="Z166" s="21">
        <f t="shared" si="37"/>
        <v>8.3170731707317064E-2</v>
      </c>
      <c r="AA166" s="20">
        <f t="shared" si="38"/>
        <v>1.0284390243902439</v>
      </c>
      <c r="AB166" s="21">
        <f t="shared" si="45"/>
        <v>1.0408404563969125</v>
      </c>
      <c r="AC166" s="21">
        <f t="shared" si="46"/>
        <v>1.0160375923835754</v>
      </c>
      <c r="AD166" s="47">
        <f t="shared" si="47"/>
        <v>9.5580889554828206E-3</v>
      </c>
      <c r="AE166" s="21">
        <f t="shared" si="39"/>
        <v>-7.3518948916188459E-3</v>
      </c>
      <c r="AF166" s="21">
        <f t="shared" si="40"/>
        <v>1.018609112709832</v>
      </c>
      <c r="AG166" s="22">
        <f t="shared" si="41"/>
        <v>1.036</v>
      </c>
      <c r="AH166" s="10"/>
      <c r="AI166" s="10"/>
    </row>
    <row r="167" spans="1:35" ht="18" customHeight="1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36">
        <v>17.100000000000001</v>
      </c>
      <c r="T167" s="20">
        <f t="shared" si="34"/>
        <v>7.5242718446601922E-2</v>
      </c>
      <c r="U167" s="21">
        <f t="shared" si="42"/>
        <v>8.4955238955066431E-2</v>
      </c>
      <c r="V167" s="21">
        <f t="shared" si="43"/>
        <v>6.5530197938137413E-2</v>
      </c>
      <c r="W167" s="47">
        <f t="shared" si="44"/>
        <v>-8.162291169451083E-2</v>
      </c>
      <c r="X167" s="21">
        <f t="shared" si="35"/>
        <v>-0.10000000000000013</v>
      </c>
      <c r="Y167" s="21">
        <f t="shared" si="36"/>
        <v>8.1384248210023852E-2</v>
      </c>
      <c r="Z167" s="21">
        <f t="shared" si="37"/>
        <v>8.2766990291262124E-2</v>
      </c>
      <c r="AA167" s="20">
        <f t="shared" si="38"/>
        <v>1.0290242718446603</v>
      </c>
      <c r="AB167" s="21">
        <f t="shared" si="45"/>
        <v>1.0413738862952664</v>
      </c>
      <c r="AC167" s="21">
        <f t="shared" si="46"/>
        <v>1.0166746573940544</v>
      </c>
      <c r="AD167" s="47">
        <f t="shared" si="47"/>
        <v>9.516557123723679E-3</v>
      </c>
      <c r="AE167" s="21">
        <f t="shared" si="39"/>
        <v>-7.3120450610673765E-3</v>
      </c>
      <c r="AF167" s="21">
        <f t="shared" si="40"/>
        <v>1.0192315035799524</v>
      </c>
      <c r="AG167" s="22">
        <f t="shared" si="41"/>
        <v>1.0365485436893205</v>
      </c>
      <c r="AH167" s="10"/>
      <c r="AI167" s="10"/>
    </row>
    <row r="168" spans="1:35" ht="18" customHeight="1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36">
        <v>17.2</v>
      </c>
      <c r="T168" s="20">
        <f t="shared" si="34"/>
        <v>7.4879227053140096E-2</v>
      </c>
      <c r="U168" s="21">
        <f t="shared" si="42"/>
        <v>8.4548962118985674E-2</v>
      </c>
      <c r="V168" s="21">
        <f t="shared" si="43"/>
        <v>6.5209491987294518E-2</v>
      </c>
      <c r="W168" s="47">
        <f t="shared" si="44"/>
        <v>-8.1710213776722065E-2</v>
      </c>
      <c r="X168" s="21">
        <f t="shared" si="35"/>
        <v>-0.1</v>
      </c>
      <c r="Y168" s="21">
        <f t="shared" si="36"/>
        <v>8.0997624703087884E-2</v>
      </c>
      <c r="Z168" s="21">
        <f t="shared" si="37"/>
        <v>8.2367149758454106E-2</v>
      </c>
      <c r="AA168" s="20">
        <f t="shared" si="38"/>
        <v>1.0296038647342995</v>
      </c>
      <c r="AB168" s="21">
        <f t="shared" si="45"/>
        <v>1.0419020863099697</v>
      </c>
      <c r="AC168" s="21">
        <f t="shared" si="46"/>
        <v>1.0173056431586294</v>
      </c>
      <c r="AD168" s="47">
        <f t="shared" si="47"/>
        <v>9.4753759876306815E-3</v>
      </c>
      <c r="AE168" s="21">
        <f t="shared" si="39"/>
        <v>-7.2726249014676081E-3</v>
      </c>
      <c r="AF168" s="21">
        <f t="shared" si="40"/>
        <v>1.0198479809976244</v>
      </c>
      <c r="AG168" s="22">
        <f t="shared" si="41"/>
        <v>1.0370917874396135</v>
      </c>
      <c r="AH168" s="10"/>
      <c r="AI168" s="10"/>
    </row>
    <row r="169" spans="1:35" ht="18" customHeight="1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36">
        <v>17.3</v>
      </c>
      <c r="T169" s="20">
        <f t="shared" si="34"/>
        <v>7.4519230769230754E-2</v>
      </c>
      <c r="U169" s="21">
        <f t="shared" si="42"/>
        <v>8.4146555477793705E-2</v>
      </c>
      <c r="V169" s="21">
        <f t="shared" si="43"/>
        <v>6.4891906060667803E-2</v>
      </c>
      <c r="W169" s="47">
        <f t="shared" si="44"/>
        <v>-8.1796690307328709E-2</v>
      </c>
      <c r="X169" s="21">
        <f t="shared" si="35"/>
        <v>-0.10000000000000003</v>
      </c>
      <c r="Y169" s="21">
        <f t="shared" si="36"/>
        <v>8.0614657210401883E-2</v>
      </c>
      <c r="Z169" s="21">
        <f t="shared" si="37"/>
        <v>8.1971153846153832E-2</v>
      </c>
      <c r="AA169" s="20">
        <f t="shared" si="38"/>
        <v>1.0301778846153846</v>
      </c>
      <c r="AB169" s="21">
        <f t="shared" si="45"/>
        <v>1.0424251328916496</v>
      </c>
      <c r="AC169" s="21">
        <f t="shared" si="46"/>
        <v>1.0179306363391196</v>
      </c>
      <c r="AD169" s="47">
        <f t="shared" si="47"/>
        <v>9.4345412757581675E-3</v>
      </c>
      <c r="AE169" s="21">
        <f t="shared" si="39"/>
        <v>-7.2336275008516217E-3</v>
      </c>
      <c r="AF169" s="21">
        <f t="shared" si="40"/>
        <v>1.0204586288416075</v>
      </c>
      <c r="AG169" s="22">
        <f t="shared" si="41"/>
        <v>1.0376298076923076</v>
      </c>
      <c r="AH169" s="10"/>
      <c r="AI169" s="10"/>
    </row>
    <row r="170" spans="1:35" ht="18" customHeight="1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36">
        <v>17.399999999999999</v>
      </c>
      <c r="T170" s="20">
        <f t="shared" si="34"/>
        <v>7.4162679425837319E-2</v>
      </c>
      <c r="U170" s="21">
        <f t="shared" si="42"/>
        <v>8.3747963949072857E-2</v>
      </c>
      <c r="V170" s="21">
        <f t="shared" si="43"/>
        <v>6.4577394902601781E-2</v>
      </c>
      <c r="W170" s="47">
        <f t="shared" si="44"/>
        <v>-8.1882352941176476E-2</v>
      </c>
      <c r="X170" s="21">
        <f t="shared" si="35"/>
        <v>-0.10000000000000007</v>
      </c>
      <c r="Y170" s="21">
        <f t="shared" si="36"/>
        <v>8.0235294117647057E-2</v>
      </c>
      <c r="Z170" s="21">
        <f t="shared" si="37"/>
        <v>8.1578947368421056E-2</v>
      </c>
      <c r="AA170" s="20">
        <f t="shared" si="38"/>
        <v>1.0307464114832536</v>
      </c>
      <c r="AB170" s="21">
        <f t="shared" si="45"/>
        <v>1.0429431010097832</v>
      </c>
      <c r="AC170" s="21">
        <f t="shared" si="46"/>
        <v>1.0185497219567241</v>
      </c>
      <c r="AD170" s="47">
        <f t="shared" si="47"/>
        <v>9.3940487821395097E-3</v>
      </c>
      <c r="AE170" s="21">
        <f t="shared" si="39"/>
        <v>-7.1950460947144751E-3</v>
      </c>
      <c r="AF170" s="21">
        <f t="shared" si="40"/>
        <v>1.0210635294117647</v>
      </c>
      <c r="AG170" s="22">
        <f t="shared" si="41"/>
        <v>1.0381626794258372</v>
      </c>
      <c r="AH170" s="10"/>
      <c r="AI170" s="10"/>
    </row>
    <row r="171" spans="1:35" ht="18" customHeight="1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36">
        <v>17.5</v>
      </c>
      <c r="T171" s="20">
        <f t="shared" si="34"/>
        <v>7.3809523809523797E-2</v>
      </c>
      <c r="U171" s="21">
        <f t="shared" si="42"/>
        <v>8.3353133491616563E-2</v>
      </c>
      <c r="V171" s="21">
        <f t="shared" si="43"/>
        <v>6.4265914127431031E-2</v>
      </c>
      <c r="W171" s="47">
        <f t="shared" si="44"/>
        <v>-8.1967213114754203E-2</v>
      </c>
      <c r="X171" s="21">
        <f t="shared" si="35"/>
        <v>-0.10000000000000014</v>
      </c>
      <c r="Y171" s="21">
        <f t="shared" si="36"/>
        <v>7.9859484777517559E-2</v>
      </c>
      <c r="Z171" s="21">
        <f t="shared" si="37"/>
        <v>8.1190476190476188E-2</v>
      </c>
      <c r="AA171" s="20">
        <f t="shared" si="38"/>
        <v>1.031309523809524</v>
      </c>
      <c r="AB171" s="21">
        <f t="shared" si="45"/>
        <v>1.0434560641883506</v>
      </c>
      <c r="AC171" s="21">
        <f t="shared" si="46"/>
        <v>1.0191629834306977</v>
      </c>
      <c r="AD171" s="47">
        <f t="shared" si="47"/>
        <v>9.353894365144725E-3</v>
      </c>
      <c r="AE171" s="21">
        <f t="shared" si="39"/>
        <v>-7.1568740621030845E-3</v>
      </c>
      <c r="AF171" s="21">
        <f t="shared" si="40"/>
        <v>1.021662763466042</v>
      </c>
      <c r="AG171" s="22">
        <f t="shared" si="41"/>
        <v>1.0386904761904763</v>
      </c>
      <c r="AH171" s="10"/>
      <c r="AI171" s="10"/>
    </row>
    <row r="172" spans="1:35" ht="18" customHeight="1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36">
        <v>17.600000000000001</v>
      </c>
      <c r="T172" s="20">
        <f t="shared" si="34"/>
        <v>7.3459715639810408E-2</v>
      </c>
      <c r="U172" s="21">
        <f t="shared" si="42"/>
        <v>8.2962011080921438E-2</v>
      </c>
      <c r="V172" s="21">
        <f t="shared" si="43"/>
        <v>6.3957420198699377E-2</v>
      </c>
      <c r="W172" s="47">
        <f t="shared" si="44"/>
        <v>-8.2051282051282259E-2</v>
      </c>
      <c r="X172" s="21">
        <f t="shared" si="35"/>
        <v>-0.10000000000000012</v>
      </c>
      <c r="Y172" s="21">
        <f t="shared" si="36"/>
        <v>7.9487179487179482E-2</v>
      </c>
      <c r="Z172" s="21">
        <f t="shared" si="37"/>
        <v>8.0805687203791457E-2</v>
      </c>
      <c r="AA172" s="20">
        <f t="shared" si="38"/>
        <v>1.0318672985781991</v>
      </c>
      <c r="AB172" s="21">
        <f t="shared" si="45"/>
        <v>1.043964094540466</v>
      </c>
      <c r="AC172" s="21">
        <f t="shared" si="46"/>
        <v>1.0197705026159323</v>
      </c>
      <c r="AD172" s="47">
        <f t="shared" si="47"/>
        <v>9.3140739463610234E-3</v>
      </c>
      <c r="AE172" s="21">
        <f t="shared" si="39"/>
        <v>-7.1191049218273586E-3</v>
      </c>
      <c r="AF172" s="21">
        <f t="shared" si="40"/>
        <v>1.02225641025641</v>
      </c>
      <c r="AG172" s="22">
        <f t="shared" si="41"/>
        <v>1.0392132701421799</v>
      </c>
      <c r="AH172" s="10"/>
      <c r="AI172" s="10"/>
    </row>
    <row r="173" spans="1:35" ht="18" customHeight="1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36">
        <v>17.7</v>
      </c>
      <c r="T173" s="20">
        <f t="shared" si="34"/>
        <v>7.3113207547169809E-2</v>
      </c>
      <c r="U173" s="21">
        <f t="shared" si="42"/>
        <v>8.2574544685368692E-2</v>
      </c>
      <c r="V173" s="21">
        <f t="shared" si="43"/>
        <v>6.3651870408970926E-2</v>
      </c>
      <c r="W173" s="47">
        <f t="shared" si="44"/>
        <v>-8.2134570765661372E-2</v>
      </c>
      <c r="X173" s="21">
        <f t="shared" si="35"/>
        <v>-9.9999999999999978E-2</v>
      </c>
      <c r="Y173" s="21">
        <f t="shared" si="36"/>
        <v>7.9118329466357315E-2</v>
      </c>
      <c r="Z173" s="21">
        <f t="shared" si="37"/>
        <v>8.0424528301886788E-2</v>
      </c>
      <c r="AA173" s="20">
        <f t="shared" si="38"/>
        <v>1.0324198113207548</v>
      </c>
      <c r="AB173" s="21">
        <f t="shared" si="45"/>
        <v>1.0444672628020228</v>
      </c>
      <c r="AC173" s="21">
        <f t="shared" si="46"/>
        <v>1.0203723598394867</v>
      </c>
      <c r="AD173" s="47">
        <f t="shared" si="47"/>
        <v>9.2745835094933671E-3</v>
      </c>
      <c r="AE173" s="21">
        <f t="shared" si="39"/>
        <v>-7.0817323287932872E-3</v>
      </c>
      <c r="AF173" s="21">
        <f t="shared" si="40"/>
        <v>1.0228445475638051</v>
      </c>
      <c r="AG173" s="22">
        <f t="shared" si="41"/>
        <v>1.0397311320754716</v>
      </c>
      <c r="AH173" s="10"/>
      <c r="AI173" s="10"/>
    </row>
    <row r="174" spans="1:35" ht="18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36">
        <v>17.8</v>
      </c>
      <c r="T174" s="20">
        <f t="shared" si="34"/>
        <v>7.2769953051643188E-2</v>
      </c>
      <c r="U174" s="21">
        <f t="shared" si="42"/>
        <v>8.2190683243072798E-2</v>
      </c>
      <c r="V174" s="21">
        <f t="shared" si="43"/>
        <v>6.3349222860213592E-2</v>
      </c>
      <c r="W174" s="47">
        <f t="shared" si="44"/>
        <v>-8.2217090069284127E-2</v>
      </c>
      <c r="X174" s="21">
        <f t="shared" si="35"/>
        <v>-0.1</v>
      </c>
      <c r="Y174" s="21">
        <f t="shared" si="36"/>
        <v>7.8752886836027713E-2</v>
      </c>
      <c r="Z174" s="21">
        <f t="shared" si="37"/>
        <v>8.0046948356807507E-2</v>
      </c>
      <c r="AA174" s="20">
        <f t="shared" si="38"/>
        <v>1.0329671361502348</v>
      </c>
      <c r="AB174" s="21">
        <f t="shared" si="45"/>
        <v>1.0449656383643748</v>
      </c>
      <c r="AC174" s="21">
        <f t="shared" si="46"/>
        <v>1.0209686339360948</v>
      </c>
      <c r="AD174" s="47">
        <f t="shared" si="47"/>
        <v>9.2354190992826081E-3</v>
      </c>
      <c r="AE174" s="21">
        <f t="shared" si="39"/>
        <v>-7.0447500704473118E-3</v>
      </c>
      <c r="AF174" s="21">
        <f t="shared" si="40"/>
        <v>1.0234272517321017</v>
      </c>
      <c r="AG174" s="22">
        <f t="shared" si="41"/>
        <v>1.040244131455399</v>
      </c>
      <c r="AH174" s="10"/>
      <c r="AI174" s="10"/>
    </row>
    <row r="175" spans="1:35" ht="18" customHeight="1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36">
        <v>17.899999999999999</v>
      </c>
      <c r="T175" s="20">
        <f t="shared" si="34"/>
        <v>7.2429906542056069E-2</v>
      </c>
      <c r="U175" s="21">
        <f t="shared" si="42"/>
        <v>8.1810376639375446E-2</v>
      </c>
      <c r="V175" s="21">
        <f t="shared" si="43"/>
        <v>6.3049436444736692E-2</v>
      </c>
      <c r="W175" s="47">
        <f t="shared" si="44"/>
        <v>-8.2298850574712701E-2</v>
      </c>
      <c r="X175" s="21">
        <f t="shared" si="35"/>
        <v>-0.10000000000000006</v>
      </c>
      <c r="Y175" s="21">
        <f t="shared" si="36"/>
        <v>7.8390804597701147E-2</v>
      </c>
      <c r="Z175" s="21">
        <f t="shared" si="37"/>
        <v>7.967289719626168E-2</v>
      </c>
      <c r="AA175" s="20">
        <f t="shared" si="38"/>
        <v>1.0335093457943927</v>
      </c>
      <c r="AB175" s="21">
        <f t="shared" si="45"/>
        <v>1.0454592893060968</v>
      </c>
      <c r="AC175" s="21">
        <f t="shared" si="46"/>
        <v>1.0215594022826886</v>
      </c>
      <c r="AD175" s="47">
        <f t="shared" si="47"/>
        <v>9.1965768204421931E-3</v>
      </c>
      <c r="AE175" s="21">
        <f t="shared" si="39"/>
        <v>-7.0081520633355305E-3</v>
      </c>
      <c r="AF175" s="21">
        <f t="shared" si="40"/>
        <v>1.0240045977011496</v>
      </c>
      <c r="AG175" s="22">
        <f t="shared" si="41"/>
        <v>1.0407523364485982</v>
      </c>
      <c r="AH175" s="10"/>
      <c r="AI175" s="10"/>
    </row>
    <row r="176" spans="1:35" ht="18" customHeight="1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36">
        <v>18</v>
      </c>
      <c r="T176" s="20">
        <f t="shared" si="34"/>
        <v>7.2093023255813946E-2</v>
      </c>
      <c r="U176" s="21">
        <f t="shared" si="42"/>
        <v>8.1433575684964066E-2</v>
      </c>
      <c r="V176" s="21">
        <f t="shared" si="43"/>
        <v>6.2752470826663825E-2</v>
      </c>
      <c r="W176" s="47">
        <f t="shared" si="44"/>
        <v>-8.2379862700228887E-2</v>
      </c>
      <c r="X176" s="21">
        <f t="shared" si="35"/>
        <v>-0.10000000000000002</v>
      </c>
      <c r="Y176" s="21">
        <f t="shared" si="36"/>
        <v>7.8032036613272307E-2</v>
      </c>
      <c r="Z176" s="21">
        <f t="shared" si="37"/>
        <v>7.9302325581395341E-2</v>
      </c>
      <c r="AA176" s="20">
        <f t="shared" si="38"/>
        <v>1.0340465116279072</v>
      </c>
      <c r="AB176" s="21">
        <f t="shared" si="45"/>
        <v>1.0459482824238489</v>
      </c>
      <c r="AC176" s="21">
        <f t="shared" si="46"/>
        <v>1.0221447408319657</v>
      </c>
      <c r="AD176" s="47">
        <f t="shared" si="47"/>
        <v>9.1580528366147738E-3</v>
      </c>
      <c r="AE176" s="21">
        <f t="shared" si="39"/>
        <v>-6.9719323497659681E-3</v>
      </c>
      <c r="AF176" s="21">
        <f t="shared" si="40"/>
        <v>1.0245766590389016</v>
      </c>
      <c r="AG176" s="22">
        <f t="shared" si="41"/>
        <v>1.0412558139534884</v>
      </c>
      <c r="AH176" s="10"/>
      <c r="AI176" s="10"/>
    </row>
    <row r="177" spans="1:35" ht="18" customHeight="1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36">
        <v>18.100000000000001</v>
      </c>
      <c r="T177" s="20">
        <f t="shared" si="34"/>
        <v>7.1759259259259245E-2</v>
      </c>
      <c r="U177" s="21">
        <f t="shared" si="42"/>
        <v>8.1060232094594509E-2</v>
      </c>
      <c r="V177" s="21">
        <f t="shared" si="43"/>
        <v>6.2458286423923988E-2</v>
      </c>
      <c r="W177" s="47">
        <f t="shared" si="44"/>
        <v>-8.246013667425986E-2</v>
      </c>
      <c r="X177" s="21">
        <f t="shared" si="35"/>
        <v>-0.10000000000000012</v>
      </c>
      <c r="Y177" s="21">
        <f t="shared" si="36"/>
        <v>7.767653758542141E-2</v>
      </c>
      <c r="Z177" s="21">
        <f t="shared" si="37"/>
        <v>7.8935185185185178E-2</v>
      </c>
      <c r="AA177" s="20">
        <f t="shared" si="38"/>
        <v>1.0345787037037038</v>
      </c>
      <c r="AB177" s="21">
        <f t="shared" si="45"/>
        <v>1.0464326832623747</v>
      </c>
      <c r="AC177" s="21">
        <f t="shared" si="46"/>
        <v>1.0227247241450328</v>
      </c>
      <c r="AD177" s="47">
        <f t="shared" si="47"/>
        <v>9.1198433693459903E-3</v>
      </c>
      <c r="AE177" s="21">
        <f t="shared" si="39"/>
        <v>-6.9360850945768158E-3</v>
      </c>
      <c r="AF177" s="21">
        <f t="shared" si="40"/>
        <v>1.025143507972665</v>
      </c>
      <c r="AG177" s="22">
        <f t="shared" si="41"/>
        <v>1.0417546296296296</v>
      </c>
      <c r="AH177" s="10"/>
      <c r="AI177" s="10"/>
    </row>
    <row r="178" spans="1:35" ht="18" customHeight="1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36">
        <v>18.2</v>
      </c>
      <c r="T178" s="20">
        <f t="shared" si="34"/>
        <v>7.1428571428571425E-2</v>
      </c>
      <c r="U178" s="21">
        <f t="shared" si="42"/>
        <v>8.0690298466398788E-2</v>
      </c>
      <c r="V178" s="21">
        <f t="shared" si="43"/>
        <v>6.2166844390744061E-2</v>
      </c>
      <c r="W178" s="47">
        <f t="shared" si="44"/>
        <v>-8.253968253968258E-2</v>
      </c>
      <c r="X178" s="21">
        <f t="shared" si="35"/>
        <v>-0.10000000000000003</v>
      </c>
      <c r="Y178" s="21">
        <f t="shared" si="36"/>
        <v>7.7324263038548752E-2</v>
      </c>
      <c r="Z178" s="21">
        <f t="shared" si="37"/>
        <v>7.857142857142857E-2</v>
      </c>
      <c r="AA178" s="20">
        <f t="shared" si="38"/>
        <v>1.0351059907834101</v>
      </c>
      <c r="AB178" s="21">
        <f t="shared" si="45"/>
        <v>1.0469125561436641</v>
      </c>
      <c r="AC178" s="21">
        <f t="shared" si="46"/>
        <v>1.0232994254231562</v>
      </c>
      <c r="AD178" s="47">
        <f t="shared" si="47"/>
        <v>9.0819446970780895E-3</v>
      </c>
      <c r="AE178" s="21">
        <f t="shared" si="39"/>
        <v>-6.9006045820014178E-3</v>
      </c>
      <c r="AF178" s="21">
        <f t="shared" si="40"/>
        <v>1.025705215419501</v>
      </c>
      <c r="AG178" s="22">
        <f t="shared" si="41"/>
        <v>1.0422488479262673</v>
      </c>
      <c r="AH178" s="10"/>
      <c r="AI178" s="10"/>
    </row>
    <row r="179" spans="1:35" ht="18" customHeight="1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36">
        <v>18.3</v>
      </c>
      <c r="T179" s="20">
        <f t="shared" si="34"/>
        <v>7.1100917431192651E-2</v>
      </c>
      <c r="U179" s="21">
        <f t="shared" si="42"/>
        <v>8.0323728261758973E-2</v>
      </c>
      <c r="V179" s="21">
        <f t="shared" si="43"/>
        <v>6.1878106600626329E-2</v>
      </c>
      <c r="W179" s="47">
        <f t="shared" si="44"/>
        <v>-8.2618510158013636E-2</v>
      </c>
      <c r="X179" s="21">
        <f t="shared" si="35"/>
        <v>-0.10000000000000012</v>
      </c>
      <c r="Y179" s="21">
        <f t="shared" si="36"/>
        <v>7.6975169300225729E-2</v>
      </c>
      <c r="Z179" s="21">
        <f t="shared" si="37"/>
        <v>7.8211009174311924E-2</v>
      </c>
      <c r="AA179" s="20">
        <f t="shared" si="38"/>
        <v>1.0356284403669727</v>
      </c>
      <c r="AB179" s="21">
        <f t="shared" si="45"/>
        <v>1.0473879641953019</v>
      </c>
      <c r="AC179" s="21">
        <f t="shared" si="46"/>
        <v>1.0238689165386434</v>
      </c>
      <c r="AD179" s="47">
        <f t="shared" si="47"/>
        <v>9.0443531541603405E-3</v>
      </c>
      <c r="AE179" s="21">
        <f t="shared" si="39"/>
        <v>-6.8654852126305123E-3</v>
      </c>
      <c r="AF179" s="21">
        <f t="shared" si="40"/>
        <v>1.0262618510158015</v>
      </c>
      <c r="AG179" s="22">
        <f t="shared" si="41"/>
        <v>1.0427385321100917</v>
      </c>
      <c r="AH179" s="10"/>
      <c r="AI179" s="10"/>
    </row>
    <row r="180" spans="1:35" ht="18" customHeight="1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36">
        <v>18.399999999999999</v>
      </c>
      <c r="T180" s="20">
        <f t="shared" si="34"/>
        <v>7.0776255707762553E-2</v>
      </c>
      <c r="U180" s="21">
        <f t="shared" si="42"/>
        <v>7.9960475785729346E-2</v>
      </c>
      <c r="V180" s="21">
        <f t="shared" si="43"/>
        <v>6.1592035629795761E-2</v>
      </c>
      <c r="W180" s="47">
        <f t="shared" si="44"/>
        <v>-8.2696629213483197E-2</v>
      </c>
      <c r="X180" s="21">
        <f t="shared" si="35"/>
        <v>-0.10000000000000012</v>
      </c>
      <c r="Y180" s="21">
        <f t="shared" si="36"/>
        <v>7.6629213483146066E-2</v>
      </c>
      <c r="Z180" s="21">
        <f t="shared" si="37"/>
        <v>7.7853881278538817E-2</v>
      </c>
      <c r="AA180" s="20">
        <f t="shared" si="38"/>
        <v>1.0361461187214613</v>
      </c>
      <c r="AB180" s="21">
        <f t="shared" si="45"/>
        <v>1.0478589693780356</v>
      </c>
      <c r="AC180" s="21">
        <f t="shared" si="46"/>
        <v>1.0244332680648873</v>
      </c>
      <c r="AD180" s="47">
        <f t="shared" si="47"/>
        <v>9.0070651298772876E-3</v>
      </c>
      <c r="AE180" s="21">
        <f t="shared" si="39"/>
        <v>-6.8307215004669523E-3</v>
      </c>
      <c r="AF180" s="21">
        <f t="shared" si="40"/>
        <v>1.0268134831460676</v>
      </c>
      <c r="AG180" s="22">
        <f t="shared" si="41"/>
        <v>1.0432237442922374</v>
      </c>
      <c r="AH180" s="10"/>
      <c r="AI180" s="10"/>
    </row>
    <row r="181" spans="1:35" ht="18" customHeight="1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36">
        <v>18.5</v>
      </c>
      <c r="T181" s="20">
        <f t="shared" si="34"/>
        <v>7.045454545454545E-2</v>
      </c>
      <c r="U181" s="21">
        <f t="shared" si="42"/>
        <v>7.9600496167989324E-2</v>
      </c>
      <c r="V181" s="21">
        <f t="shared" si="43"/>
        <v>6.130859474110157E-2</v>
      </c>
      <c r="W181" s="47">
        <f t="shared" si="44"/>
        <v>-8.2774049217002266E-2</v>
      </c>
      <c r="X181" s="21">
        <f t="shared" si="35"/>
        <v>-0.10000000000000006</v>
      </c>
      <c r="Y181" s="21">
        <f t="shared" si="36"/>
        <v>7.6286353467561518E-2</v>
      </c>
      <c r="Z181" s="21">
        <f t="shared" si="37"/>
        <v>7.7499999999999999E-2</v>
      </c>
      <c r="AA181" s="20">
        <f t="shared" si="38"/>
        <v>1.0366590909090909</v>
      </c>
      <c r="AB181" s="21">
        <f t="shared" si="45"/>
        <v>1.0483256325125814</v>
      </c>
      <c r="AC181" s="21">
        <f t="shared" si="46"/>
        <v>1.0249925493056005</v>
      </c>
      <c r="AD181" s="47">
        <f t="shared" si="47"/>
        <v>8.9700770674948256E-3</v>
      </c>
      <c r="AE181" s="21">
        <f t="shared" si="39"/>
        <v>-6.7963080700675603E-3</v>
      </c>
      <c r="AF181" s="21">
        <f t="shared" si="40"/>
        <v>1.0273601789709172</v>
      </c>
      <c r="AG181" s="22">
        <f t="shared" si="41"/>
        <v>1.0437045454545453</v>
      </c>
      <c r="AH181" s="10"/>
      <c r="AI181" s="10"/>
    </row>
    <row r="182" spans="1:35" ht="18" customHeight="1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36">
        <v>18.600000000000001</v>
      </c>
      <c r="T182" s="20">
        <f t="shared" si="34"/>
        <v>7.0135746606334828E-2</v>
      </c>
      <c r="U182" s="21">
        <f t="shared" si="42"/>
        <v>7.9243745344310668E-2</v>
      </c>
      <c r="V182" s="21">
        <f t="shared" si="43"/>
        <v>6.1027747868358996E-2</v>
      </c>
      <c r="W182" s="47">
        <f t="shared" si="44"/>
        <v>-8.2850779510022357E-2</v>
      </c>
      <c r="X182" s="21">
        <f t="shared" si="35"/>
        <v>-0.10000000000000006</v>
      </c>
      <c r="Y182" s="21">
        <f t="shared" si="36"/>
        <v>7.5946547884187074E-2</v>
      </c>
      <c r="Z182" s="21">
        <f t="shared" si="37"/>
        <v>7.7149321266968315E-2</v>
      </c>
      <c r="AA182" s="20">
        <f t="shared" si="38"/>
        <v>1.0371674208144797</v>
      </c>
      <c r="AB182" s="21">
        <f t="shared" si="45"/>
        <v>1.0487880133056984</v>
      </c>
      <c r="AC182" s="21">
        <f t="shared" si="46"/>
        <v>1.0255468283232609</v>
      </c>
      <c r="AD182" s="47">
        <f t="shared" si="47"/>
        <v>8.9333854633235881E-3</v>
      </c>
      <c r="AE182" s="21">
        <f t="shared" si="39"/>
        <v>-6.7622396537733052E-3</v>
      </c>
      <c r="AF182" s="21">
        <f t="shared" si="40"/>
        <v>1.0279020044543428</v>
      </c>
      <c r="AG182" s="22">
        <f t="shared" si="41"/>
        <v>1.0441809954751131</v>
      </c>
      <c r="AH182" s="10"/>
      <c r="AI182" s="10"/>
    </row>
    <row r="183" spans="1:35" ht="18" customHeight="1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36">
        <v>18.7</v>
      </c>
      <c r="T183" s="20">
        <f t="shared" si="34"/>
        <v>6.9819819819819814E-2</v>
      </c>
      <c r="U183" s="21">
        <f t="shared" si="42"/>
        <v>7.8890180038522495E-2</v>
      </c>
      <c r="V183" s="21">
        <f t="shared" si="43"/>
        <v>6.0749459601117134E-2</v>
      </c>
      <c r="W183" s="47">
        <f t="shared" si="44"/>
        <v>-8.2926829268292729E-2</v>
      </c>
      <c r="X183" s="21">
        <f t="shared" si="35"/>
        <v>-9.9999999999999978E-2</v>
      </c>
      <c r="Y183" s="21">
        <f t="shared" si="36"/>
        <v>7.5609756097560973E-2</v>
      </c>
      <c r="Z183" s="21">
        <f t="shared" si="37"/>
        <v>7.6801801801801795E-2</v>
      </c>
      <c r="AA183" s="20">
        <f t="shared" si="38"/>
        <v>1.0376711711711712</v>
      </c>
      <c r="AB183" s="21">
        <f t="shared" si="45"/>
        <v>1.0492461703755473</v>
      </c>
      <c r="AC183" s="21">
        <f t="shared" si="46"/>
        <v>1.0260961719667951</v>
      </c>
      <c r="AD183" s="47">
        <f t="shared" si="47"/>
        <v>8.8969868657983887E-3</v>
      </c>
      <c r="AE183" s="21">
        <f t="shared" si="39"/>
        <v>-6.7285110890202499E-3</v>
      </c>
      <c r="AF183" s="21">
        <f t="shared" si="40"/>
        <v>1.0284390243902437</v>
      </c>
      <c r="AG183" s="22">
        <f t="shared" si="41"/>
        <v>1.0446531531531531</v>
      </c>
      <c r="AH183" s="10"/>
      <c r="AI183" s="10"/>
    </row>
    <row r="184" spans="1:35" ht="18" customHeight="1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36">
        <v>18.8</v>
      </c>
      <c r="T184" s="20">
        <f t="shared" si="34"/>
        <v>6.9506726457399096E-2</v>
      </c>
      <c r="U184" s="21">
        <f t="shared" si="42"/>
        <v>7.8539757744958888E-2</v>
      </c>
      <c r="V184" s="21">
        <f t="shared" si="43"/>
        <v>6.0473695169839303E-2</v>
      </c>
      <c r="W184" s="47">
        <f t="shared" si="44"/>
        <v>-8.3002207505518857E-2</v>
      </c>
      <c r="X184" s="21">
        <f t="shared" si="35"/>
        <v>-0.10000000000000002</v>
      </c>
      <c r="Y184" s="21">
        <f t="shared" si="36"/>
        <v>7.5275938189845473E-2</v>
      </c>
      <c r="Z184" s="21">
        <f t="shared" si="37"/>
        <v>7.6457399103139007E-2</v>
      </c>
      <c r="AA184" s="20">
        <f t="shared" si="38"/>
        <v>1.0381704035874439</v>
      </c>
      <c r="AB184" s="21">
        <f t="shared" si="45"/>
        <v>1.0497001612763641</v>
      </c>
      <c r="AC184" s="21">
        <f t="shared" si="46"/>
        <v>1.026640645898524</v>
      </c>
      <c r="AD184" s="47">
        <f t="shared" si="47"/>
        <v>8.8608778745762444E-3</v>
      </c>
      <c r="AE184" s="21">
        <f t="shared" si="39"/>
        <v>-6.6951173157331883E-3</v>
      </c>
      <c r="AF184" s="21">
        <f t="shared" si="40"/>
        <v>1.0289713024282561</v>
      </c>
      <c r="AG184" s="22">
        <f t="shared" si="41"/>
        <v>1.045121076233184</v>
      </c>
      <c r="AH184" s="10"/>
      <c r="AI184" s="10"/>
    </row>
    <row r="185" spans="1:35" ht="18" customHeight="1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36">
        <v>18.899999999999999</v>
      </c>
      <c r="T185" s="20">
        <f t="shared" si="34"/>
        <v>6.9196428571428562E-2</v>
      </c>
      <c r="U185" s="21">
        <f t="shared" si="42"/>
        <v>7.8192436711373797E-2</v>
      </c>
      <c r="V185" s="21">
        <f t="shared" si="43"/>
        <v>6.0200420431483319E-2</v>
      </c>
      <c r="W185" s="47">
        <f t="shared" si="44"/>
        <v>-8.307692307692327E-2</v>
      </c>
      <c r="X185" s="21">
        <f t="shared" si="35"/>
        <v>-0.10000000000000006</v>
      </c>
      <c r="Y185" s="21">
        <f t="shared" si="36"/>
        <v>7.4945054945054948E-2</v>
      </c>
      <c r="Z185" s="21">
        <f t="shared" si="37"/>
        <v>7.6116071428571422E-2</v>
      </c>
      <c r="AA185" s="20">
        <f t="shared" si="38"/>
        <v>1.0386651785714285</v>
      </c>
      <c r="AB185" s="21">
        <f t="shared" si="45"/>
        <v>1.050150042522463</v>
      </c>
      <c r="AC185" s="21">
        <f t="shared" si="46"/>
        <v>1.0271803146203939</v>
      </c>
      <c r="AD185" s="47">
        <f t="shared" si="47"/>
        <v>8.8250551396503452E-3</v>
      </c>
      <c r="AE185" s="21">
        <f t="shared" si="39"/>
        <v>-6.6620533737926681E-3</v>
      </c>
      <c r="AF185" s="21">
        <f t="shared" si="40"/>
        <v>1.0294989010989009</v>
      </c>
      <c r="AG185" s="22">
        <f t="shared" si="41"/>
        <v>1.0455848214285712</v>
      </c>
      <c r="AH185" s="10"/>
      <c r="AI185" s="10"/>
    </row>
    <row r="186" spans="1:35" ht="18" customHeight="1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36">
        <v>19</v>
      </c>
      <c r="T186" s="20">
        <f t="shared" si="34"/>
        <v>6.8888888888888875E-2</v>
      </c>
      <c r="U186" s="21">
        <f t="shared" si="42"/>
        <v>7.7848175922309096E-2</v>
      </c>
      <c r="V186" s="21">
        <f t="shared" si="43"/>
        <v>5.9929601855468653E-2</v>
      </c>
      <c r="W186" s="47">
        <f t="shared" si="44"/>
        <v>-8.3150984682713452E-2</v>
      </c>
      <c r="X186" s="21">
        <f t="shared" si="35"/>
        <v>-0.10000000000000023</v>
      </c>
      <c r="Y186" s="21">
        <f t="shared" si="36"/>
        <v>7.4617067833698023E-2</v>
      </c>
      <c r="Z186" s="21">
        <f t="shared" si="37"/>
        <v>7.5777777777777777E-2</v>
      </c>
      <c r="AA186" s="20">
        <f t="shared" si="38"/>
        <v>1.0391555555555556</v>
      </c>
      <c r="AB186" s="21">
        <f t="shared" si="45"/>
        <v>1.0505958696115971</v>
      </c>
      <c r="AC186" s="21">
        <f t="shared" si="46"/>
        <v>1.0277152414995141</v>
      </c>
      <c r="AD186" s="47">
        <f t="shared" si="47"/>
        <v>8.7895153604776038E-3</v>
      </c>
      <c r="AE186" s="21">
        <f t="shared" si="39"/>
        <v>-6.6293144005815079E-3</v>
      </c>
      <c r="AF186" s="21">
        <f t="shared" si="40"/>
        <v>1.0300218818380744</v>
      </c>
      <c r="AG186" s="22">
        <f t="shared" si="41"/>
        <v>1.0460444444444443</v>
      </c>
      <c r="AH186" s="10"/>
      <c r="AI186" s="10"/>
    </row>
    <row r="187" spans="1:35" ht="18" customHeight="1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36">
        <v>19.100000000000001</v>
      </c>
      <c r="T187" s="20">
        <f t="shared" si="34"/>
        <v>6.8584070796460159E-2</v>
      </c>
      <c r="U187" s="21">
        <f t="shared" si="42"/>
        <v>7.7506935082901407E-2</v>
      </c>
      <c r="V187" s="21">
        <f t="shared" si="43"/>
        <v>5.9661206510018903E-2</v>
      </c>
      <c r="W187" s="47">
        <f t="shared" si="44"/>
        <v>-8.3224400871459839E-2</v>
      </c>
      <c r="X187" s="21">
        <f t="shared" si="35"/>
        <v>-0.1000000000000001</v>
      </c>
      <c r="Y187" s="21">
        <f t="shared" si="36"/>
        <v>7.4291938997821341E-2</v>
      </c>
      <c r="Z187" s="21">
        <f t="shared" si="37"/>
        <v>7.5442477876106182E-2</v>
      </c>
      <c r="AA187" s="20">
        <f t="shared" si="38"/>
        <v>1.039641592920354</v>
      </c>
      <c r="AB187" s="21">
        <f t="shared" si="45"/>
        <v>1.0510376970476878</v>
      </c>
      <c r="AC187" s="21">
        <f t="shared" si="46"/>
        <v>1.0282454887930201</v>
      </c>
      <c r="AD187" s="47">
        <f t="shared" si="47"/>
        <v>8.7542552851268846E-3</v>
      </c>
      <c r="AE187" s="21">
        <f t="shared" si="39"/>
        <v>-6.5968956285990376E-3</v>
      </c>
      <c r="AF187" s="21">
        <f t="shared" si="40"/>
        <v>1.0305403050108932</v>
      </c>
      <c r="AG187" s="22">
        <f t="shared" si="41"/>
        <v>1.0465</v>
      </c>
      <c r="AH187" s="10"/>
      <c r="AI187" s="10"/>
    </row>
    <row r="188" spans="1:35" ht="18" customHeight="1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36">
        <v>19.2</v>
      </c>
      <c r="T188" s="20">
        <f t="shared" si="34"/>
        <v>6.8281938325991179E-2</v>
      </c>
      <c r="U188" s="21">
        <f t="shared" si="42"/>
        <v>7.716867460311469E-2</v>
      </c>
      <c r="V188" s="21">
        <f t="shared" si="43"/>
        <v>5.9395202048867661E-2</v>
      </c>
      <c r="W188" s="47">
        <f t="shared" si="44"/>
        <v>-8.3297180043384059E-2</v>
      </c>
      <c r="X188" s="21">
        <f t="shared" si="35"/>
        <v>-0.1000000000000001</v>
      </c>
      <c r="Y188" s="21">
        <f t="shared" si="36"/>
        <v>7.3969631236442512E-2</v>
      </c>
      <c r="Z188" s="21">
        <f t="shared" si="37"/>
        <v>7.5110132158590304E-2</v>
      </c>
      <c r="AA188" s="20">
        <f t="shared" si="38"/>
        <v>1.0401233480176213</v>
      </c>
      <c r="AB188" s="21">
        <f t="shared" si="45"/>
        <v>1.0514755783629521</v>
      </c>
      <c r="AC188" s="21">
        <f t="shared" si="46"/>
        <v>1.0287711176722905</v>
      </c>
      <c r="AD188" s="47">
        <f t="shared" si="47"/>
        <v>8.7192717094393569E-3</v>
      </c>
      <c r="AE188" s="21">
        <f t="shared" si="39"/>
        <v>-6.5647923831465005E-3</v>
      </c>
      <c r="AF188" s="21">
        <f t="shared" si="40"/>
        <v>1.0310542299349239</v>
      </c>
      <c r="AG188" s="22">
        <f t="shared" si="41"/>
        <v>1.0469515418502202</v>
      </c>
      <c r="AH188" s="10"/>
      <c r="AI188" s="10"/>
    </row>
    <row r="189" spans="1:35" ht="18" customHeight="1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36">
        <v>19.3</v>
      </c>
      <c r="T189" s="20">
        <f t="shared" si="34"/>
        <v>6.7982456140350866E-2</v>
      </c>
      <c r="U189" s="21">
        <f t="shared" si="42"/>
        <v>7.6833355582385132E-2</v>
      </c>
      <c r="V189" s="21">
        <f t="shared" si="43"/>
        <v>5.9131556698316601E-2</v>
      </c>
      <c r="W189" s="47">
        <f t="shared" si="44"/>
        <v>-8.3369330453563928E-2</v>
      </c>
      <c r="X189" s="21">
        <f t="shared" si="35"/>
        <v>-0.10000000000000012</v>
      </c>
      <c r="Y189" s="21">
        <f t="shared" si="36"/>
        <v>7.3650107991360694E-2</v>
      </c>
      <c r="Z189" s="21">
        <f t="shared" si="37"/>
        <v>7.4780701754385961E-2</v>
      </c>
      <c r="AA189" s="20">
        <f t="shared" si="38"/>
        <v>1.0406008771929827</v>
      </c>
      <c r="AB189" s="21">
        <f t="shared" si="45"/>
        <v>1.0519095661394391</v>
      </c>
      <c r="AC189" s="21">
        <f t="shared" si="46"/>
        <v>1.0292921882465265</v>
      </c>
      <c r="AD189" s="47">
        <f t="shared" si="47"/>
        <v>8.6845614762045276E-3</v>
      </c>
      <c r="AE189" s="21">
        <f t="shared" si="39"/>
        <v>-6.533000080081822E-3</v>
      </c>
      <c r="AF189" s="21">
        <f t="shared" si="40"/>
        <v>1.0315637149028078</v>
      </c>
      <c r="AG189" s="22">
        <f t="shared" si="41"/>
        <v>1.0473991228070176</v>
      </c>
      <c r="AH189" s="10"/>
      <c r="AI189" s="10"/>
    </row>
    <row r="190" spans="1:35" ht="18" customHeight="1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36">
        <v>19.399999999999999</v>
      </c>
      <c r="T190" s="20">
        <f t="shared" si="34"/>
        <v>6.7685589519650646E-2</v>
      </c>
      <c r="U190" s="21">
        <f t="shared" si="42"/>
        <v>7.6500939794666253E-2</v>
      </c>
      <c r="V190" s="21">
        <f t="shared" si="43"/>
        <v>5.8870239244635053E-2</v>
      </c>
      <c r="W190" s="47">
        <f t="shared" si="44"/>
        <v>-8.3440860215053911E-2</v>
      </c>
      <c r="X190" s="21">
        <f t="shared" si="35"/>
        <v>-0.10000000000000009</v>
      </c>
      <c r="Y190" s="21">
        <f t="shared" si="36"/>
        <v>7.3333333333333334E-2</v>
      </c>
      <c r="Z190" s="21">
        <f t="shared" si="37"/>
        <v>7.4454148471615716E-2</v>
      </c>
      <c r="AA190" s="20">
        <f t="shared" si="38"/>
        <v>1.0410742358078602</v>
      </c>
      <c r="AB190" s="21">
        <f t="shared" si="45"/>
        <v>1.0523397120299984</v>
      </c>
      <c r="AC190" s="21">
        <f t="shared" si="46"/>
        <v>1.0298087595857222</v>
      </c>
      <c r="AD190" s="47">
        <f t="shared" si="47"/>
        <v>8.6501214743550086E-3</v>
      </c>
      <c r="AE190" s="21">
        <f t="shared" si="39"/>
        <v>-6.5015142236352899E-3</v>
      </c>
      <c r="AF190" s="21">
        <f t="shared" si="40"/>
        <v>1.0320688172043009</v>
      </c>
      <c r="AG190" s="22">
        <f t="shared" si="41"/>
        <v>1.0478427947598252</v>
      </c>
      <c r="AH190" s="10"/>
      <c r="AI190" s="10"/>
    </row>
    <row r="191" spans="1:35" ht="18" customHeight="1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36">
        <v>19.5</v>
      </c>
      <c r="T191" s="20">
        <f t="shared" si="34"/>
        <v>6.7391304347826073E-2</v>
      </c>
      <c r="U191" s="21">
        <f t="shared" si="42"/>
        <v>7.6171389673861695E-2</v>
      </c>
      <c r="V191" s="21">
        <f t="shared" si="43"/>
        <v>5.8611219021790457E-2</v>
      </c>
      <c r="W191" s="47">
        <f t="shared" si="44"/>
        <v>-8.3511777301927367E-2</v>
      </c>
      <c r="X191" s="21">
        <f t="shared" si="35"/>
        <v>-0.10000000000000023</v>
      </c>
      <c r="Y191" s="21">
        <f t="shared" si="36"/>
        <v>7.3019271948608133E-2</v>
      </c>
      <c r="Z191" s="21">
        <f t="shared" si="37"/>
        <v>7.4130434782608695E-2</v>
      </c>
      <c r="AA191" s="20">
        <f t="shared" si="38"/>
        <v>1.0415434782608697</v>
      </c>
      <c r="AB191" s="21">
        <f t="shared" si="45"/>
        <v>1.0527660667786962</v>
      </c>
      <c r="AC191" s="21">
        <f t="shared" si="46"/>
        <v>1.0303208897430431</v>
      </c>
      <c r="AD191" s="47">
        <f t="shared" si="47"/>
        <v>8.6159486381713873E-3</v>
      </c>
      <c r="AE191" s="21">
        <f t="shared" si="39"/>
        <v>-6.4703304042910493E-3</v>
      </c>
      <c r="AF191" s="21">
        <f t="shared" si="40"/>
        <v>1.0325695931477517</v>
      </c>
      <c r="AG191" s="22">
        <f t="shared" si="41"/>
        <v>1.048282608695652</v>
      </c>
      <c r="AH191" s="10"/>
      <c r="AI191" s="10"/>
    </row>
    <row r="192" spans="1:35" ht="18" customHeight="1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36">
        <v>19.600000000000001</v>
      </c>
      <c r="T192" s="20">
        <f t="shared" si="34"/>
        <v>6.709956709956709E-2</v>
      </c>
      <c r="U192" s="21">
        <f t="shared" si="42"/>
        <v>7.5844668299634335E-2</v>
      </c>
      <c r="V192" s="21">
        <f t="shared" si="43"/>
        <v>5.8354465899499858E-2</v>
      </c>
      <c r="W192" s="47">
        <f t="shared" si="44"/>
        <v>-8.3582089552238809E-2</v>
      </c>
      <c r="X192" s="21">
        <f t="shared" si="35"/>
        <v>-9.9999999999999978E-2</v>
      </c>
      <c r="Y192" s="21">
        <f t="shared" si="36"/>
        <v>7.2707889125799563E-2</v>
      </c>
      <c r="Z192" s="21">
        <f t="shared" si="37"/>
        <v>7.3809523809523797E-2</v>
      </c>
      <c r="AA192" s="20">
        <f t="shared" si="38"/>
        <v>1.0420086580086581</v>
      </c>
      <c r="AB192" s="21">
        <f t="shared" si="45"/>
        <v>1.0531886802406947</v>
      </c>
      <c r="AC192" s="21">
        <f t="shared" si="46"/>
        <v>1.0308286357766216</v>
      </c>
      <c r="AD192" s="47">
        <f t="shared" si="47"/>
        <v>8.5820399465053234E-3</v>
      </c>
      <c r="AE192" s="21">
        <f t="shared" si="39"/>
        <v>-6.4394442967295506E-3</v>
      </c>
      <c r="AF192" s="21">
        <f t="shared" si="40"/>
        <v>1.0330660980810233</v>
      </c>
      <c r="AG192" s="22">
        <f t="shared" si="41"/>
        <v>1.0487186147186147</v>
      </c>
      <c r="AH192" s="10"/>
      <c r="AI192" s="10"/>
    </row>
    <row r="193" spans="1:35" ht="18" customHeight="1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36">
        <v>19.7</v>
      </c>
      <c r="T193" s="20">
        <f t="shared" si="34"/>
        <v>6.6810344827586202E-2</v>
      </c>
      <c r="U193" s="21">
        <f t="shared" si="42"/>
        <v>7.5520739383580171E-2</v>
      </c>
      <c r="V193" s="21">
        <f t="shared" si="43"/>
        <v>5.8099950271592225E-2</v>
      </c>
      <c r="W193" s="47">
        <f t="shared" si="44"/>
        <v>-8.3651804670913002E-2</v>
      </c>
      <c r="X193" s="21">
        <f t="shared" si="35"/>
        <v>-0.1000000000000001</v>
      </c>
      <c r="Y193" s="21">
        <f t="shared" si="36"/>
        <v>7.2399150743099785E-2</v>
      </c>
      <c r="Z193" s="21">
        <f t="shared" si="37"/>
        <v>7.3491379310344829E-2</v>
      </c>
      <c r="AA193" s="20">
        <f t="shared" si="38"/>
        <v>1.042469827586207</v>
      </c>
      <c r="AB193" s="21">
        <f t="shared" si="45"/>
        <v>1.0536076014016122</v>
      </c>
      <c r="AC193" s="21">
        <f t="shared" si="46"/>
        <v>1.0313320537708017</v>
      </c>
      <c r="AD193" s="47">
        <f t="shared" si="47"/>
        <v>8.5483924220151903E-3</v>
      </c>
      <c r="AE193" s="21">
        <f t="shared" si="39"/>
        <v>-6.4088516578251738E-3</v>
      </c>
      <c r="AF193" s="21">
        <f t="shared" si="40"/>
        <v>1.0335583864118896</v>
      </c>
      <c r="AG193" s="22">
        <f t="shared" si="41"/>
        <v>1.0491508620689656</v>
      </c>
      <c r="AH193" s="10"/>
      <c r="AI193" s="10"/>
    </row>
    <row r="194" spans="1:35" ht="18" customHeight="1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36">
        <v>19.8</v>
      </c>
      <c r="T194" s="20">
        <f t="shared" si="34"/>
        <v>6.6523605150214576E-2</v>
      </c>
      <c r="U194" s="21">
        <f t="shared" si="42"/>
        <v>7.5199567255756231E-2</v>
      </c>
      <c r="V194" s="21">
        <f t="shared" si="43"/>
        <v>5.7847643044672922E-2</v>
      </c>
      <c r="W194" s="47">
        <f t="shared" si="44"/>
        <v>-8.3720930232558277E-2</v>
      </c>
      <c r="X194" s="21">
        <f t="shared" si="35"/>
        <v>-0.10000000000000013</v>
      </c>
      <c r="Y194" s="21">
        <f t="shared" si="36"/>
        <v>7.2093023255813946E-2</v>
      </c>
      <c r="Z194" s="21">
        <f t="shared" si="37"/>
        <v>7.3175965665236042E-2</v>
      </c>
      <c r="AA194" s="20">
        <f t="shared" si="38"/>
        <v>1.0429270386266094</v>
      </c>
      <c r="AB194" s="21">
        <f t="shared" si="45"/>
        <v>1.0540228783963836</v>
      </c>
      <c r="AC194" s="21">
        <f t="shared" si="46"/>
        <v>1.0318311988568352</v>
      </c>
      <c r="AD194" s="47">
        <f t="shared" si="47"/>
        <v>8.5150031304175415E-3</v>
      </c>
      <c r="AE194" s="21">
        <f t="shared" si="39"/>
        <v>-6.3785483247049673E-3</v>
      </c>
      <c r="AF194" s="21">
        <f t="shared" si="40"/>
        <v>1.0340465116279067</v>
      </c>
      <c r="AG194" s="22">
        <f t="shared" si="41"/>
        <v>1.0495793991416307</v>
      </c>
      <c r="AH194" s="10"/>
      <c r="AI194" s="10"/>
    </row>
    <row r="195" spans="1:35" ht="18" customHeight="1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36">
        <v>19.899999999999999</v>
      </c>
      <c r="T195" s="20">
        <f t="shared" si="34"/>
        <v>6.623931623931624E-2</v>
      </c>
      <c r="U195" s="21">
        <f t="shared" si="42"/>
        <v>7.4881116851551924E-2</v>
      </c>
      <c r="V195" s="21">
        <f t="shared" si="43"/>
        <v>5.7597515627080556E-2</v>
      </c>
      <c r="W195" s="47">
        <f t="shared" si="44"/>
        <v>-8.3789473684210539E-2</v>
      </c>
      <c r="X195" s="21">
        <f t="shared" si="35"/>
        <v>-0.10000000000000006</v>
      </c>
      <c r="Y195" s="21">
        <f t="shared" si="36"/>
        <v>7.1789473684210528E-2</v>
      </c>
      <c r="Z195" s="21">
        <f t="shared" si="37"/>
        <v>7.2863247863247868E-2</v>
      </c>
      <c r="AA195" s="20">
        <f t="shared" si="38"/>
        <v>1.0433803418803418</v>
      </c>
      <c r="AB195" s="21">
        <f t="shared" si="45"/>
        <v>1.0544345585276271</v>
      </c>
      <c r="AC195" s="21">
        <f t="shared" si="46"/>
        <v>1.0323261252330567</v>
      </c>
      <c r="AD195" s="47">
        <f t="shared" si="47"/>
        <v>8.4818691797505317E-3</v>
      </c>
      <c r="AE195" s="21">
        <f t="shared" si="39"/>
        <v>-6.3485302128600523E-3</v>
      </c>
      <c r="AF195" s="21">
        <f t="shared" si="40"/>
        <v>1.0345305263157893</v>
      </c>
      <c r="AG195" s="22">
        <f t="shared" si="41"/>
        <v>1.0500042735042734</v>
      </c>
      <c r="AH195" s="10"/>
      <c r="AI195" s="10"/>
    </row>
    <row r="196" spans="1:35" ht="18" customHeight="1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36">
        <v>20</v>
      </c>
      <c r="T196" s="20">
        <f t="shared" si="34"/>
        <v>6.5957446808510636E-2</v>
      </c>
      <c r="U196" s="21">
        <f t="shared" si="42"/>
        <v>7.4565353698893597E-2</v>
      </c>
      <c r="V196" s="21">
        <f t="shared" si="43"/>
        <v>5.7349539918127676E-2</v>
      </c>
      <c r="W196" s="47">
        <f t="shared" si="44"/>
        <v>-8.385744234800846E-2</v>
      </c>
      <c r="X196" s="21">
        <f t="shared" si="35"/>
        <v>-9.9999999999999895E-2</v>
      </c>
      <c r="Y196" s="21">
        <f t="shared" si="36"/>
        <v>7.1488469601677151E-2</v>
      </c>
      <c r="Z196" s="21">
        <f t="shared" si="37"/>
        <v>7.2553191489361693E-2</v>
      </c>
      <c r="AA196" s="20">
        <f t="shared" si="38"/>
        <v>1.0438297872340425</v>
      </c>
      <c r="AB196" s="21">
        <f t="shared" si="45"/>
        <v>1.0548426882835418</v>
      </c>
      <c r="AC196" s="21">
        <f t="shared" si="46"/>
        <v>1.0328168861845435</v>
      </c>
      <c r="AD196" s="47">
        <f t="shared" si="47"/>
        <v>8.4489877196536039E-3</v>
      </c>
      <c r="AE196" s="21">
        <f t="shared" si="39"/>
        <v>-6.3187933143090558E-3</v>
      </c>
      <c r="AF196" s="21">
        <f t="shared" si="40"/>
        <v>1.0350104821802935</v>
      </c>
      <c r="AG196" s="22">
        <f t="shared" si="41"/>
        <v>1.0504255319148936</v>
      </c>
      <c r="AH196" s="10"/>
      <c r="AI196" s="10"/>
    </row>
    <row r="197" spans="1:35" ht="18" customHeight="1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36">
        <v>20.100000000000001</v>
      </c>
      <c r="T197" s="20">
        <f t="shared" si="34"/>
        <v>6.5677966101694907E-2</v>
      </c>
      <c r="U197" s="21">
        <f t="shared" si="42"/>
        <v>7.4252243905772689E-2</v>
      </c>
      <c r="V197" s="21">
        <f t="shared" si="43"/>
        <v>5.7103688297617125E-2</v>
      </c>
      <c r="W197" s="47">
        <f t="shared" si="44"/>
        <v>-8.3924843423799717E-2</v>
      </c>
      <c r="X197" s="21">
        <f t="shared" si="35"/>
        <v>-9.9999999999999922E-2</v>
      </c>
      <c r="Y197" s="21">
        <f t="shared" si="36"/>
        <v>7.1189979123173278E-2</v>
      </c>
      <c r="Z197" s="21">
        <f t="shared" si="37"/>
        <v>7.2245762711864392E-2</v>
      </c>
      <c r="AA197" s="20">
        <f t="shared" si="38"/>
        <v>1.0442754237288137</v>
      </c>
      <c r="AB197" s="21">
        <f t="shared" si="45"/>
        <v>1.0552473133553439</v>
      </c>
      <c r="AC197" s="21">
        <f t="shared" si="46"/>
        <v>1.0333035341022834</v>
      </c>
      <c r="AD197" s="47">
        <f t="shared" si="47"/>
        <v>8.4163559406581941E-3</v>
      </c>
      <c r="AE197" s="21">
        <f t="shared" si="39"/>
        <v>-6.2893336958152486E-3</v>
      </c>
      <c r="AF197" s="21">
        <f t="shared" si="40"/>
        <v>1.0354864300626303</v>
      </c>
      <c r="AG197" s="22">
        <f t="shared" si="41"/>
        <v>1.050843220338983</v>
      </c>
      <c r="AH197" s="10"/>
      <c r="AI197" s="10"/>
    </row>
    <row r="198" spans="1:35" ht="18" customHeight="1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36">
        <v>20.2</v>
      </c>
      <c r="T198" s="20">
        <f t="shared" ref="T198:T261" si="48">(R_dead_char*(S198)+R_c*m_c)/(S198+m_c)</f>
        <v>6.5400843881856532E-2</v>
      </c>
      <c r="U198" s="21">
        <f t="shared" si="42"/>
        <v>7.3941754148087527E-2</v>
      </c>
      <c r="V198" s="21">
        <f t="shared" si="43"/>
        <v>5.6859933615625524E-2</v>
      </c>
      <c r="W198" s="47">
        <f t="shared" si="44"/>
        <v>-8.3991683991684177E-2</v>
      </c>
      <c r="X198" s="21">
        <f t="shared" ref="X198:X261" si="49">(T198-Z198)/T198</f>
        <v>-9.9999999999999978E-2</v>
      </c>
      <c r="Y198" s="21">
        <f t="shared" ref="Y198:Y261" si="50">(R_dead_char*S198+R_c*(m_c+sig_m_c))/(S198+(m_c+sig_m_c))</f>
        <v>7.0893970893970898E-2</v>
      </c>
      <c r="Z198" s="21">
        <f t="shared" ref="Z198:Z261" si="51">(R_dead_char*S198+(R_c+sig_Rc)*(m_c))/(S198+m_c)</f>
        <v>7.1940928270042184E-2</v>
      </c>
      <c r="AA198" s="20">
        <f t="shared" ref="AA198:AA261" si="52">(R_mod_char*(S198)+R_c*m_c)/(S198+m_c)</f>
        <v>1.0447172995780591</v>
      </c>
      <c r="AB198" s="21">
        <f t="shared" si="45"/>
        <v>1.0556484786542577</v>
      </c>
      <c r="AC198" s="21">
        <f t="shared" si="46"/>
        <v>1.0337861205018606</v>
      </c>
      <c r="AD198" s="47">
        <f t="shared" si="47"/>
        <v>8.3839710734920445E-3</v>
      </c>
      <c r="AE198" s="21">
        <f t="shared" ref="AE198:AE261" si="53">(AA198-AG198)/AA198</f>
        <v>-6.2601474971525342E-3</v>
      </c>
      <c r="AF198" s="21">
        <f t="shared" ref="AF198:AF261" si="54">(R_mod_char*S198+(R_c*(m_c+sig_m_c)))/(S198+(m_c+sig_m_c))</f>
        <v>1.03595841995842</v>
      </c>
      <c r="AG198" s="22">
        <f t="shared" ref="AG198:AG261" si="55">(R_mod_char*S198+(R_c+sig_Rc)*(m_c))/(S198+(m_c))</f>
        <v>1.0512573839662447</v>
      </c>
      <c r="AH198" s="10"/>
      <c r="AI198" s="10"/>
    </row>
    <row r="199" spans="1:35" ht="18" customHeight="1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36">
        <v>20.3</v>
      </c>
      <c r="T199" s="20">
        <f t="shared" si="48"/>
        <v>6.5126050420168058E-2</v>
      </c>
      <c r="U199" s="21">
        <f t="shared" ref="U199:U262" si="56">T199*(1+SQRT(W199^2+X199^2))</f>
        <v>7.3633851657790128E-2</v>
      </c>
      <c r="V199" s="21">
        <f t="shared" ref="V199:V262" si="57">T199*(1-SQRT(W199^2+X199^2))</f>
        <v>5.6618249182545988E-2</v>
      </c>
      <c r="W199" s="47">
        <f t="shared" ref="W199:W262" si="58">(T199-Y199)/T199</f>
        <v>-8.4057971014492805E-2</v>
      </c>
      <c r="X199" s="21">
        <f t="shared" si="49"/>
        <v>-0.10000000000000009</v>
      </c>
      <c r="Y199" s="21">
        <f t="shared" si="50"/>
        <v>7.0600414078674942E-2</v>
      </c>
      <c r="Z199" s="21">
        <f t="shared" si="51"/>
        <v>7.1638655462184869E-2</v>
      </c>
      <c r="AA199" s="20">
        <f t="shared" si="52"/>
        <v>1.045155462184874</v>
      </c>
      <c r="AB199" s="21">
        <f t="shared" ref="AB199:AB262" si="59">AA199*(1+SQRT(AD199^2+AE199^2))</f>
        <v>1.0560462283280743</v>
      </c>
      <c r="AC199" s="21">
        <f t="shared" ref="AC199:AC262" si="60">AA199*(1-SQRT(AD199^2+AE199^2))</f>
        <v>1.0342646960416737</v>
      </c>
      <c r="AD199" s="47">
        <f t="shared" ref="AD199:AD262" si="61">(AA199-AF199)/AA199</f>
        <v>8.3518303883996121E-3</v>
      </c>
      <c r="AE199" s="21">
        <f t="shared" si="53"/>
        <v>-6.2312309294180095E-3</v>
      </c>
      <c r="AF199" s="21">
        <f t="shared" si="54"/>
        <v>1.0364265010351965</v>
      </c>
      <c r="AG199" s="22">
        <f t="shared" si="55"/>
        <v>1.0516680672268905</v>
      </c>
      <c r="AH199" s="10"/>
      <c r="AI199" s="10"/>
    </row>
    <row r="200" spans="1:35" ht="18" customHeight="1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36">
        <v>20.399999999999999</v>
      </c>
      <c r="T200" s="20">
        <f t="shared" si="48"/>
        <v>6.4853556485355651E-2</v>
      </c>
      <c r="U200" s="21">
        <f t="shared" si="56"/>
        <v>7.3328504211328652E-2</v>
      </c>
      <c r="V200" s="21">
        <f t="shared" si="57"/>
        <v>5.6378608759382651E-2</v>
      </c>
      <c r="W200" s="47">
        <f t="shared" si="58"/>
        <v>-8.4123711340206186E-2</v>
      </c>
      <c r="X200" s="21">
        <f t="shared" si="49"/>
        <v>-9.9999999999999867E-2</v>
      </c>
      <c r="Y200" s="21">
        <f t="shared" si="50"/>
        <v>7.0309278350515467E-2</v>
      </c>
      <c r="Z200" s="21">
        <f t="shared" si="51"/>
        <v>7.1338912133891208E-2</v>
      </c>
      <c r="AA200" s="20">
        <f t="shared" si="52"/>
        <v>1.0455899581589958</v>
      </c>
      <c r="AB200" s="21">
        <f t="shared" si="59"/>
        <v>1.0564406057772906</v>
      </c>
      <c r="AC200" s="21">
        <f t="shared" si="60"/>
        <v>1.034739310540701</v>
      </c>
      <c r="AD200" s="47">
        <f t="shared" si="61"/>
        <v>8.3199311944697225E-3</v>
      </c>
      <c r="AE200" s="21">
        <f t="shared" si="53"/>
        <v>-6.2025802733937504E-3</v>
      </c>
      <c r="AF200" s="21">
        <f t="shared" si="54"/>
        <v>1.0368907216494845</v>
      </c>
      <c r="AG200" s="22">
        <f t="shared" si="55"/>
        <v>1.0520753138075314</v>
      </c>
      <c r="AH200" s="10"/>
      <c r="AI200" s="10"/>
    </row>
    <row r="201" spans="1:35" ht="18" customHeight="1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36">
        <v>20.5</v>
      </c>
      <c r="T201" s="20">
        <f t="shared" si="48"/>
        <v>6.4583333333333326E-2</v>
      </c>
      <c r="U201" s="21">
        <f t="shared" si="56"/>
        <v>7.3025680118377262E-2</v>
      </c>
      <c r="V201" s="21">
        <f t="shared" si="57"/>
        <v>5.6140986548289397E-2</v>
      </c>
      <c r="W201" s="47">
        <f t="shared" si="58"/>
        <v>-8.4188911704312155E-2</v>
      </c>
      <c r="X201" s="21">
        <f t="shared" si="49"/>
        <v>-9.9999999999999964E-2</v>
      </c>
      <c r="Y201" s="21">
        <f t="shared" si="50"/>
        <v>7.0020533880903485E-2</v>
      </c>
      <c r="Z201" s="21">
        <f t="shared" si="51"/>
        <v>7.1041666666666656E-2</v>
      </c>
      <c r="AA201" s="20">
        <f t="shared" si="52"/>
        <v>1.0460208333333334</v>
      </c>
      <c r="AB201" s="21">
        <f t="shared" si="59"/>
        <v>1.0568316536708409</v>
      </c>
      <c r="AC201" s="21">
        <f t="shared" si="60"/>
        <v>1.0352100129958262</v>
      </c>
      <c r="AD201" s="47">
        <f t="shared" si="61"/>
        <v>8.2882708389814645E-3</v>
      </c>
      <c r="AE201" s="21">
        <f t="shared" si="53"/>
        <v>-6.1741918779500719E-3</v>
      </c>
      <c r="AF201" s="21">
        <f t="shared" si="54"/>
        <v>1.0373511293634496</v>
      </c>
      <c r="AG201" s="22">
        <f t="shared" si="55"/>
        <v>1.0524791666666666</v>
      </c>
      <c r="AH201" s="10"/>
      <c r="AI201" s="10"/>
    </row>
    <row r="202" spans="1:35" ht="18" customHeight="1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36">
        <v>20.6</v>
      </c>
      <c r="T202" s="20">
        <f t="shared" si="48"/>
        <v>6.4315352697095429E-2</v>
      </c>
      <c r="U202" s="21">
        <f t="shared" si="56"/>
        <v>7.2725348210844878E-2</v>
      </c>
      <c r="V202" s="21">
        <f t="shared" si="57"/>
        <v>5.590535718334598E-2</v>
      </c>
      <c r="W202" s="47">
        <f t="shared" si="58"/>
        <v>-8.4253578732106371E-2</v>
      </c>
      <c r="X202" s="21">
        <f t="shared" si="49"/>
        <v>-9.9999999999999867E-2</v>
      </c>
      <c r="Y202" s="21">
        <f t="shared" si="50"/>
        <v>6.9734151329243349E-2</v>
      </c>
      <c r="Z202" s="21">
        <f t="shared" si="51"/>
        <v>7.0746887966804964E-2</v>
      </c>
      <c r="AA202" s="20">
        <f t="shared" si="52"/>
        <v>1.046448132780083</v>
      </c>
      <c r="AB202" s="21">
        <f t="shared" si="59"/>
        <v>1.0572194139614317</v>
      </c>
      <c r="AC202" s="21">
        <f t="shared" si="60"/>
        <v>1.0356768515987342</v>
      </c>
      <c r="AD202" s="47">
        <f t="shared" si="61"/>
        <v>8.2568467067576333E-3</v>
      </c>
      <c r="AE202" s="21">
        <f t="shared" si="53"/>
        <v>-6.1460621584970079E-3</v>
      </c>
      <c r="AF202" s="21">
        <f t="shared" si="54"/>
        <v>1.0378077709611451</v>
      </c>
      <c r="AG202" s="22">
        <f t="shared" si="55"/>
        <v>1.0528796680497925</v>
      </c>
      <c r="AH202" s="10"/>
      <c r="AI202" s="10"/>
    </row>
    <row r="203" spans="1:35" ht="18" customHeight="1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36">
        <v>20.7</v>
      </c>
      <c r="T203" s="20">
        <f t="shared" si="48"/>
        <v>6.4049586776859499E-2</v>
      </c>
      <c r="U203" s="21">
        <f t="shared" si="56"/>
        <v>7.2427477832154918E-2</v>
      </c>
      <c r="V203" s="21">
        <f t="shared" si="57"/>
        <v>5.567169572156408E-2</v>
      </c>
      <c r="W203" s="47">
        <f t="shared" si="58"/>
        <v>-8.431771894093705E-2</v>
      </c>
      <c r="X203" s="21">
        <f t="shared" si="49"/>
        <v>-0.10000000000000002</v>
      </c>
      <c r="Y203" s="21">
        <f t="shared" si="50"/>
        <v>6.9450101832993896E-2</v>
      </c>
      <c r="Z203" s="21">
        <f t="shared" si="51"/>
        <v>7.045454545454545E-2</v>
      </c>
      <c r="AA203" s="20">
        <f t="shared" si="52"/>
        <v>1.0468719008264462</v>
      </c>
      <c r="AB203" s="21">
        <f t="shared" si="59"/>
        <v>1.057603927900497</v>
      </c>
      <c r="AC203" s="21">
        <f t="shared" si="60"/>
        <v>1.0361398737523957</v>
      </c>
      <c r="AD203" s="47">
        <f t="shared" si="61"/>
        <v>8.2256562195333234E-3</v>
      </c>
      <c r="AE203" s="21">
        <f t="shared" si="53"/>
        <v>-6.1181875954733587E-3</v>
      </c>
      <c r="AF203" s="21">
        <f t="shared" si="54"/>
        <v>1.0382606924643585</v>
      </c>
      <c r="AG203" s="22">
        <f t="shared" si="55"/>
        <v>1.0532768595041322</v>
      </c>
      <c r="AH203" s="10"/>
      <c r="AI203" s="10"/>
    </row>
    <row r="204" spans="1:35" ht="18" customHeight="1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36">
        <v>20.8</v>
      </c>
      <c r="T204" s="20">
        <f t="shared" si="48"/>
        <v>6.3786008230452662E-2</v>
      </c>
      <c r="U204" s="21">
        <f t="shared" si="56"/>
        <v>7.213203882678805E-2</v>
      </c>
      <c r="V204" s="21">
        <f t="shared" si="57"/>
        <v>5.5439977634117281E-2</v>
      </c>
      <c r="W204" s="47">
        <f t="shared" si="58"/>
        <v>-8.4381338742393605E-2</v>
      </c>
      <c r="X204" s="21">
        <f t="shared" si="49"/>
        <v>-0.10000000000000005</v>
      </c>
      <c r="Y204" s="21">
        <f t="shared" si="50"/>
        <v>6.9168356997971595E-2</v>
      </c>
      <c r="Z204" s="21">
        <f t="shared" si="51"/>
        <v>7.0164609053497931E-2</v>
      </c>
      <c r="AA204" s="20">
        <f t="shared" si="52"/>
        <v>1.0472921810699589</v>
      </c>
      <c r="AB204" s="21">
        <f t="shared" si="59"/>
        <v>1.0579852360527751</v>
      </c>
      <c r="AC204" s="21">
        <f t="shared" si="60"/>
        <v>1.0365991260871428</v>
      </c>
      <c r="AD204" s="47">
        <f t="shared" si="61"/>
        <v>8.1946968353358261E-3</v>
      </c>
      <c r="AE204" s="21">
        <f t="shared" si="53"/>
        <v>-6.0905647328794478E-3</v>
      </c>
      <c r="AF204" s="21">
        <f t="shared" si="54"/>
        <v>1.038709939148073</v>
      </c>
      <c r="AG204" s="22">
        <f t="shared" si="55"/>
        <v>1.053670781893004</v>
      </c>
      <c r="AH204" s="10"/>
      <c r="AI204" s="10"/>
    </row>
    <row r="205" spans="1:35" ht="18" customHeight="1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36">
        <v>20.9</v>
      </c>
      <c r="T205" s="20">
        <f t="shared" si="48"/>
        <v>6.3524590163934427E-2</v>
      </c>
      <c r="U205" s="21">
        <f t="shared" si="56"/>
        <v>7.1839001530080937E-2</v>
      </c>
      <c r="V205" s="21">
        <f t="shared" si="57"/>
        <v>5.5210178797787911E-2</v>
      </c>
      <c r="W205" s="47">
        <f t="shared" si="58"/>
        <v>-8.4444444444444419E-2</v>
      </c>
      <c r="X205" s="21">
        <f t="shared" si="49"/>
        <v>-9.9999999999999853E-2</v>
      </c>
      <c r="Y205" s="21">
        <f t="shared" si="50"/>
        <v>6.8888888888888888E-2</v>
      </c>
      <c r="Z205" s="21">
        <f t="shared" si="51"/>
        <v>6.987704918032786E-2</v>
      </c>
      <c r="AA205" s="20">
        <f t="shared" si="52"/>
        <v>1.0477090163934426</v>
      </c>
      <c r="AB205" s="21">
        <f t="shared" si="59"/>
        <v>1.0583633783105275</v>
      </c>
      <c r="AC205" s="21">
        <f t="shared" si="60"/>
        <v>1.0370546544763577</v>
      </c>
      <c r="AD205" s="47">
        <f t="shared" si="61"/>
        <v>8.1639660478737015E-3</v>
      </c>
      <c r="AE205" s="21">
        <f t="shared" si="53"/>
        <v>-6.063190176849597E-3</v>
      </c>
      <c r="AF205" s="21">
        <f t="shared" si="54"/>
        <v>1.0391555555555554</v>
      </c>
      <c r="AG205" s="22">
        <f t="shared" si="55"/>
        <v>1.0540614754098361</v>
      </c>
      <c r="AH205" s="10"/>
      <c r="AI205" s="10"/>
    </row>
    <row r="206" spans="1:35" ht="18" customHeight="1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36">
        <v>21</v>
      </c>
      <c r="T206" s="20">
        <f t="shared" si="48"/>
        <v>6.3265306122448975E-2</v>
      </c>
      <c r="U206" s="21">
        <f t="shared" si="56"/>
        <v>7.1548336758273018E-2</v>
      </c>
      <c r="V206" s="21">
        <f t="shared" si="57"/>
        <v>5.4982275486624939E-2</v>
      </c>
      <c r="W206" s="47">
        <f t="shared" si="58"/>
        <v>-8.4507042253521208E-2</v>
      </c>
      <c r="X206" s="21">
        <f t="shared" si="49"/>
        <v>-9.9999999999999895E-2</v>
      </c>
      <c r="Y206" s="21">
        <f t="shared" si="50"/>
        <v>6.8611670020120724E-2</v>
      </c>
      <c r="Z206" s="21">
        <f t="shared" si="51"/>
        <v>6.9591836734693865E-2</v>
      </c>
      <c r="AA206" s="20">
        <f t="shared" si="52"/>
        <v>1.0481224489795919</v>
      </c>
      <c r="AB206" s="21">
        <f t="shared" si="59"/>
        <v>1.0587383939074053</v>
      </c>
      <c r="AC206" s="21">
        <f t="shared" si="60"/>
        <v>1.0375065040517786</v>
      </c>
      <c r="AD206" s="47">
        <f t="shared" si="61"/>
        <v>8.1334613859409526E-3</v>
      </c>
      <c r="AE206" s="21">
        <f t="shared" si="53"/>
        <v>-6.0360605942598672E-3</v>
      </c>
      <c r="AF206" s="21">
        <f t="shared" si="54"/>
        <v>1.0395975855130786</v>
      </c>
      <c r="AG206" s="22">
        <f t="shared" si="55"/>
        <v>1.0544489795918368</v>
      </c>
      <c r="AH206" s="10"/>
      <c r="AI206" s="10"/>
    </row>
    <row r="207" spans="1:35" ht="18" customHeight="1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36">
        <v>21.1</v>
      </c>
      <c r="T207" s="20">
        <f t="shared" si="48"/>
        <v>6.3008130081300809E-2</v>
      </c>
      <c r="U207" s="21">
        <f t="shared" si="56"/>
        <v>7.1260015798794832E-2</v>
      </c>
      <c r="V207" s="21">
        <f t="shared" si="57"/>
        <v>5.4756244363806786E-2</v>
      </c>
      <c r="W207" s="47">
        <f t="shared" si="58"/>
        <v>-8.4569138276553116E-2</v>
      </c>
      <c r="X207" s="21">
        <f t="shared" si="49"/>
        <v>-0.10000000000000002</v>
      </c>
      <c r="Y207" s="21">
        <f t="shared" si="50"/>
        <v>6.8336673346693383E-2</v>
      </c>
      <c r="Z207" s="21">
        <f t="shared" si="51"/>
        <v>6.9308943089430891E-2</v>
      </c>
      <c r="AA207" s="20">
        <f t="shared" si="52"/>
        <v>1.0485325203252034</v>
      </c>
      <c r="AB207" s="21">
        <f t="shared" si="59"/>
        <v>1.0591103214319737</v>
      </c>
      <c r="AC207" s="21">
        <f t="shared" si="60"/>
        <v>1.0379547192184331</v>
      </c>
      <c r="AD207" s="47">
        <f t="shared" si="61"/>
        <v>8.1031804128304033E-3</v>
      </c>
      <c r="AE207" s="21">
        <f t="shared" si="53"/>
        <v>-6.0091727113773244E-3</v>
      </c>
      <c r="AF207" s="21">
        <f t="shared" si="54"/>
        <v>1.0400360721442885</v>
      </c>
      <c r="AG207" s="22">
        <f t="shared" si="55"/>
        <v>1.0548333333333333</v>
      </c>
      <c r="AH207" s="10"/>
      <c r="AI207" s="10"/>
    </row>
    <row r="208" spans="1:35" ht="18" customHeight="1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36">
        <v>21.2</v>
      </c>
      <c r="T208" s="20">
        <f t="shared" si="48"/>
        <v>6.2753036437246959E-2</v>
      </c>
      <c r="U208" s="21">
        <f t="shared" si="56"/>
        <v>7.0974010400790891E-2</v>
      </c>
      <c r="V208" s="21">
        <f t="shared" si="57"/>
        <v>5.4532062473703034E-2</v>
      </c>
      <c r="W208" s="47">
        <f t="shared" si="58"/>
        <v>-8.463073852295408E-2</v>
      </c>
      <c r="X208" s="21">
        <f t="shared" si="49"/>
        <v>-9.9999999999999978E-2</v>
      </c>
      <c r="Y208" s="21">
        <f t="shared" si="50"/>
        <v>6.8063872255489016E-2</v>
      </c>
      <c r="Z208" s="21">
        <f t="shared" si="51"/>
        <v>6.9028340080971654E-2</v>
      </c>
      <c r="AA208" s="20">
        <f t="shared" si="52"/>
        <v>1.0489392712550607</v>
      </c>
      <c r="AB208" s="21">
        <f t="shared" si="59"/>
        <v>1.0594791988409047</v>
      </c>
      <c r="AC208" s="21">
        <f t="shared" si="60"/>
        <v>1.0383993436692167</v>
      </c>
      <c r="AD208" s="47">
        <f t="shared" si="61"/>
        <v>8.0731207257564979E-3</v>
      </c>
      <c r="AE208" s="21">
        <f t="shared" si="53"/>
        <v>-5.9825233125424017E-3</v>
      </c>
      <c r="AF208" s="21">
        <f t="shared" si="54"/>
        <v>1.0404710578842316</v>
      </c>
      <c r="AG208" s="22">
        <f t="shared" si="55"/>
        <v>1.0552145748987853</v>
      </c>
      <c r="AH208" s="10"/>
      <c r="AI208" s="10"/>
    </row>
    <row r="209" spans="1:35" ht="18" customHeight="1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36">
        <v>21.3</v>
      </c>
      <c r="T209" s="20">
        <f t="shared" si="48"/>
        <v>6.2499999999999993E-2</v>
      </c>
      <c r="U209" s="21">
        <f t="shared" si="56"/>
        <v>7.0690292765870494E-2</v>
      </c>
      <c r="V209" s="21">
        <f t="shared" si="57"/>
        <v>5.4309707234129485E-2</v>
      </c>
      <c r="W209" s="47">
        <f t="shared" si="58"/>
        <v>-8.4691848906560799E-2</v>
      </c>
      <c r="X209" s="21">
        <f t="shared" si="49"/>
        <v>-9.9999999999999992E-2</v>
      </c>
      <c r="Y209" s="21">
        <f t="shared" si="50"/>
        <v>6.7793240556660042E-2</v>
      </c>
      <c r="Z209" s="21">
        <f t="shared" si="51"/>
        <v>6.8749999999999992E-2</v>
      </c>
      <c r="AA209" s="20">
        <f t="shared" si="52"/>
        <v>1.0493427419354839</v>
      </c>
      <c r="AB209" s="21">
        <f t="shared" si="59"/>
        <v>1.0598450634718495</v>
      </c>
      <c r="AC209" s="21">
        <f t="shared" si="60"/>
        <v>1.0388404203991184</v>
      </c>
      <c r="AD209" s="47">
        <f t="shared" si="61"/>
        <v>8.0432799552933084E-3</v>
      </c>
      <c r="AE209" s="21">
        <f t="shared" si="53"/>
        <v>-5.9561092388859651E-3</v>
      </c>
      <c r="AF209" s="21">
        <f t="shared" si="54"/>
        <v>1.0409025844930417</v>
      </c>
      <c r="AG209" s="22">
        <f t="shared" si="55"/>
        <v>1.0555927419354838</v>
      </c>
      <c r="AH209" s="10"/>
      <c r="AI209" s="10"/>
    </row>
    <row r="210" spans="1:35" ht="18" customHeight="1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36">
        <v>21.4</v>
      </c>
      <c r="T210" s="20">
        <f t="shared" si="48"/>
        <v>6.224899598393574E-2</v>
      </c>
      <c r="U210" s="21">
        <f t="shared" si="56"/>
        <v>7.0408835539080131E-2</v>
      </c>
      <c r="V210" s="21">
        <f t="shared" si="57"/>
        <v>5.4089156428791356E-2</v>
      </c>
      <c r="W210" s="47">
        <f t="shared" si="58"/>
        <v>-8.4752475247524883E-2</v>
      </c>
      <c r="X210" s="21">
        <f t="shared" si="49"/>
        <v>-0.10000000000000005</v>
      </c>
      <c r="Y210" s="21">
        <f t="shared" si="50"/>
        <v>6.7524752475247529E-2</v>
      </c>
      <c r="Z210" s="21">
        <f t="shared" si="51"/>
        <v>6.8473895582329317E-2</v>
      </c>
      <c r="AA210" s="20">
        <f t="shared" si="52"/>
        <v>1.0497429718875502</v>
      </c>
      <c r="AB210" s="21">
        <f t="shared" si="59"/>
        <v>1.0602079520559951</v>
      </c>
      <c r="AC210" s="21">
        <f t="shared" si="60"/>
        <v>1.0392779917191053</v>
      </c>
      <c r="AD210" s="47">
        <f t="shared" si="61"/>
        <v>8.0136557648174279E-3</v>
      </c>
      <c r="AE210" s="21">
        <f t="shared" si="53"/>
        <v>-5.9299273870826947E-3</v>
      </c>
      <c r="AF210" s="21">
        <f t="shared" si="54"/>
        <v>1.0413306930693069</v>
      </c>
      <c r="AG210" s="22">
        <f t="shared" si="55"/>
        <v>1.0559678714859437</v>
      </c>
      <c r="AH210" s="10"/>
      <c r="AI210" s="10"/>
    </row>
    <row r="211" spans="1:35" ht="18" customHeight="1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36">
        <v>21.5</v>
      </c>
      <c r="T211" s="20">
        <f t="shared" si="48"/>
        <v>6.1999999999999993E-2</v>
      </c>
      <c r="U211" s="21">
        <f t="shared" si="56"/>
        <v>7.0129611800091252E-2</v>
      </c>
      <c r="V211" s="21">
        <f t="shared" si="57"/>
        <v>5.3870388199908741E-2</v>
      </c>
      <c r="W211" s="47">
        <f t="shared" si="58"/>
        <v>-8.4812623274161766E-2</v>
      </c>
      <c r="X211" s="21">
        <f t="shared" si="49"/>
        <v>-0.10000000000000007</v>
      </c>
      <c r="Y211" s="21">
        <f t="shared" si="50"/>
        <v>6.7258382642998021E-2</v>
      </c>
      <c r="Z211" s="21">
        <f t="shared" si="51"/>
        <v>6.8199999999999997E-2</v>
      </c>
      <c r="AA211" s="20">
        <f t="shared" si="52"/>
        <v>1.0501400000000001</v>
      </c>
      <c r="AB211" s="21">
        <f t="shared" si="59"/>
        <v>1.0605679007303184</v>
      </c>
      <c r="AC211" s="21">
        <f t="shared" si="60"/>
        <v>1.039712099269682</v>
      </c>
      <c r="AD211" s="47">
        <f t="shared" si="61"/>
        <v>7.9842458499663725E-3</v>
      </c>
      <c r="AE211" s="21">
        <f t="shared" si="53"/>
        <v>-5.9039747081341375E-3</v>
      </c>
      <c r="AF211" s="21">
        <f t="shared" si="54"/>
        <v>1.0417554240631164</v>
      </c>
      <c r="AG211" s="22">
        <f t="shared" si="55"/>
        <v>1.0563400000000001</v>
      </c>
      <c r="AH211" s="10"/>
      <c r="AI211" s="10"/>
    </row>
    <row r="212" spans="1:35" ht="18" customHeight="1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36">
        <v>21.6</v>
      </c>
      <c r="T212" s="20">
        <f t="shared" si="48"/>
        <v>6.1752988047808752E-2</v>
      </c>
      <c r="U212" s="21">
        <f t="shared" si="56"/>
        <v>6.9852595054597622E-2</v>
      </c>
      <c r="V212" s="21">
        <f t="shared" si="57"/>
        <v>5.3653381041019875E-2</v>
      </c>
      <c r="W212" s="47">
        <f t="shared" si="58"/>
        <v>-8.4872298624754566E-2</v>
      </c>
      <c r="X212" s="21">
        <f t="shared" si="49"/>
        <v>-0.10000000000000002</v>
      </c>
      <c r="Y212" s="21">
        <f t="shared" si="50"/>
        <v>6.6994106090373276E-2</v>
      </c>
      <c r="Z212" s="21">
        <f t="shared" si="51"/>
        <v>6.7928286852589628E-2</v>
      </c>
      <c r="AA212" s="20">
        <f t="shared" si="52"/>
        <v>1.0505338645418327</v>
      </c>
      <c r="AB212" s="21">
        <f t="shared" si="59"/>
        <v>1.0609249450495433</v>
      </c>
      <c r="AC212" s="21">
        <f t="shared" si="60"/>
        <v>1.0401427840341222</v>
      </c>
      <c r="AD212" s="47">
        <f t="shared" si="61"/>
        <v>7.9550479381033153E-3</v>
      </c>
      <c r="AE212" s="21">
        <f t="shared" si="53"/>
        <v>-5.8782482061860604E-3</v>
      </c>
      <c r="AF212" s="21">
        <f t="shared" si="54"/>
        <v>1.0421768172888015</v>
      </c>
      <c r="AG212" s="22">
        <f t="shared" si="55"/>
        <v>1.0567091633466135</v>
      </c>
      <c r="AH212" s="10"/>
      <c r="AI212" s="10"/>
    </row>
    <row r="213" spans="1:35" ht="18" customHeight="1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36">
        <v>21.7</v>
      </c>
      <c r="T213" s="20">
        <f t="shared" si="48"/>
        <v>6.1507936507936505E-2</v>
      </c>
      <c r="U213" s="21">
        <f t="shared" si="56"/>
        <v>6.9577759225916247E-2</v>
      </c>
      <c r="V213" s="21">
        <f t="shared" si="57"/>
        <v>5.3438113789956769E-2</v>
      </c>
      <c r="W213" s="47">
        <f t="shared" si="58"/>
        <v>-8.4931506849315247E-2</v>
      </c>
      <c r="X213" s="21">
        <f t="shared" si="49"/>
        <v>-9.9999999999999992E-2</v>
      </c>
      <c r="Y213" s="21">
        <f t="shared" si="50"/>
        <v>6.6731898238747561E-2</v>
      </c>
      <c r="Z213" s="21">
        <f t="shared" si="51"/>
        <v>6.7658730158730154E-2</v>
      </c>
      <c r="AA213" s="20">
        <f t="shared" si="52"/>
        <v>1.0509246031746031</v>
      </c>
      <c r="AB213" s="21">
        <f t="shared" si="59"/>
        <v>1.0612791199978138</v>
      </c>
      <c r="AC213" s="21">
        <f t="shared" si="60"/>
        <v>1.0405700863513925</v>
      </c>
      <c r="AD213" s="47">
        <f t="shared" si="61"/>
        <v>7.9260597877939057E-3</v>
      </c>
      <c r="AE213" s="21">
        <f t="shared" si="53"/>
        <v>-5.8527449373756086E-3</v>
      </c>
      <c r="AF213" s="21">
        <f t="shared" si="54"/>
        <v>1.0425949119373776</v>
      </c>
      <c r="AG213" s="22">
        <f t="shared" si="55"/>
        <v>1.0570753968253968</v>
      </c>
      <c r="AH213" s="10"/>
      <c r="AI213" s="10"/>
    </row>
    <row r="214" spans="1:35" ht="18" customHeight="1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36">
        <v>21.8</v>
      </c>
      <c r="T214" s="20">
        <f t="shared" si="48"/>
        <v>6.1264822134387345E-2</v>
      </c>
      <c r="U214" s="21">
        <f t="shared" si="56"/>
        <v>6.9305078646786158E-2</v>
      </c>
      <c r="V214" s="21">
        <f t="shared" si="57"/>
        <v>5.3224565621988532E-2</v>
      </c>
      <c r="W214" s="47">
        <f t="shared" si="58"/>
        <v>-8.4990253411306005E-2</v>
      </c>
      <c r="X214" s="21">
        <f t="shared" si="49"/>
        <v>-9.9999999999999881E-2</v>
      </c>
      <c r="Y214" s="21">
        <f t="shared" si="50"/>
        <v>6.6471734892787515E-2</v>
      </c>
      <c r="Z214" s="21">
        <f t="shared" si="51"/>
        <v>6.7391304347826073E-2</v>
      </c>
      <c r="AA214" s="20">
        <f t="shared" si="52"/>
        <v>1.051312252964427</v>
      </c>
      <c r="AB214" s="21">
        <f t="shared" si="59"/>
        <v>1.0616304600000834</v>
      </c>
      <c r="AC214" s="21">
        <f t="shared" si="60"/>
        <v>1.0409940459287705</v>
      </c>
      <c r="AD214" s="47">
        <f t="shared" si="61"/>
        <v>7.8972791882927704E-3</v>
      </c>
      <c r="AE214" s="21">
        <f t="shared" si="53"/>
        <v>-5.8274620087072166E-3</v>
      </c>
      <c r="AF214" s="21">
        <f t="shared" si="54"/>
        <v>1.0430097465886938</v>
      </c>
      <c r="AG214" s="22">
        <f t="shared" si="55"/>
        <v>1.0574387351778656</v>
      </c>
      <c r="AH214" s="10"/>
      <c r="AI214" s="10"/>
    </row>
    <row r="215" spans="1:35" ht="18" customHeight="1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36">
        <v>21.9</v>
      </c>
      <c r="T215" s="20">
        <f t="shared" si="48"/>
        <v>6.102362204724409E-2</v>
      </c>
      <c r="U215" s="21">
        <f t="shared" si="56"/>
        <v>6.9034528051360289E-2</v>
      </c>
      <c r="V215" s="21">
        <f t="shared" si="57"/>
        <v>5.3012716043127885E-2</v>
      </c>
      <c r="W215" s="47">
        <f t="shared" si="58"/>
        <v>-8.5048543689320494E-2</v>
      </c>
      <c r="X215" s="21">
        <f t="shared" si="49"/>
        <v>-0.10000000000000003</v>
      </c>
      <c r="Y215" s="21">
        <f t="shared" si="50"/>
        <v>6.621359223300971E-2</v>
      </c>
      <c r="Z215" s="21">
        <f t="shared" si="51"/>
        <v>6.7125984251968501E-2</v>
      </c>
      <c r="AA215" s="20">
        <f t="shared" si="52"/>
        <v>1.051696850393701</v>
      </c>
      <c r="AB215" s="21">
        <f t="shared" si="59"/>
        <v>1.0619789989332338</v>
      </c>
      <c r="AC215" s="21">
        <f t="shared" si="60"/>
        <v>1.041414701854168</v>
      </c>
      <c r="AD215" s="47">
        <f t="shared" si="61"/>
        <v>7.8687039590374791E-3</v>
      </c>
      <c r="AE215" s="21">
        <f t="shared" si="53"/>
        <v>-5.8023965769602301E-3</v>
      </c>
      <c r="AF215" s="21">
        <f t="shared" si="54"/>
        <v>1.0434213592233008</v>
      </c>
      <c r="AG215" s="22">
        <f t="shared" si="55"/>
        <v>1.0577992125984252</v>
      </c>
      <c r="AH215" s="10"/>
      <c r="AI215" s="10"/>
    </row>
    <row r="216" spans="1:35" ht="18" customHeight="1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36">
        <v>22</v>
      </c>
      <c r="T216" s="20">
        <f t="shared" si="48"/>
        <v>6.0784313725490188E-2</v>
      </c>
      <c r="U216" s="21">
        <f t="shared" si="56"/>
        <v>6.8766082567384118E-2</v>
      </c>
      <c r="V216" s="21">
        <f t="shared" si="57"/>
        <v>5.2802544883596259E-2</v>
      </c>
      <c r="W216" s="47">
        <f t="shared" si="58"/>
        <v>-8.5106382978723513E-2</v>
      </c>
      <c r="X216" s="21">
        <f t="shared" si="49"/>
        <v>-9.9999999999999936E-2</v>
      </c>
      <c r="Y216" s="21">
        <f t="shared" si="50"/>
        <v>6.5957446808510636E-2</v>
      </c>
      <c r="Z216" s="21">
        <f t="shared" si="51"/>
        <v>6.6862745098039203E-2</v>
      </c>
      <c r="AA216" s="20">
        <f t="shared" si="52"/>
        <v>1.0520784313725491</v>
      </c>
      <c r="AB216" s="21">
        <f t="shared" si="59"/>
        <v>1.0623247701369327</v>
      </c>
      <c r="AC216" s="21">
        <f t="shared" si="60"/>
        <v>1.0418320926081657</v>
      </c>
      <c r="AD216" s="47">
        <f t="shared" si="61"/>
        <v>7.8403319491547295E-3</v>
      </c>
      <c r="AE216" s="21">
        <f t="shared" si="53"/>
        <v>-5.7775458476216979E-3</v>
      </c>
      <c r="AF216" s="21">
        <f t="shared" si="54"/>
        <v>1.0438297872340423</v>
      </c>
      <c r="AG216" s="22">
        <f t="shared" si="55"/>
        <v>1.0581568627450979</v>
      </c>
      <c r="AH216" s="10"/>
      <c r="AI216" s="10"/>
    </row>
    <row r="217" spans="1:35" ht="18" customHeight="1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36">
        <v>22.1</v>
      </c>
      <c r="T217" s="20">
        <f t="shared" si="48"/>
        <v>6.0546874999999993E-2</v>
      </c>
      <c r="U217" s="21">
        <f t="shared" si="56"/>
        <v>6.8499717708557076E-2</v>
      </c>
      <c r="V217" s="21">
        <f t="shared" si="57"/>
        <v>5.259403229144291E-2</v>
      </c>
      <c r="W217" s="47">
        <f t="shared" si="58"/>
        <v>-8.5163776493256224E-2</v>
      </c>
      <c r="X217" s="21">
        <f t="shared" si="49"/>
        <v>-9.9999999999999936E-2</v>
      </c>
      <c r="Y217" s="21">
        <f t="shared" si="50"/>
        <v>6.5703275529865116E-2</v>
      </c>
      <c r="Z217" s="21">
        <f t="shared" si="51"/>
        <v>6.6601562499999989E-2</v>
      </c>
      <c r="AA217" s="20">
        <f t="shared" si="52"/>
        <v>1.0524570312499999</v>
      </c>
      <c r="AB217" s="21">
        <f t="shared" si="59"/>
        <v>1.062667806424231</v>
      </c>
      <c r="AC217" s="21">
        <f t="shared" si="60"/>
        <v>1.0422462560757686</v>
      </c>
      <c r="AD217" s="47">
        <f t="shared" si="61"/>
        <v>7.8121610369738456E-3</v>
      </c>
      <c r="AE217" s="21">
        <f t="shared" si="53"/>
        <v>-5.7529070738488114E-3</v>
      </c>
      <c r="AF217" s="21">
        <f t="shared" si="54"/>
        <v>1.0442350674373795</v>
      </c>
      <c r="AG217" s="22">
        <f t="shared" si="55"/>
        <v>1.0585117187499999</v>
      </c>
      <c r="AH217" s="10"/>
      <c r="AI217" s="10"/>
    </row>
    <row r="218" spans="1:35" ht="18" customHeight="1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36">
        <v>22.2</v>
      </c>
      <c r="T218" s="20">
        <f t="shared" si="48"/>
        <v>6.0311284046692601E-2</v>
      </c>
      <c r="U218" s="21">
        <f t="shared" si="56"/>
        <v>6.8235409367070982E-2</v>
      </c>
      <c r="V218" s="21">
        <f t="shared" si="57"/>
        <v>5.2387158726314227E-2</v>
      </c>
      <c r="W218" s="47">
        <f t="shared" si="58"/>
        <v>-8.5220729366602868E-2</v>
      </c>
      <c r="X218" s="21">
        <f t="shared" si="49"/>
        <v>-0.10000000000000012</v>
      </c>
      <c r="Y218" s="21">
        <f t="shared" si="50"/>
        <v>6.5451055662188104E-2</v>
      </c>
      <c r="Z218" s="21">
        <f t="shared" si="51"/>
        <v>6.6342412451361868E-2</v>
      </c>
      <c r="AA218" s="20">
        <f t="shared" si="52"/>
        <v>1.0528326848249028</v>
      </c>
      <c r="AB218" s="21">
        <f t="shared" si="59"/>
        <v>1.063008140091914</v>
      </c>
      <c r="AC218" s="21">
        <f t="shared" si="60"/>
        <v>1.0426572295578913</v>
      </c>
      <c r="AD218" s="47">
        <f t="shared" si="61"/>
        <v>7.7841891295508669E-3</v>
      </c>
      <c r="AE218" s="21">
        <f t="shared" si="53"/>
        <v>-5.728477555455338E-3</v>
      </c>
      <c r="AF218" s="21">
        <f t="shared" si="54"/>
        <v>1.0446372360844529</v>
      </c>
      <c r="AG218" s="22">
        <f t="shared" si="55"/>
        <v>1.058863813229572</v>
      </c>
      <c r="AH218" s="10"/>
      <c r="AI218" s="10"/>
    </row>
    <row r="219" spans="1:35" ht="18" customHeight="1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36">
        <v>22.3</v>
      </c>
      <c r="T219" s="20">
        <f t="shared" si="48"/>
        <v>6.007751937984495E-2</v>
      </c>
      <c r="U219" s="21">
        <f t="shared" si="56"/>
        <v>6.7973133806321029E-2</v>
      </c>
      <c r="V219" s="21">
        <f t="shared" si="57"/>
        <v>5.2181904953368878E-2</v>
      </c>
      <c r="W219" s="47">
        <f t="shared" si="58"/>
        <v>-8.5277246653919919E-2</v>
      </c>
      <c r="X219" s="21">
        <f t="shared" si="49"/>
        <v>-9.9999999999999992E-2</v>
      </c>
      <c r="Y219" s="21">
        <f t="shared" si="50"/>
        <v>6.5200764818355642E-2</v>
      </c>
      <c r="Z219" s="21">
        <f t="shared" si="51"/>
        <v>6.6085271317829444E-2</v>
      </c>
      <c r="AA219" s="20">
        <f t="shared" si="52"/>
        <v>1.0532054263565893</v>
      </c>
      <c r="AB219" s="21">
        <f t="shared" si="59"/>
        <v>1.063345802930604</v>
      </c>
      <c r="AC219" s="21">
        <f t="shared" si="60"/>
        <v>1.0430650497825746</v>
      </c>
      <c r="AD219" s="47">
        <f t="shared" si="61"/>
        <v>7.7564141621983568E-3</v>
      </c>
      <c r="AE219" s="21">
        <f t="shared" si="53"/>
        <v>-5.7042546379267511E-3</v>
      </c>
      <c r="AF219" s="21">
        <f t="shared" si="54"/>
        <v>1.0450363288718929</v>
      </c>
      <c r="AG219" s="22">
        <f t="shared" si="55"/>
        <v>1.0592131782945735</v>
      </c>
      <c r="AH219" s="10"/>
      <c r="AI219" s="10"/>
    </row>
    <row r="220" spans="1:35" ht="18" customHeight="1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36">
        <v>22.4</v>
      </c>
      <c r="T220" s="20">
        <f t="shared" si="48"/>
        <v>5.9845559845559844E-2</v>
      </c>
      <c r="U220" s="21">
        <f t="shared" si="56"/>
        <v>6.7712867653784869E-2</v>
      </c>
      <c r="V220" s="21">
        <f t="shared" si="57"/>
        <v>5.1978252037334818E-2</v>
      </c>
      <c r="W220" s="47">
        <f t="shared" si="58"/>
        <v>-8.5333333333333428E-2</v>
      </c>
      <c r="X220" s="21">
        <f t="shared" si="49"/>
        <v>-0.10000000000000006</v>
      </c>
      <c r="Y220" s="21">
        <f t="shared" si="50"/>
        <v>6.4952380952380956E-2</v>
      </c>
      <c r="Z220" s="21">
        <f t="shared" si="51"/>
        <v>6.5830115830115832E-2</v>
      </c>
      <c r="AA220" s="20">
        <f t="shared" si="52"/>
        <v>1.0535752895752897</v>
      </c>
      <c r="AB220" s="21">
        <f t="shared" si="59"/>
        <v>1.0636808262346327</v>
      </c>
      <c r="AC220" s="21">
        <f t="shared" si="60"/>
        <v>1.0434697529159467</v>
      </c>
      <c r="AD220" s="47">
        <f t="shared" si="61"/>
        <v>7.7288340980275838E-3</v>
      </c>
      <c r="AE220" s="21">
        <f t="shared" si="53"/>
        <v>-5.6802357114586408E-3</v>
      </c>
      <c r="AF220" s="21">
        <f t="shared" si="54"/>
        <v>1.0454323809523809</v>
      </c>
      <c r="AG220" s="22">
        <f t="shared" si="55"/>
        <v>1.0595598455598456</v>
      </c>
      <c r="AH220" s="10"/>
      <c r="AI220" s="10"/>
    </row>
    <row r="221" spans="1:35" ht="18" customHeight="1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36">
        <v>22.5</v>
      </c>
      <c r="T221" s="20">
        <f t="shared" si="48"/>
        <v>5.9615384615384612E-2</v>
      </c>
      <c r="U221" s="21">
        <f t="shared" si="56"/>
        <v>6.7454587894064846E-2</v>
      </c>
      <c r="V221" s="21">
        <f t="shared" si="57"/>
        <v>5.177618133670437E-2</v>
      </c>
      <c r="W221" s="47">
        <f t="shared" si="58"/>
        <v>-8.5388994307400545E-2</v>
      </c>
      <c r="X221" s="21">
        <f t="shared" si="49"/>
        <v>-0.10000000000000002</v>
      </c>
      <c r="Y221" s="21">
        <f t="shared" si="50"/>
        <v>6.4705882352941183E-2</v>
      </c>
      <c r="Z221" s="21">
        <f t="shared" si="51"/>
        <v>6.5576923076923074E-2</v>
      </c>
      <c r="AA221" s="20">
        <f t="shared" si="52"/>
        <v>1.0539423076923078</v>
      </c>
      <c r="AB221" s="21">
        <f t="shared" si="59"/>
        <v>1.0640132408116805</v>
      </c>
      <c r="AC221" s="21">
        <f t="shared" si="60"/>
        <v>1.0438713745729349</v>
      </c>
      <c r="AD221" s="47">
        <f t="shared" si="61"/>
        <v>7.7014469274973669E-3</v>
      </c>
      <c r="AE221" s="21">
        <f t="shared" si="53"/>
        <v>-5.6564182100172292E-3</v>
      </c>
      <c r="AF221" s="21">
        <f t="shared" si="54"/>
        <v>1.0458254269449714</v>
      </c>
      <c r="AG221" s="22">
        <f t="shared" si="55"/>
        <v>1.0599038461538461</v>
      </c>
      <c r="AH221" s="10"/>
      <c r="AI221" s="10"/>
    </row>
    <row r="222" spans="1:35" ht="18" customHeight="1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36">
        <v>22.6</v>
      </c>
      <c r="T222" s="20">
        <f t="shared" si="48"/>
        <v>5.9386973180076616E-2</v>
      </c>
      <c r="U222" s="21">
        <f t="shared" si="56"/>
        <v>6.719827186208939E-2</v>
      </c>
      <c r="V222" s="21">
        <f t="shared" si="57"/>
        <v>5.1575674498063835E-2</v>
      </c>
      <c r="W222" s="47">
        <f t="shared" si="58"/>
        <v>-8.5444234404537037E-2</v>
      </c>
      <c r="X222" s="21">
        <f t="shared" si="49"/>
        <v>-0.10000000000000012</v>
      </c>
      <c r="Y222" s="21">
        <f t="shared" si="50"/>
        <v>6.4461247637051036E-2</v>
      </c>
      <c r="Z222" s="21">
        <f t="shared" si="51"/>
        <v>6.5325670498084284E-2</v>
      </c>
      <c r="AA222" s="20">
        <f t="shared" si="52"/>
        <v>1.0543065134099616</v>
      </c>
      <c r="AB222" s="21">
        <f t="shared" si="59"/>
        <v>1.0643430769921927</v>
      </c>
      <c r="AC222" s="21">
        <f t="shared" si="60"/>
        <v>1.0442699498277306</v>
      </c>
      <c r="AD222" s="47">
        <f t="shared" si="61"/>
        <v>7.6742506679704017E-3</v>
      </c>
      <c r="AE222" s="21">
        <f t="shared" si="53"/>
        <v>-5.6327996104282114E-3</v>
      </c>
      <c r="AF222" s="21">
        <f t="shared" si="54"/>
        <v>1.0462155009451797</v>
      </c>
      <c r="AG222" s="22">
        <f t="shared" si="55"/>
        <v>1.0602452107279692</v>
      </c>
      <c r="AH222" s="10"/>
      <c r="AI222" s="10"/>
    </row>
    <row r="223" spans="1:35" ht="18" customHeight="1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36">
        <v>22.7</v>
      </c>
      <c r="T223" s="20">
        <f t="shared" si="48"/>
        <v>5.9160305343511445E-2</v>
      </c>
      <c r="U223" s="21">
        <f t="shared" si="56"/>
        <v>6.6943897236469249E-2</v>
      </c>
      <c r="V223" s="21">
        <f t="shared" si="57"/>
        <v>5.1376713450553647E-2</v>
      </c>
      <c r="W223" s="47">
        <f t="shared" si="58"/>
        <v>-8.5499058380414536E-2</v>
      </c>
      <c r="X223" s="21">
        <f t="shared" si="49"/>
        <v>-9.9999999999999964E-2</v>
      </c>
      <c r="Y223" s="21">
        <f t="shared" si="50"/>
        <v>6.421845574387948E-2</v>
      </c>
      <c r="Z223" s="21">
        <f t="shared" si="51"/>
        <v>6.5076335877862587E-2</v>
      </c>
      <c r="AA223" s="20">
        <f t="shared" si="52"/>
        <v>1.0546679389312978</v>
      </c>
      <c r="AB223" s="21">
        <f t="shared" si="59"/>
        <v>1.0646703646385793</v>
      </c>
      <c r="AC223" s="21">
        <f t="shared" si="60"/>
        <v>1.0446655132240164</v>
      </c>
      <c r="AD223" s="47">
        <f t="shared" si="61"/>
        <v>7.6472433632812321E-3</v>
      </c>
      <c r="AE223" s="21">
        <f t="shared" si="53"/>
        <v>-5.6093774314841067E-3</v>
      </c>
      <c r="AF223" s="21">
        <f t="shared" si="54"/>
        <v>1.04660263653484</v>
      </c>
      <c r="AG223" s="22">
        <f t="shared" si="55"/>
        <v>1.0605839694656489</v>
      </c>
      <c r="AH223" s="10"/>
      <c r="AI223" s="10"/>
    </row>
    <row r="224" spans="1:35" ht="18" customHeight="1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36">
        <v>22.8</v>
      </c>
      <c r="T224" s="20">
        <f t="shared" si="48"/>
        <v>5.8935361216730028E-2</v>
      </c>
      <c r="U224" s="21">
        <f t="shared" si="56"/>
        <v>6.6691442033004283E-2</v>
      </c>
      <c r="V224" s="21">
        <f t="shared" si="57"/>
        <v>5.1179280400455773E-2</v>
      </c>
      <c r="W224" s="47">
        <f t="shared" si="58"/>
        <v>-8.5553470919324609E-2</v>
      </c>
      <c r="X224" s="21">
        <f t="shared" si="49"/>
        <v>-0.10000000000000012</v>
      </c>
      <c r="Y224" s="21">
        <f t="shared" si="50"/>
        <v>6.3977485928705433E-2</v>
      </c>
      <c r="Z224" s="21">
        <f t="shared" si="51"/>
        <v>6.4828897338403038E-2</v>
      </c>
      <c r="AA224" s="20">
        <f t="shared" si="52"/>
        <v>1.0550266159695818</v>
      </c>
      <c r="AB224" s="21">
        <f t="shared" si="59"/>
        <v>1.0649951331541982</v>
      </c>
      <c r="AC224" s="21">
        <f t="shared" si="60"/>
        <v>1.0450580987849654</v>
      </c>
      <c r="AD224" s="47">
        <f t="shared" si="61"/>
        <v>7.6204230833061817E-3</v>
      </c>
      <c r="AE224" s="21">
        <f t="shared" si="53"/>
        <v>-5.5861492330757491E-3</v>
      </c>
      <c r="AF224" s="21">
        <f t="shared" si="54"/>
        <v>1.0469868667917448</v>
      </c>
      <c r="AG224" s="22">
        <f t="shared" si="55"/>
        <v>1.0609201520912548</v>
      </c>
      <c r="AH224" s="10"/>
      <c r="AI224" s="10"/>
    </row>
    <row r="225" spans="1:35" ht="18" customHeight="1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36">
        <v>22.9</v>
      </c>
      <c r="T225" s="20">
        <f t="shared" si="48"/>
        <v>5.8712121212121209E-2</v>
      </c>
      <c r="U225" s="21">
        <f t="shared" si="56"/>
        <v>6.6440884598337246E-2</v>
      </c>
      <c r="V225" s="21">
        <f t="shared" si="57"/>
        <v>5.0983357825905178E-2</v>
      </c>
      <c r="W225" s="47">
        <f t="shared" si="58"/>
        <v>-8.5607476635514101E-2</v>
      </c>
      <c r="X225" s="21">
        <f t="shared" si="49"/>
        <v>-9.9999999999999936E-2</v>
      </c>
      <c r="Y225" s="21">
        <f t="shared" si="50"/>
        <v>6.3738317757009347E-2</v>
      </c>
      <c r="Z225" s="21">
        <f t="shared" si="51"/>
        <v>6.4583333333333326E-2</v>
      </c>
      <c r="AA225" s="20">
        <f t="shared" si="52"/>
        <v>1.0553825757575757</v>
      </c>
      <c r="AB225" s="21">
        <f t="shared" si="59"/>
        <v>1.0653174114921407</v>
      </c>
      <c r="AC225" s="21">
        <f t="shared" si="60"/>
        <v>1.0454477400230104</v>
      </c>
      <c r="AD225" s="47">
        <f t="shared" si="61"/>
        <v>7.5937879235474315E-3</v>
      </c>
      <c r="AE225" s="21">
        <f t="shared" si="53"/>
        <v>-5.5631126153448491E-3</v>
      </c>
      <c r="AF225" s="21">
        <f t="shared" si="54"/>
        <v>1.0473682242990654</v>
      </c>
      <c r="AG225" s="22">
        <f t="shared" si="55"/>
        <v>1.0612537878787878</v>
      </c>
      <c r="AH225" s="10"/>
      <c r="AI225" s="10"/>
    </row>
    <row r="226" spans="1:35" ht="18" customHeight="1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36">
        <v>23</v>
      </c>
      <c r="T226" s="20">
        <f t="shared" si="48"/>
        <v>5.8490566037735843E-2</v>
      </c>
      <c r="U226" s="21">
        <f t="shared" si="56"/>
        <v>6.6192203603750124E-2</v>
      </c>
      <c r="V226" s="21">
        <f t="shared" si="57"/>
        <v>5.0788928471721569E-2</v>
      </c>
      <c r="W226" s="47">
        <f t="shared" si="58"/>
        <v>-8.5661080074488055E-2</v>
      </c>
      <c r="X226" s="21">
        <f t="shared" si="49"/>
        <v>-0.1</v>
      </c>
      <c r="Y226" s="21">
        <f t="shared" si="50"/>
        <v>6.3500931098696464E-2</v>
      </c>
      <c r="Z226" s="21">
        <f t="shared" si="51"/>
        <v>6.4339622641509428E-2</v>
      </c>
      <c r="AA226" s="20">
        <f t="shared" si="52"/>
        <v>1.0557358490566038</v>
      </c>
      <c r="AB226" s="21">
        <f t="shared" si="59"/>
        <v>1.0656372281638093</v>
      </c>
      <c r="AC226" s="21">
        <f t="shared" si="60"/>
        <v>1.0458344699493982</v>
      </c>
      <c r="AD226" s="47">
        <f t="shared" si="61"/>
        <v>7.5673360047217725E-3</v>
      </c>
      <c r="AE226" s="21">
        <f t="shared" si="53"/>
        <v>-5.5402652178573875E-3</v>
      </c>
      <c r="AF226" s="21">
        <f t="shared" si="54"/>
        <v>1.0477467411545622</v>
      </c>
      <c r="AG226" s="22">
        <f t="shared" si="55"/>
        <v>1.0615849056603772</v>
      </c>
      <c r="AH226" s="10"/>
      <c r="AI226" s="10"/>
    </row>
    <row r="227" spans="1:35" ht="18" customHeight="1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36">
        <v>23.1</v>
      </c>
      <c r="T227" s="20">
        <f t="shared" si="48"/>
        <v>5.8270676691729313E-2</v>
      </c>
      <c r="U227" s="21">
        <f t="shared" si="56"/>
        <v>6.5945378039099875E-2</v>
      </c>
      <c r="V227" s="21">
        <f t="shared" si="57"/>
        <v>5.0595975344358744E-2</v>
      </c>
      <c r="W227" s="47">
        <f t="shared" si="58"/>
        <v>-8.5714285714285826E-2</v>
      </c>
      <c r="X227" s="21">
        <f t="shared" si="49"/>
        <v>-0.1000000000000001</v>
      </c>
      <c r="Y227" s="21">
        <f t="shared" si="50"/>
        <v>6.3265306122448975E-2</v>
      </c>
      <c r="Z227" s="21">
        <f t="shared" si="51"/>
        <v>6.4097744360902251E-2</v>
      </c>
      <c r="AA227" s="20">
        <f t="shared" si="52"/>
        <v>1.0560864661654135</v>
      </c>
      <c r="AB227" s="21">
        <f t="shared" si="59"/>
        <v>1.0659546112473008</v>
      </c>
      <c r="AC227" s="21">
        <f t="shared" si="60"/>
        <v>1.0462183210835259</v>
      </c>
      <c r="AD227" s="47">
        <f t="shared" si="61"/>
        <v>7.5410654723551025E-3</v>
      </c>
      <c r="AE227" s="21">
        <f t="shared" si="53"/>
        <v>-5.5176047187979705E-3</v>
      </c>
      <c r="AF227" s="21">
        <f t="shared" si="54"/>
        <v>1.0481224489795919</v>
      </c>
      <c r="AG227" s="22">
        <f t="shared" si="55"/>
        <v>1.0619135338345864</v>
      </c>
      <c r="AH227" s="10"/>
      <c r="AI227" s="10"/>
    </row>
    <row r="228" spans="1:35" ht="18" customHeight="1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36">
        <v>23.2</v>
      </c>
      <c r="T228" s="20">
        <f t="shared" si="48"/>
        <v>5.8052434456928835E-2</v>
      </c>
      <c r="U228" s="21">
        <f t="shared" si="56"/>
        <v>6.5700387206889588E-2</v>
      </c>
      <c r="V228" s="21">
        <f t="shared" si="57"/>
        <v>5.0404481706968082E-2</v>
      </c>
      <c r="W228" s="47">
        <f t="shared" si="58"/>
        <v>-8.5767097966728281E-2</v>
      </c>
      <c r="X228" s="21">
        <f t="shared" si="49"/>
        <v>-9.9999999999999936E-2</v>
      </c>
      <c r="Y228" s="21">
        <f t="shared" si="50"/>
        <v>6.3031423290203323E-2</v>
      </c>
      <c r="Z228" s="21">
        <f t="shared" si="51"/>
        <v>6.3857677902621715E-2</v>
      </c>
      <c r="AA228" s="20">
        <f t="shared" si="52"/>
        <v>1.0564344569288391</v>
      </c>
      <c r="AB228" s="21">
        <f t="shared" si="59"/>
        <v>1.0662695883956053</v>
      </c>
      <c r="AC228" s="21">
        <f t="shared" si="60"/>
        <v>1.0465993254620729</v>
      </c>
      <c r="AD228" s="47">
        <f t="shared" si="61"/>
        <v>7.5149744963900113E-3</v>
      </c>
      <c r="AE228" s="21">
        <f t="shared" si="53"/>
        <v>-5.4951288341817256E-3</v>
      </c>
      <c r="AF228" s="21">
        <f t="shared" si="54"/>
        <v>1.0484953789279112</v>
      </c>
      <c r="AG228" s="22">
        <f t="shared" si="55"/>
        <v>1.0622397003745319</v>
      </c>
      <c r="AH228" s="10"/>
      <c r="AI228" s="10"/>
    </row>
    <row r="229" spans="1:35" ht="18" customHeight="1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36">
        <v>23.3</v>
      </c>
      <c r="T229" s="20">
        <f t="shared" si="48"/>
        <v>5.7835820895522382E-2</v>
      </c>
      <c r="U229" s="21">
        <f t="shared" si="56"/>
        <v>6.5457210716471564E-2</v>
      </c>
      <c r="V229" s="21">
        <f t="shared" si="57"/>
        <v>5.0214431074573199E-2</v>
      </c>
      <c r="W229" s="47">
        <f t="shared" si="58"/>
        <v>-8.5819521178637337E-2</v>
      </c>
      <c r="X229" s="21">
        <f t="shared" si="49"/>
        <v>-0.10000000000000009</v>
      </c>
      <c r="Y229" s="21">
        <f t="shared" si="50"/>
        <v>6.279926335174954E-2</v>
      </c>
      <c r="Z229" s="21">
        <f t="shared" si="51"/>
        <v>6.3619402985074625E-2</v>
      </c>
      <c r="AA229" s="20">
        <f t="shared" si="52"/>
        <v>1.0567798507462687</v>
      </c>
      <c r="AB229" s="21">
        <f t="shared" si="59"/>
        <v>1.0665821868446099</v>
      </c>
      <c r="AC229" s="21">
        <f t="shared" si="60"/>
        <v>1.0469775146479274</v>
      </c>
      <c r="AD229" s="47">
        <f t="shared" si="61"/>
        <v>7.4890612707924093E-3</v>
      </c>
      <c r="AE229" s="21">
        <f t="shared" si="53"/>
        <v>-5.4728353170889876E-3</v>
      </c>
      <c r="AF229" s="21">
        <f t="shared" si="54"/>
        <v>1.048865561694291</v>
      </c>
      <c r="AG229" s="22">
        <f t="shared" si="55"/>
        <v>1.0625634328358209</v>
      </c>
      <c r="AH229" s="10"/>
      <c r="AI229" s="10"/>
    </row>
    <row r="230" spans="1:35" ht="18" customHeight="1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36">
        <v>23.4</v>
      </c>
      <c r="T230" s="20">
        <f t="shared" si="48"/>
        <v>5.7620817843866169E-2</v>
      </c>
      <c r="U230" s="21">
        <f t="shared" si="56"/>
        <v>6.5215828478379034E-2</v>
      </c>
      <c r="V230" s="21">
        <f t="shared" si="57"/>
        <v>5.0025807209353304E-2</v>
      </c>
      <c r="W230" s="47">
        <f t="shared" si="58"/>
        <v>-8.5871559633027575E-2</v>
      </c>
      <c r="X230" s="21">
        <f t="shared" si="49"/>
        <v>-0.10000000000000006</v>
      </c>
      <c r="Y230" s="21">
        <f t="shared" si="50"/>
        <v>6.2568807339449542E-2</v>
      </c>
      <c r="Z230" s="21">
        <f t="shared" si="51"/>
        <v>6.338289962825279E-2</v>
      </c>
      <c r="AA230" s="20">
        <f t="shared" si="52"/>
        <v>1.0571226765799258</v>
      </c>
      <c r="AB230" s="21">
        <f t="shared" si="59"/>
        <v>1.0668924334209338</v>
      </c>
      <c r="AC230" s="21">
        <f t="shared" si="60"/>
        <v>1.0473529197389178</v>
      </c>
      <c r="AD230" s="47">
        <f t="shared" si="61"/>
        <v>7.4633240131742225E-3</v>
      </c>
      <c r="AE230" s="21">
        <f t="shared" si="53"/>
        <v>-5.4507219569144925E-3</v>
      </c>
      <c r="AF230" s="21">
        <f t="shared" si="54"/>
        <v>1.0492330275229358</v>
      </c>
      <c r="AG230" s="22">
        <f t="shared" si="55"/>
        <v>1.0628847583643122</v>
      </c>
      <c r="AH230" s="10"/>
      <c r="AI230" s="10"/>
    </row>
    <row r="231" spans="1:35" ht="18" customHeight="1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36">
        <v>23.5</v>
      </c>
      <c r="T231" s="20">
        <f t="shared" si="48"/>
        <v>5.74074074074074E-2</v>
      </c>
      <c r="U231" s="21">
        <f t="shared" si="56"/>
        <v>6.4976220698783144E-2</v>
      </c>
      <c r="V231" s="21">
        <f t="shared" si="57"/>
        <v>4.983859411603165E-2</v>
      </c>
      <c r="W231" s="47">
        <f t="shared" si="58"/>
        <v>-8.5923217550274392E-2</v>
      </c>
      <c r="X231" s="21">
        <f t="shared" si="49"/>
        <v>-0.10000000000000013</v>
      </c>
      <c r="Y231" s="21">
        <f t="shared" si="50"/>
        <v>6.2340036563071299E-2</v>
      </c>
      <c r="Z231" s="21">
        <f t="shared" si="51"/>
        <v>6.3148148148148148E-2</v>
      </c>
      <c r="AA231" s="20">
        <f t="shared" si="52"/>
        <v>1.057462962962963</v>
      </c>
      <c r="AB231" s="21">
        <f t="shared" si="59"/>
        <v>1.0672003545495774</v>
      </c>
      <c r="AC231" s="21">
        <f t="shared" si="60"/>
        <v>1.0477255713763487</v>
      </c>
      <c r="AD231" s="47">
        <f t="shared" si="61"/>
        <v>7.4377609644154007E-3</v>
      </c>
      <c r="AE231" s="21">
        <f t="shared" si="53"/>
        <v>-5.4287865786384684E-3</v>
      </c>
      <c r="AF231" s="21">
        <f t="shared" si="54"/>
        <v>1.0495978062157221</v>
      </c>
      <c r="AG231" s="22">
        <f t="shared" si="55"/>
        <v>1.0632037037037037</v>
      </c>
      <c r="AH231" s="10"/>
      <c r="AI231" s="10"/>
    </row>
    <row r="232" spans="1:35" ht="18" customHeight="1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36">
        <v>23.6</v>
      </c>
      <c r="T232" s="20">
        <f t="shared" si="48"/>
        <v>5.7195571955719546E-2</v>
      </c>
      <c r="U232" s="21">
        <f t="shared" si="56"/>
        <v>6.4738367874071931E-2</v>
      </c>
      <c r="V232" s="21">
        <f t="shared" si="57"/>
        <v>4.9652776037367168E-2</v>
      </c>
      <c r="W232" s="47">
        <f t="shared" si="58"/>
        <v>-8.5974499089253378E-2</v>
      </c>
      <c r="X232" s="21">
        <f t="shared" si="49"/>
        <v>-0.10000000000000012</v>
      </c>
      <c r="Y232" s="21">
        <f t="shared" si="50"/>
        <v>6.2112932604735882E-2</v>
      </c>
      <c r="Z232" s="21">
        <f t="shared" si="51"/>
        <v>6.2915129151291507E-2</v>
      </c>
      <c r="AA232" s="20">
        <f t="shared" si="52"/>
        <v>1.0578007380073802</v>
      </c>
      <c r="AB232" s="21">
        <f t="shared" si="59"/>
        <v>1.0675059762614079</v>
      </c>
      <c r="AC232" s="21">
        <f t="shared" si="60"/>
        <v>1.0480954997533525</v>
      </c>
      <c r="AD232" s="47">
        <f t="shared" si="61"/>
        <v>7.4123703882974278E-3</v>
      </c>
      <c r="AE232" s="21">
        <f t="shared" si="53"/>
        <v>-5.4070270421119988E-3</v>
      </c>
      <c r="AF232" s="21">
        <f t="shared" si="54"/>
        <v>1.0499599271402551</v>
      </c>
      <c r="AG232" s="22">
        <f t="shared" si="55"/>
        <v>1.0635202952029521</v>
      </c>
      <c r="AH232" s="10"/>
      <c r="AI232" s="10"/>
    </row>
    <row r="233" spans="1:35" ht="18" customHeight="1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36">
        <v>23.7</v>
      </c>
      <c r="T233" s="20">
        <f t="shared" si="48"/>
        <v>5.6985294117647051E-2</v>
      </c>
      <c r="U233" s="21">
        <f t="shared" si="56"/>
        <v>6.4502250785548207E-2</v>
      </c>
      <c r="V233" s="21">
        <f t="shared" si="57"/>
        <v>4.9468337449745901E-2</v>
      </c>
      <c r="W233" s="47">
        <f t="shared" si="58"/>
        <v>-8.6025408348457524E-2</v>
      </c>
      <c r="X233" s="21">
        <f t="shared" si="49"/>
        <v>-0.10000000000000014</v>
      </c>
      <c r="Y233" s="21">
        <f t="shared" si="50"/>
        <v>6.1887477313974593E-2</v>
      </c>
      <c r="Z233" s="21">
        <f t="shared" si="51"/>
        <v>6.2683823529411764E-2</v>
      </c>
      <c r="AA233" s="20">
        <f t="shared" si="52"/>
        <v>1.0581360294117648</v>
      </c>
      <c r="AB233" s="21">
        <f t="shared" si="59"/>
        <v>1.0678093242004736</v>
      </c>
      <c r="AC233" s="21">
        <f t="shared" si="60"/>
        <v>1.0484627346230559</v>
      </c>
      <c r="AD233" s="47">
        <f t="shared" si="61"/>
        <v>7.3871505711420862E-3</v>
      </c>
      <c r="AE233" s="21">
        <f t="shared" si="53"/>
        <v>-5.3854412413615067E-3</v>
      </c>
      <c r="AF233" s="21">
        <f t="shared" si="54"/>
        <v>1.0503194192377496</v>
      </c>
      <c r="AG233" s="22">
        <f t="shared" si="55"/>
        <v>1.0638345588235294</v>
      </c>
      <c r="AH233" s="10"/>
      <c r="AI233" s="10"/>
    </row>
    <row r="234" spans="1:35" ht="18" customHeight="1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36">
        <v>23.8</v>
      </c>
      <c r="T234" s="20">
        <f t="shared" si="48"/>
        <v>5.6776556776556769E-2</v>
      </c>
      <c r="U234" s="21">
        <f t="shared" si="56"/>
        <v>6.4267850494243328E-2</v>
      </c>
      <c r="V234" s="21">
        <f t="shared" si="57"/>
        <v>4.9285263058870203E-2</v>
      </c>
      <c r="W234" s="47">
        <f t="shared" si="58"/>
        <v>-8.6075949367088705E-2</v>
      </c>
      <c r="X234" s="21">
        <f t="shared" si="49"/>
        <v>-0.10000000000000002</v>
      </c>
      <c r="Y234" s="21">
        <f t="shared" si="50"/>
        <v>6.1663652802893307E-2</v>
      </c>
      <c r="Z234" s="21">
        <f t="shared" si="51"/>
        <v>6.2454212454212447E-2</v>
      </c>
      <c r="AA234" s="20">
        <f t="shared" si="52"/>
        <v>1.0584688644688645</v>
      </c>
      <c r="AB234" s="21">
        <f t="shared" si="59"/>
        <v>1.0681104236311587</v>
      </c>
      <c r="AC234" s="21">
        <f t="shared" si="60"/>
        <v>1.0488273053065702</v>
      </c>
      <c r="AD234" s="47">
        <f t="shared" si="61"/>
        <v>7.3620998214561579E-3</v>
      </c>
      <c r="AE234" s="21">
        <f t="shared" si="53"/>
        <v>-5.3640271039098377E-3</v>
      </c>
      <c r="AF234" s="21">
        <f t="shared" si="54"/>
        <v>1.0506763110307413</v>
      </c>
      <c r="AG234" s="22">
        <f t="shared" si="55"/>
        <v>1.0641465201465201</v>
      </c>
      <c r="AH234" s="10"/>
      <c r="AI234" s="10"/>
    </row>
    <row r="235" spans="1:35" ht="18" customHeight="1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36">
        <v>23.9</v>
      </c>
      <c r="T235" s="20">
        <f t="shared" si="48"/>
        <v>5.6569343065693424E-2</v>
      </c>
      <c r="U235" s="21">
        <f t="shared" si="56"/>
        <v>6.4035148335843978E-2</v>
      </c>
      <c r="V235" s="21">
        <f t="shared" si="57"/>
        <v>4.9103537795542877E-2</v>
      </c>
      <c r="W235" s="47">
        <f t="shared" si="58"/>
        <v>-8.6126126126126329E-2</v>
      </c>
      <c r="X235" s="21">
        <f t="shared" si="49"/>
        <v>-0.10000000000000012</v>
      </c>
      <c r="Y235" s="21">
        <f t="shared" si="50"/>
        <v>6.1441441441441445E-2</v>
      </c>
      <c r="Z235" s="21">
        <f t="shared" si="51"/>
        <v>6.2226277372262773E-2</v>
      </c>
      <c r="AA235" s="20">
        <f t="shared" si="52"/>
        <v>1.0587992700729927</v>
      </c>
      <c r="AB235" s="21">
        <f t="shared" si="59"/>
        <v>1.0684092994451779</v>
      </c>
      <c r="AC235" s="21">
        <f t="shared" si="60"/>
        <v>1.0491892407008074</v>
      </c>
      <c r="AD235" s="47">
        <f t="shared" si="61"/>
        <v>7.3372164695829295E-3</v>
      </c>
      <c r="AE235" s="21">
        <f t="shared" si="53"/>
        <v>-5.3427825901120459E-3</v>
      </c>
      <c r="AF235" s="21">
        <f t="shared" si="54"/>
        <v>1.0510306306306307</v>
      </c>
      <c r="AG235" s="22">
        <f t="shared" si="55"/>
        <v>1.064456204379562</v>
      </c>
      <c r="AH235" s="10"/>
      <c r="AI235" s="10"/>
    </row>
    <row r="236" spans="1:35" ht="18" customHeight="1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36">
        <v>24</v>
      </c>
      <c r="T236" s="20">
        <f t="shared" si="48"/>
        <v>5.6363636363636359E-2</v>
      </c>
      <c r="U236" s="21">
        <f t="shared" si="56"/>
        <v>6.3804125915728802E-2</v>
      </c>
      <c r="V236" s="21">
        <f t="shared" si="57"/>
        <v>4.892314681154393E-2</v>
      </c>
      <c r="W236" s="47">
        <f t="shared" si="58"/>
        <v>-8.6175942549371776E-2</v>
      </c>
      <c r="X236" s="21">
        <f t="shared" si="49"/>
        <v>-9.9999999999999964E-2</v>
      </c>
      <c r="Y236" s="21">
        <f t="shared" si="50"/>
        <v>6.1220825852782768E-2</v>
      </c>
      <c r="Z236" s="21">
        <f t="shared" si="51"/>
        <v>6.1999999999999993E-2</v>
      </c>
      <c r="AA236" s="20">
        <f t="shared" si="52"/>
        <v>1.0591272727272727</v>
      </c>
      <c r="AB236" s="21">
        <f t="shared" si="59"/>
        <v>1.0687059761684201</v>
      </c>
      <c r="AC236" s="21">
        <f t="shared" si="60"/>
        <v>1.0495485692861253</v>
      </c>
      <c r="AD236" s="47">
        <f t="shared" si="61"/>
        <v>7.3124988673616328E-3</v>
      </c>
      <c r="AE236" s="21">
        <f t="shared" si="53"/>
        <v>-5.3217056925084355E-3</v>
      </c>
      <c r="AF236" s="21">
        <f t="shared" si="54"/>
        <v>1.0513824057450627</v>
      </c>
      <c r="AG236" s="22">
        <f t="shared" si="55"/>
        <v>1.0647636363636364</v>
      </c>
      <c r="AH236" s="10"/>
      <c r="AI236" s="10"/>
    </row>
    <row r="237" spans="1:35" ht="18" customHeight="1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36">
        <v>24.1</v>
      </c>
      <c r="T237" s="20">
        <f t="shared" si="48"/>
        <v>5.6159420289855065E-2</v>
      </c>
      <c r="U237" s="21">
        <f t="shared" si="56"/>
        <v>6.3574765104112585E-2</v>
      </c>
      <c r="V237" s="21">
        <f t="shared" si="57"/>
        <v>4.8744075475597552E-2</v>
      </c>
      <c r="W237" s="47">
        <f t="shared" si="58"/>
        <v>-8.6225402504472318E-2</v>
      </c>
      <c r="X237" s="21">
        <f t="shared" si="49"/>
        <v>-0.1</v>
      </c>
      <c r="Y237" s="21">
        <f t="shared" si="50"/>
        <v>6.1001788908765647E-2</v>
      </c>
      <c r="Z237" s="21">
        <f t="shared" si="51"/>
        <v>6.1775362318840572E-2</v>
      </c>
      <c r="AA237" s="20">
        <f t="shared" si="52"/>
        <v>1.0594528985507248</v>
      </c>
      <c r="AB237" s="21">
        <f t="shared" si="59"/>
        <v>1.0690004779676379</v>
      </c>
      <c r="AC237" s="21">
        <f t="shared" si="60"/>
        <v>1.0499053191338119</v>
      </c>
      <c r="AD237" s="47">
        <f t="shared" si="61"/>
        <v>7.2879453877891824E-3</v>
      </c>
      <c r="AE237" s="21">
        <f t="shared" si="53"/>
        <v>-5.300794435191711E-3</v>
      </c>
      <c r="AF237" s="21">
        <f t="shared" si="54"/>
        <v>1.0517316636851521</v>
      </c>
      <c r="AG237" s="22">
        <f t="shared" si="55"/>
        <v>1.0650688405797102</v>
      </c>
      <c r="AH237" s="10"/>
      <c r="AI237" s="10"/>
    </row>
    <row r="238" spans="1:35" ht="18" customHeight="1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36">
        <v>24.2</v>
      </c>
      <c r="T238" s="20">
        <f t="shared" si="48"/>
        <v>5.5956678700361008E-2</v>
      </c>
      <c r="U238" s="21">
        <f t="shared" si="56"/>
        <v>6.3347048031294914E-2</v>
      </c>
      <c r="V238" s="21">
        <f t="shared" si="57"/>
        <v>4.8566309369427102E-2</v>
      </c>
      <c r="W238" s="47">
        <f t="shared" si="58"/>
        <v>-8.6274509803921609E-2</v>
      </c>
      <c r="X238" s="21">
        <f t="shared" si="49"/>
        <v>-9.9999999999999936E-2</v>
      </c>
      <c r="Y238" s="21">
        <f t="shared" si="50"/>
        <v>6.0784313725490195E-2</v>
      </c>
      <c r="Z238" s="21">
        <f t="shared" si="51"/>
        <v>6.1552346570397105E-2</v>
      </c>
      <c r="AA238" s="20">
        <f t="shared" si="52"/>
        <v>1.0597761732851987</v>
      </c>
      <c r="AB238" s="21">
        <f t="shared" si="59"/>
        <v>1.0692928286569938</v>
      </c>
      <c r="AC238" s="21">
        <f t="shared" si="60"/>
        <v>1.0502595179134036</v>
      </c>
      <c r="AD238" s="47">
        <f t="shared" si="61"/>
        <v>7.2635544246927005E-3</v>
      </c>
      <c r="AE238" s="21">
        <f t="shared" si="53"/>
        <v>-5.2800468731901713E-3</v>
      </c>
      <c r="AF238" s="21">
        <f t="shared" si="54"/>
        <v>1.0520784313725491</v>
      </c>
      <c r="AG238" s="22">
        <f t="shared" si="55"/>
        <v>1.0653718411552346</v>
      </c>
      <c r="AH238" s="10"/>
      <c r="AI238" s="10"/>
    </row>
    <row r="239" spans="1:35" ht="18" customHeight="1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36">
        <v>24.3</v>
      </c>
      <c r="T239" s="20">
        <f t="shared" si="48"/>
        <v>5.5755395683453231E-2</v>
      </c>
      <c r="U239" s="21">
        <f t="shared" si="56"/>
        <v>6.3120957083010729E-2</v>
      </c>
      <c r="V239" s="21">
        <f t="shared" si="57"/>
        <v>4.8389834283895726E-2</v>
      </c>
      <c r="W239" s="47">
        <f t="shared" si="58"/>
        <v>-8.6323268206039222E-2</v>
      </c>
      <c r="X239" s="21">
        <f t="shared" si="49"/>
        <v>-0.10000000000000006</v>
      </c>
      <c r="Y239" s="21">
        <f t="shared" si="50"/>
        <v>6.0568383658969806E-2</v>
      </c>
      <c r="Z239" s="21">
        <f t="shared" si="51"/>
        <v>6.1330935251798557E-2</v>
      </c>
      <c r="AA239" s="20">
        <f t="shared" si="52"/>
        <v>1.0600971223021582</v>
      </c>
      <c r="AB239" s="21">
        <f t="shared" si="59"/>
        <v>1.069583051704464</v>
      </c>
      <c r="AC239" s="21">
        <f t="shared" si="60"/>
        <v>1.0506111928998527</v>
      </c>
      <c r="AD239" s="47">
        <f t="shared" si="61"/>
        <v>7.2393243924040573E-3</v>
      </c>
      <c r="AE239" s="21">
        <f t="shared" si="53"/>
        <v>-5.2594610918640277E-3</v>
      </c>
      <c r="AF239" s="21">
        <f t="shared" si="54"/>
        <v>1.0524227353463589</v>
      </c>
      <c r="AG239" s="22">
        <f t="shared" si="55"/>
        <v>1.0656726618705035</v>
      </c>
      <c r="AH239" s="10"/>
      <c r="AI239" s="10"/>
    </row>
    <row r="240" spans="1:35" ht="18" customHeight="1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36">
        <v>24.4</v>
      </c>
      <c r="T240" s="20">
        <f t="shared" si="48"/>
        <v>5.5555555555555552E-2</v>
      </c>
      <c r="U240" s="21">
        <f t="shared" si="56"/>
        <v>6.2896474895880489E-2</v>
      </c>
      <c r="V240" s="21">
        <f t="shared" si="57"/>
        <v>4.8214636215230609E-2</v>
      </c>
      <c r="W240" s="47">
        <f t="shared" si="58"/>
        <v>-8.6371681415929269E-2</v>
      </c>
      <c r="X240" s="21">
        <f t="shared" si="49"/>
        <v>-0.10000000000000002</v>
      </c>
      <c r="Y240" s="21">
        <f t="shared" si="50"/>
        <v>6.0353982300884956E-2</v>
      </c>
      <c r="Z240" s="21">
        <f t="shared" si="51"/>
        <v>6.1111111111111109E-2</v>
      </c>
      <c r="AA240" s="20">
        <f t="shared" si="52"/>
        <v>1.0604157706093191</v>
      </c>
      <c r="AB240" s="21">
        <f t="shared" si="59"/>
        <v>1.0698711702381019</v>
      </c>
      <c r="AC240" s="21">
        <f t="shared" si="60"/>
        <v>1.0509603709805364</v>
      </c>
      <c r="AD240" s="47">
        <f t="shared" si="61"/>
        <v>7.2152537254432268E-3</v>
      </c>
      <c r="AE240" s="21">
        <f t="shared" si="53"/>
        <v>-5.2390352063163576E-3</v>
      </c>
      <c r="AF240" s="21">
        <f t="shared" si="54"/>
        <v>1.0527646017699115</v>
      </c>
      <c r="AG240" s="22">
        <f t="shared" si="55"/>
        <v>1.0659713261648744</v>
      </c>
      <c r="AH240" s="10"/>
      <c r="AI240" s="10"/>
    </row>
    <row r="241" spans="1:35" ht="18" customHeight="1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36">
        <v>24.5</v>
      </c>
      <c r="T241" s="20">
        <f t="shared" si="48"/>
        <v>5.5357142857142848E-2</v>
      </c>
      <c r="U241" s="21">
        <f t="shared" si="56"/>
        <v>6.2673584352957112E-2</v>
      </c>
      <c r="V241" s="21">
        <f t="shared" si="57"/>
        <v>4.8040701361328583E-2</v>
      </c>
      <c r="W241" s="47">
        <f t="shared" si="58"/>
        <v>-8.641975308641997E-2</v>
      </c>
      <c r="X241" s="21">
        <f t="shared" si="49"/>
        <v>-0.10000000000000009</v>
      </c>
      <c r="Y241" s="21">
        <f t="shared" si="50"/>
        <v>6.014109347442681E-2</v>
      </c>
      <c r="Z241" s="21">
        <f t="shared" si="51"/>
        <v>6.0892857142857137E-2</v>
      </c>
      <c r="AA241" s="20">
        <f t="shared" si="52"/>
        <v>1.060732142857143</v>
      </c>
      <c r="AB241" s="21">
        <f t="shared" si="59"/>
        <v>1.070157207052165</v>
      </c>
      <c r="AC241" s="21">
        <f t="shared" si="60"/>
        <v>1.051307078662121</v>
      </c>
      <c r="AD241" s="47">
        <f t="shared" si="61"/>
        <v>7.1913408782038344E-3</v>
      </c>
      <c r="AE241" s="21">
        <f t="shared" si="53"/>
        <v>-5.2187673608187594E-3</v>
      </c>
      <c r="AF241" s="21">
        <f t="shared" si="54"/>
        <v>1.0531040564373897</v>
      </c>
      <c r="AG241" s="22">
        <f t="shared" si="55"/>
        <v>1.0662678571428572</v>
      </c>
      <c r="AH241" s="10"/>
      <c r="AI241" s="10"/>
    </row>
    <row r="242" spans="1:35" ht="18" customHeight="1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36">
        <v>24.6</v>
      </c>
      <c r="T242" s="20">
        <f t="shared" si="48"/>
        <v>5.5160142348754437E-2</v>
      </c>
      <c r="U242" s="21">
        <f t="shared" si="56"/>
        <v>6.2452268579367594E-2</v>
      </c>
      <c r="V242" s="21">
        <f t="shared" si="57"/>
        <v>4.7868016118141281E-2</v>
      </c>
      <c r="W242" s="47">
        <f t="shared" si="58"/>
        <v>-8.6467486818980865E-2</v>
      </c>
      <c r="X242" s="21">
        <f t="shared" si="49"/>
        <v>-0.10000000000000002</v>
      </c>
      <c r="Y242" s="21">
        <f t="shared" si="50"/>
        <v>5.992970123022847E-2</v>
      </c>
      <c r="Z242" s="21">
        <f t="shared" si="51"/>
        <v>6.0676156583629882E-2</v>
      </c>
      <c r="AA242" s="20">
        <f t="shared" si="52"/>
        <v>1.0610462633451958</v>
      </c>
      <c r="AB242" s="21">
        <f t="shared" si="59"/>
        <v>1.070441184613113</v>
      </c>
      <c r="AC242" s="21">
        <f t="shared" si="60"/>
        <v>1.0516513420772786</v>
      </c>
      <c r="AD242" s="47">
        <f t="shared" si="61"/>
        <v>7.1675843246480691E-3</v>
      </c>
      <c r="AE242" s="21">
        <f t="shared" si="53"/>
        <v>-5.1986557282477329E-3</v>
      </c>
      <c r="AF242" s="21">
        <f t="shared" si="54"/>
        <v>1.0534411247803164</v>
      </c>
      <c r="AG242" s="22">
        <f t="shared" si="55"/>
        <v>1.0665622775800712</v>
      </c>
      <c r="AH242" s="10"/>
      <c r="AI242" s="10"/>
    </row>
    <row r="243" spans="1:35" ht="18" customHeight="1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36">
        <v>24.7</v>
      </c>
      <c r="T243" s="20">
        <f t="shared" si="48"/>
        <v>5.4964539007092195E-2</v>
      </c>
      <c r="U243" s="21">
        <f t="shared" si="56"/>
        <v>6.2232510938046798E-2</v>
      </c>
      <c r="V243" s="21">
        <f t="shared" si="57"/>
        <v>4.7696567076137592E-2</v>
      </c>
      <c r="W243" s="47">
        <f t="shared" si="58"/>
        <v>-8.6514886164623508E-2</v>
      </c>
      <c r="X243" s="21">
        <f t="shared" si="49"/>
        <v>-0.10000000000000002</v>
      </c>
      <c r="Y243" s="21">
        <f t="shared" si="50"/>
        <v>5.9719789842381785E-2</v>
      </c>
      <c r="Z243" s="21">
        <f t="shared" si="51"/>
        <v>6.0460992907801415E-2</v>
      </c>
      <c r="AA243" s="20">
        <f t="shared" si="52"/>
        <v>1.0613581560283687</v>
      </c>
      <c r="AB243" s="21">
        <f t="shared" si="59"/>
        <v>1.0707231250654761</v>
      </c>
      <c r="AC243" s="21">
        <f t="shared" si="60"/>
        <v>1.0519931869912613</v>
      </c>
      <c r="AD243" s="47">
        <f t="shared" si="61"/>
        <v>7.1439825580054293E-3</v>
      </c>
      <c r="AE243" s="21">
        <f t="shared" si="53"/>
        <v>-5.1786985095371267E-3</v>
      </c>
      <c r="AF243" s="21">
        <f t="shared" si="54"/>
        <v>1.0537758318739052</v>
      </c>
      <c r="AG243" s="22">
        <f t="shared" si="55"/>
        <v>1.0668546099290779</v>
      </c>
      <c r="AH243" s="10"/>
      <c r="AI243" s="10"/>
    </row>
    <row r="244" spans="1:35" ht="18" customHeight="1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36">
        <v>24.8</v>
      </c>
      <c r="T244" s="20">
        <f t="shared" si="48"/>
        <v>5.4770318021201407E-2</v>
      </c>
      <c r="U244" s="21">
        <f t="shared" si="56"/>
        <v>6.2014295025561182E-2</v>
      </c>
      <c r="V244" s="21">
        <f t="shared" si="57"/>
        <v>4.7526341016841632E-2</v>
      </c>
      <c r="W244" s="47">
        <f t="shared" si="58"/>
        <v>-8.6561954624781959E-2</v>
      </c>
      <c r="X244" s="21">
        <f t="shared" si="49"/>
        <v>-0.10000000000000002</v>
      </c>
      <c r="Y244" s="21">
        <f t="shared" si="50"/>
        <v>5.9511343804537521E-2</v>
      </c>
      <c r="Z244" s="21">
        <f t="shared" si="51"/>
        <v>6.0247349823321548E-2</v>
      </c>
      <c r="AA244" s="20">
        <f t="shared" si="52"/>
        <v>1.0616678445229681</v>
      </c>
      <c r="AB244" s="21">
        <f t="shared" si="59"/>
        <v>1.0710030502375956</v>
      </c>
      <c r="AC244" s="21">
        <f t="shared" si="60"/>
        <v>1.0523326388083407</v>
      </c>
      <c r="AD244" s="47">
        <f t="shared" si="61"/>
        <v>7.1205340904751521E-3</v>
      </c>
      <c r="AE244" s="21">
        <f t="shared" si="53"/>
        <v>-5.1588939331408132E-3</v>
      </c>
      <c r="AF244" s="21">
        <f t="shared" si="54"/>
        <v>1.0541082024432811</v>
      </c>
      <c r="AG244" s="22">
        <f t="shared" si="55"/>
        <v>1.0671448763250884</v>
      </c>
      <c r="AH244" s="10"/>
      <c r="AI244" s="10"/>
    </row>
    <row r="245" spans="1:35" ht="18" customHeight="1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36">
        <v>24.9</v>
      </c>
      <c r="T245" s="20">
        <f t="shared" si="48"/>
        <v>5.4577464788732391E-2</v>
      </c>
      <c r="U245" s="21">
        <f t="shared" si="56"/>
        <v>6.1797604668020298E-2</v>
      </c>
      <c r="V245" s="21">
        <f t="shared" si="57"/>
        <v>4.7357324909444484E-2</v>
      </c>
      <c r="W245" s="47">
        <f t="shared" si="58"/>
        <v>-8.6608695652173967E-2</v>
      </c>
      <c r="X245" s="21">
        <f t="shared" si="49"/>
        <v>-0.1</v>
      </c>
      <c r="Y245" s="21">
        <f t="shared" si="50"/>
        <v>5.9304347826086956E-2</v>
      </c>
      <c r="Z245" s="21">
        <f t="shared" si="51"/>
        <v>6.003521126760563E-2</v>
      </c>
      <c r="AA245" s="20">
        <f t="shared" si="52"/>
        <v>1.061975352112676</v>
      </c>
      <c r="AB245" s="21">
        <f t="shared" si="59"/>
        <v>1.0712809816472444</v>
      </c>
      <c r="AC245" s="21">
        <f t="shared" si="60"/>
        <v>1.0526697225781076</v>
      </c>
      <c r="AD245" s="47">
        <f t="shared" si="61"/>
        <v>7.0972374529376658E-3</v>
      </c>
      <c r="AE245" s="21">
        <f t="shared" si="53"/>
        <v>-5.1392402545084072E-3</v>
      </c>
      <c r="AF245" s="21">
        <f t="shared" si="54"/>
        <v>1.0544382608695653</v>
      </c>
      <c r="AG245" s="22">
        <f t="shared" si="55"/>
        <v>1.0674330985915492</v>
      </c>
      <c r="AH245" s="10"/>
      <c r="AI245" s="10"/>
    </row>
    <row r="246" spans="1:35" ht="18" customHeight="1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36">
        <v>25</v>
      </c>
      <c r="T246" s="20">
        <f t="shared" si="48"/>
        <v>5.4385964912280697E-2</v>
      </c>
      <c r="U246" s="21">
        <f t="shared" si="56"/>
        <v>6.1582423917073838E-2</v>
      </c>
      <c r="V246" s="21">
        <f t="shared" si="57"/>
        <v>4.718950590748755E-2</v>
      </c>
      <c r="W246" s="47">
        <f t="shared" si="58"/>
        <v>-8.6655112651646576E-2</v>
      </c>
      <c r="X246" s="21">
        <f t="shared" si="49"/>
        <v>-9.9999999999999992E-2</v>
      </c>
      <c r="Y246" s="21">
        <f t="shared" si="50"/>
        <v>5.9098786828422879E-2</v>
      </c>
      <c r="Z246" s="21">
        <f t="shared" si="51"/>
        <v>5.9824561403508766E-2</v>
      </c>
      <c r="AA246" s="20">
        <f t="shared" si="52"/>
        <v>1.062280701754386</v>
      </c>
      <c r="AB246" s="21">
        <f t="shared" si="59"/>
        <v>1.0715569405071279</v>
      </c>
      <c r="AC246" s="21">
        <f t="shared" si="60"/>
        <v>1.0530044630016442</v>
      </c>
      <c r="AD246" s="47">
        <f t="shared" si="61"/>
        <v>7.0740911946672027E-3</v>
      </c>
      <c r="AE246" s="21">
        <f t="shared" si="53"/>
        <v>-5.1197357555738589E-3</v>
      </c>
      <c r="AF246" s="21">
        <f t="shared" si="54"/>
        <v>1.0547660311958404</v>
      </c>
      <c r="AG246" s="22">
        <f t="shared" si="55"/>
        <v>1.0677192982456141</v>
      </c>
      <c r="AH246" s="10"/>
      <c r="AI246" s="10"/>
    </row>
    <row r="247" spans="1:35" ht="18" customHeight="1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36">
        <v>25.1</v>
      </c>
      <c r="T247" s="20">
        <f t="shared" si="48"/>
        <v>5.4195804195804186E-2</v>
      </c>
      <c r="U247" s="21">
        <f t="shared" si="56"/>
        <v>6.1368737045992279E-2</v>
      </c>
      <c r="V247" s="21">
        <f t="shared" si="57"/>
        <v>4.7022871345616092E-2</v>
      </c>
      <c r="W247" s="47">
        <f t="shared" si="58"/>
        <v>-8.670120898100192E-2</v>
      </c>
      <c r="X247" s="21">
        <f t="shared" si="49"/>
        <v>-0.10000000000000002</v>
      </c>
      <c r="Y247" s="21">
        <f t="shared" si="50"/>
        <v>5.8894645941278065E-2</v>
      </c>
      <c r="Z247" s="21">
        <f t="shared" si="51"/>
        <v>5.9615384615384605E-2</v>
      </c>
      <c r="AA247" s="20">
        <f t="shared" si="52"/>
        <v>1.0625839160839161</v>
      </c>
      <c r="AB247" s="21">
        <f t="shared" si="59"/>
        <v>1.0718309477302665</v>
      </c>
      <c r="AC247" s="21">
        <f t="shared" si="60"/>
        <v>1.0533368844375655</v>
      </c>
      <c r="AD247" s="47">
        <f t="shared" si="61"/>
        <v>7.0510938830513261E-3</v>
      </c>
      <c r="AE247" s="21">
        <f t="shared" si="53"/>
        <v>-5.100378744253886E-3</v>
      </c>
      <c r="AF247" s="21">
        <f t="shared" si="54"/>
        <v>1.0550915371329881</v>
      </c>
      <c r="AG247" s="22">
        <f t="shared" si="55"/>
        <v>1.0680034965034966</v>
      </c>
      <c r="AH247" s="10"/>
      <c r="AI247" s="10"/>
    </row>
    <row r="248" spans="1:35" ht="18" customHeight="1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36">
        <v>25.2</v>
      </c>
      <c r="T248" s="20">
        <f t="shared" si="48"/>
        <v>5.4006968641114976E-2</v>
      </c>
      <c r="U248" s="21">
        <f t="shared" si="56"/>
        <v>6.1156528545828918E-2</v>
      </c>
      <c r="V248" s="21">
        <f t="shared" si="57"/>
        <v>4.6857408736401034E-2</v>
      </c>
      <c r="W248" s="47">
        <f t="shared" si="58"/>
        <v>-8.6746987951807408E-2</v>
      </c>
      <c r="X248" s="21">
        <f t="shared" si="49"/>
        <v>-0.10000000000000006</v>
      </c>
      <c r="Y248" s="21">
        <f t="shared" si="50"/>
        <v>5.8691910499139417E-2</v>
      </c>
      <c r="Z248" s="21">
        <f t="shared" si="51"/>
        <v>5.9407665505226477E-2</v>
      </c>
      <c r="AA248" s="20">
        <f t="shared" si="52"/>
        <v>1.0628850174216027</v>
      </c>
      <c r="AB248" s="21">
        <f t="shared" si="59"/>
        <v>1.0721030239352696</v>
      </c>
      <c r="AC248" s="21">
        <f t="shared" si="60"/>
        <v>1.0536670109079358</v>
      </c>
      <c r="AD248" s="47">
        <f t="shared" si="61"/>
        <v>7.0282441033178746E-3</v>
      </c>
      <c r="AE248" s="21">
        <f t="shared" si="53"/>
        <v>-5.0811675539588156E-3</v>
      </c>
      <c r="AF248" s="21">
        <f t="shared" si="54"/>
        <v>1.0554148020654044</v>
      </c>
      <c r="AG248" s="22">
        <f t="shared" si="55"/>
        <v>1.0682857142857143</v>
      </c>
      <c r="AH248" s="10"/>
      <c r="AI248" s="10"/>
    </row>
    <row r="249" spans="1:35" ht="18" customHeight="1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36">
        <v>25.3</v>
      </c>
      <c r="T249" s="20">
        <f t="shared" si="48"/>
        <v>5.3819444444444434E-2</v>
      </c>
      <c r="U249" s="21">
        <f t="shared" si="56"/>
        <v>6.0945783121661497E-2</v>
      </c>
      <c r="V249" s="21">
        <f t="shared" si="57"/>
        <v>4.6693105767227371E-2</v>
      </c>
      <c r="W249" s="47">
        <f t="shared" si="58"/>
        <v>-8.679245283018891E-2</v>
      </c>
      <c r="X249" s="21">
        <f t="shared" si="49"/>
        <v>-0.10000000000000005</v>
      </c>
      <c r="Y249" s="21">
        <f t="shared" si="50"/>
        <v>5.849056603773585E-2</v>
      </c>
      <c r="Z249" s="21">
        <f t="shared" si="51"/>
        <v>5.920138888888888E-2</v>
      </c>
      <c r="AA249" s="20">
        <f t="shared" si="52"/>
        <v>1.0631840277777778</v>
      </c>
      <c r="AB249" s="21">
        <f t="shared" si="59"/>
        <v>1.0723731894514907</v>
      </c>
      <c r="AC249" s="21">
        <f t="shared" si="60"/>
        <v>1.0539948661040648</v>
      </c>
      <c r="AD249" s="47">
        <f t="shared" si="61"/>
        <v>7.00554045826088E-3</v>
      </c>
      <c r="AE249" s="21">
        <f t="shared" si="53"/>
        <v>-5.0621005431144605E-3</v>
      </c>
      <c r="AF249" s="21">
        <f t="shared" si="54"/>
        <v>1.0557358490566038</v>
      </c>
      <c r="AG249" s="22">
        <f t="shared" si="55"/>
        <v>1.0685659722222223</v>
      </c>
      <c r="AH249" s="10"/>
      <c r="AI249" s="10"/>
    </row>
    <row r="250" spans="1:35" ht="18" customHeight="1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36">
        <v>25.4</v>
      </c>
      <c r="T250" s="20">
        <f t="shared" si="48"/>
        <v>5.3633217993079581E-2</v>
      </c>
      <c r="U250" s="21">
        <f t="shared" si="56"/>
        <v>6.0736485688911365E-2</v>
      </c>
      <c r="V250" s="21">
        <f t="shared" si="57"/>
        <v>4.6529950297247796E-2</v>
      </c>
      <c r="W250" s="47">
        <f t="shared" si="58"/>
        <v>-8.6837606837606995E-2</v>
      </c>
      <c r="X250" s="21">
        <f t="shared" si="49"/>
        <v>-9.9999999999999992E-2</v>
      </c>
      <c r="Y250" s="21">
        <f t="shared" si="50"/>
        <v>5.8290598290598294E-2</v>
      </c>
      <c r="Z250" s="21">
        <f t="shared" si="51"/>
        <v>5.8996539792387538E-2</v>
      </c>
      <c r="AA250" s="20">
        <f t="shared" si="52"/>
        <v>1.0634809688581315</v>
      </c>
      <c r="AB250" s="21">
        <f t="shared" si="59"/>
        <v>1.0726414643240822</v>
      </c>
      <c r="AC250" s="21">
        <f t="shared" si="60"/>
        <v>1.0543204733921807</v>
      </c>
      <c r="AD250" s="47">
        <f t="shared" si="61"/>
        <v>6.9829815679768471E-3</v>
      </c>
      <c r="AE250" s="21">
        <f t="shared" si="53"/>
        <v>-5.0431760946944995E-3</v>
      </c>
      <c r="AF250" s="21">
        <f t="shared" si="54"/>
        <v>1.056054700854701</v>
      </c>
      <c r="AG250" s="22">
        <f t="shared" si="55"/>
        <v>1.0688442906574394</v>
      </c>
      <c r="AH250" s="10"/>
      <c r="AI250" s="10"/>
    </row>
    <row r="251" spans="1:35" ht="18" customHeight="1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36">
        <v>25.5</v>
      </c>
      <c r="T251" s="20">
        <f t="shared" si="48"/>
        <v>5.3448275862068961E-2</v>
      </c>
      <c r="U251" s="21">
        <f t="shared" si="56"/>
        <v>6.0528621369738481E-2</v>
      </c>
      <c r="V251" s="21">
        <f t="shared" si="57"/>
        <v>4.6367930354399442E-2</v>
      </c>
      <c r="W251" s="47">
        <f t="shared" si="58"/>
        <v>-8.6882453151618522E-2</v>
      </c>
      <c r="X251" s="21">
        <f t="shared" si="49"/>
        <v>-0.10000000000000005</v>
      </c>
      <c r="Y251" s="21">
        <f t="shared" si="50"/>
        <v>5.8091993185689951E-2</v>
      </c>
      <c r="Z251" s="21">
        <f t="shared" si="51"/>
        <v>5.879310344827586E-2</v>
      </c>
      <c r="AA251" s="20">
        <f t="shared" si="52"/>
        <v>1.0637758620689657</v>
      </c>
      <c r="AB251" s="21">
        <f t="shared" si="59"/>
        <v>1.0729078683189419</v>
      </c>
      <c r="AC251" s="21">
        <f t="shared" si="60"/>
        <v>1.0546438558189895</v>
      </c>
      <c r="AD251" s="47">
        <f t="shared" si="61"/>
        <v>6.9605660696033375E-3</v>
      </c>
      <c r="AE251" s="21">
        <f t="shared" si="53"/>
        <v>-5.0243926157634324E-3</v>
      </c>
      <c r="AF251" s="21">
        <f t="shared" si="54"/>
        <v>1.0563713798977854</v>
      </c>
      <c r="AG251" s="22">
        <f t="shared" si="55"/>
        <v>1.0691206896551724</v>
      </c>
      <c r="AH251" s="10"/>
      <c r="AI251" s="10"/>
    </row>
    <row r="252" spans="1:35" ht="18" customHeight="1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36">
        <v>25.6</v>
      </c>
      <c r="T252" s="20">
        <f t="shared" si="48"/>
        <v>5.3264604810996555E-2</v>
      </c>
      <c r="U252" s="21">
        <f t="shared" si="56"/>
        <v>6.0322175489510174E-2</v>
      </c>
      <c r="V252" s="21">
        <f t="shared" si="57"/>
        <v>4.6207034132482928E-2</v>
      </c>
      <c r="W252" s="47">
        <f t="shared" si="58"/>
        <v>-8.6926994906621563E-2</v>
      </c>
      <c r="X252" s="21">
        <f t="shared" si="49"/>
        <v>-0.10000000000000005</v>
      </c>
      <c r="Y252" s="21">
        <f t="shared" si="50"/>
        <v>5.7894736842105263E-2</v>
      </c>
      <c r="Z252" s="21">
        <f t="shared" si="51"/>
        <v>5.8591065292096213E-2</v>
      </c>
      <c r="AA252" s="20">
        <f t="shared" si="52"/>
        <v>1.0640687285223367</v>
      </c>
      <c r="AB252" s="21">
        <f t="shared" si="59"/>
        <v>1.0731724209275524</v>
      </c>
      <c r="AC252" s="21">
        <f t="shared" si="60"/>
        <v>1.0549650361171208</v>
      </c>
      <c r="AD252" s="47">
        <f t="shared" si="61"/>
        <v>6.9382926170608369E-3</v>
      </c>
      <c r="AE252" s="21">
        <f t="shared" si="53"/>
        <v>-5.0057485370296039E-3</v>
      </c>
      <c r="AF252" s="21">
        <f t="shared" si="54"/>
        <v>1.0566859083191849</v>
      </c>
      <c r="AG252" s="22">
        <f t="shared" si="55"/>
        <v>1.0693951890034363</v>
      </c>
      <c r="AH252" s="10"/>
      <c r="AI252" s="10"/>
    </row>
    <row r="253" spans="1:35" ht="18" customHeight="1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36">
        <v>25.7</v>
      </c>
      <c r="T253" s="20">
        <f t="shared" si="48"/>
        <v>5.3082191780821915E-2</v>
      </c>
      <c r="U253" s="21">
        <f t="shared" si="56"/>
        <v>6.0117133573342259E-2</v>
      </c>
      <c r="V253" s="21">
        <f t="shared" si="57"/>
        <v>4.6047249988301571E-2</v>
      </c>
      <c r="W253" s="47">
        <f t="shared" si="58"/>
        <v>-8.6971235194585494E-2</v>
      </c>
      <c r="X253" s="21">
        <f t="shared" si="49"/>
        <v>-9.9999999999999992E-2</v>
      </c>
      <c r="Y253" s="21">
        <f t="shared" si="50"/>
        <v>5.769881556683587E-2</v>
      </c>
      <c r="Z253" s="21">
        <f t="shared" si="51"/>
        <v>5.8390410958904106E-2</v>
      </c>
      <c r="AA253" s="20">
        <f t="shared" si="52"/>
        <v>1.064359589041096</v>
      </c>
      <c r="AB253" s="21">
        <f t="shared" si="59"/>
        <v>1.0734351413717298</v>
      </c>
      <c r="AC253" s="21">
        <f t="shared" si="60"/>
        <v>1.0552840367104621</v>
      </c>
      <c r="AD253" s="47">
        <f t="shared" si="61"/>
        <v>6.9161598808023805E-3</v>
      </c>
      <c r="AE253" s="21">
        <f t="shared" si="53"/>
        <v>-4.98724231240711E-3</v>
      </c>
      <c r="AF253" s="21">
        <f t="shared" si="54"/>
        <v>1.0569983079526226</v>
      </c>
      <c r="AG253" s="22">
        <f t="shared" si="55"/>
        <v>1.069667808219178</v>
      </c>
      <c r="AH253" s="10"/>
      <c r="AI253" s="10"/>
    </row>
    <row r="254" spans="1:35" ht="18" customHeight="1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36">
        <v>25.8</v>
      </c>
      <c r="T254" s="20">
        <f t="shared" si="48"/>
        <v>5.2901023890784979E-2</v>
      </c>
      <c r="U254" s="21">
        <f t="shared" si="56"/>
        <v>5.9913481342710413E-2</v>
      </c>
      <c r="V254" s="21">
        <f t="shared" si="57"/>
        <v>4.5888566438859538E-2</v>
      </c>
      <c r="W254" s="47">
        <f t="shared" si="58"/>
        <v>-8.7015177065767349E-2</v>
      </c>
      <c r="X254" s="21">
        <f t="shared" si="49"/>
        <v>-9.9999999999999978E-2</v>
      </c>
      <c r="Y254" s="21">
        <f t="shared" si="50"/>
        <v>5.7504215851602022E-2</v>
      </c>
      <c r="Z254" s="21">
        <f t="shared" si="51"/>
        <v>5.8191126279863475E-2</v>
      </c>
      <c r="AA254" s="20">
        <f t="shared" si="52"/>
        <v>1.0646484641638225</v>
      </c>
      <c r="AB254" s="21">
        <f t="shared" si="59"/>
        <v>1.0736960486082636</v>
      </c>
      <c r="AC254" s="21">
        <f t="shared" si="60"/>
        <v>1.0556008797193812</v>
      </c>
      <c r="AD254" s="47">
        <f t="shared" si="61"/>
        <v>6.8941665475646162E-3</v>
      </c>
      <c r="AE254" s="21">
        <f t="shared" si="53"/>
        <v>-4.9688724185906986E-3</v>
      </c>
      <c r="AF254" s="21">
        <f t="shared" si="54"/>
        <v>1.0573086003372683</v>
      </c>
      <c r="AG254" s="22">
        <f t="shared" si="55"/>
        <v>1.0699385665529011</v>
      </c>
      <c r="AH254" s="10"/>
      <c r="AI254" s="10"/>
    </row>
    <row r="255" spans="1:35" ht="18" customHeight="1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36">
        <v>25.9</v>
      </c>
      <c r="T255" s="20">
        <f t="shared" si="48"/>
        <v>5.2721088435374146E-2</v>
      </c>
      <c r="U255" s="21">
        <f t="shared" si="56"/>
        <v>5.971120471213049E-2</v>
      </c>
      <c r="V255" s="21">
        <f t="shared" si="57"/>
        <v>4.5730972158617801E-2</v>
      </c>
      <c r="W255" s="47">
        <f t="shared" si="58"/>
        <v>-8.7058823529411827E-2</v>
      </c>
      <c r="X255" s="21">
        <f t="shared" si="49"/>
        <v>-0.10000000000000006</v>
      </c>
      <c r="Y255" s="21">
        <f t="shared" si="50"/>
        <v>5.7310924369747898E-2</v>
      </c>
      <c r="Z255" s="21">
        <f t="shared" si="51"/>
        <v>5.7993197278911564E-2</v>
      </c>
      <c r="AA255" s="20">
        <f t="shared" si="52"/>
        <v>1.0649353741496599</v>
      </c>
      <c r="AB255" s="21">
        <f t="shared" si="59"/>
        <v>1.0739551613334699</v>
      </c>
      <c r="AC255" s="21">
        <f t="shared" si="60"/>
        <v>1.0559155869658501</v>
      </c>
      <c r="AD255" s="47">
        <f t="shared" si="61"/>
        <v>6.8723113201253939E-3</v>
      </c>
      <c r="AE255" s="21">
        <f t="shared" si="53"/>
        <v>-4.9506373546349567E-3</v>
      </c>
      <c r="AF255" s="21">
        <f t="shared" si="54"/>
        <v>1.0576168067226892</v>
      </c>
      <c r="AG255" s="22">
        <f t="shared" si="55"/>
        <v>1.0702074829931973</v>
      </c>
      <c r="AH255" s="10"/>
      <c r="AI255" s="10"/>
    </row>
    <row r="256" spans="1:35" ht="18" customHeight="1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36">
        <v>26</v>
      </c>
      <c r="T256" s="20">
        <f t="shared" si="48"/>
        <v>5.254237288135593E-2</v>
      </c>
      <c r="U256" s="21">
        <f t="shared" si="56"/>
        <v>5.9510289785905827E-2</v>
      </c>
      <c r="V256" s="21">
        <f t="shared" si="57"/>
        <v>4.5574455976806032E-2</v>
      </c>
      <c r="W256" s="47">
        <f t="shared" si="58"/>
        <v>-8.7102177554438845E-2</v>
      </c>
      <c r="X256" s="21">
        <f t="shared" si="49"/>
        <v>-0.10000000000000002</v>
      </c>
      <c r="Y256" s="21">
        <f t="shared" si="50"/>
        <v>5.7118927973199327E-2</v>
      </c>
      <c r="Z256" s="21">
        <f t="shared" si="51"/>
        <v>5.7796610169491523E-2</v>
      </c>
      <c r="AA256" s="20">
        <f t="shared" si="52"/>
        <v>1.065220338983051</v>
      </c>
      <c r="AB256" s="21">
        <f t="shared" si="59"/>
        <v>1.0742124979876442</v>
      </c>
      <c r="AC256" s="21">
        <f t="shared" si="60"/>
        <v>1.0562281799784579</v>
      </c>
      <c r="AD256" s="47">
        <f t="shared" si="61"/>
        <v>6.8505929170634547E-3</v>
      </c>
      <c r="AE256" s="21">
        <f t="shared" si="53"/>
        <v>-4.9325356415477308E-3</v>
      </c>
      <c r="AF256" s="21">
        <f t="shared" si="54"/>
        <v>1.0579229480737018</v>
      </c>
      <c r="AG256" s="22">
        <f t="shared" si="55"/>
        <v>1.0704745762711865</v>
      </c>
      <c r="AH256" s="10"/>
      <c r="AI256" s="10"/>
    </row>
    <row r="257" spans="1:35" ht="18" customHeight="1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36">
        <v>26.1</v>
      </c>
      <c r="T257" s="20">
        <f t="shared" si="48"/>
        <v>5.2364864864864857E-2</v>
      </c>
      <c r="U257" s="21">
        <f t="shared" si="56"/>
        <v>5.9310722854940282E-2</v>
      </c>
      <c r="V257" s="21">
        <f t="shared" si="57"/>
        <v>4.5419006874789433E-2</v>
      </c>
      <c r="W257" s="47">
        <f t="shared" si="58"/>
        <v>-8.7145242070116993E-2</v>
      </c>
      <c r="X257" s="21">
        <f t="shared" si="49"/>
        <v>-0.10000000000000005</v>
      </c>
      <c r="Y257" s="21">
        <f t="shared" si="50"/>
        <v>5.6928213689482469E-2</v>
      </c>
      <c r="Z257" s="21">
        <f t="shared" si="51"/>
        <v>5.7601351351351346E-2</v>
      </c>
      <c r="AA257" s="20">
        <f t="shared" si="52"/>
        <v>1.0655033783783783</v>
      </c>
      <c r="AB257" s="21">
        <f t="shared" si="59"/>
        <v>1.0744680767594277</v>
      </c>
      <c r="AC257" s="21">
        <f t="shared" si="60"/>
        <v>1.0565386799973289</v>
      </c>
      <c r="AD257" s="47">
        <f t="shared" si="61"/>
        <v>6.8290100725230457E-3</v>
      </c>
      <c r="AE257" s="21">
        <f t="shared" si="53"/>
        <v>-4.9145658218897569E-3</v>
      </c>
      <c r="AF257" s="21">
        <f t="shared" si="54"/>
        <v>1.058227045075125</v>
      </c>
      <c r="AG257" s="22">
        <f t="shared" si="55"/>
        <v>1.0707398648648647</v>
      </c>
      <c r="AH257" s="10"/>
      <c r="AI257" s="10"/>
    </row>
    <row r="258" spans="1:35" ht="18" customHeight="1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36">
        <v>26.2</v>
      </c>
      <c r="T258" s="20">
        <f t="shared" si="48"/>
        <v>5.2188552188552187E-2</v>
      </c>
      <c r="U258" s="21">
        <f t="shared" si="56"/>
        <v>5.9112490393615193E-2</v>
      </c>
      <c r="V258" s="21">
        <f t="shared" si="57"/>
        <v>4.5264613983489188E-2</v>
      </c>
      <c r="W258" s="47">
        <f t="shared" si="58"/>
        <v>-8.7188019966722208E-2</v>
      </c>
      <c r="X258" s="21">
        <f t="shared" si="49"/>
        <v>-0.10000000000000003</v>
      </c>
      <c r="Y258" s="21">
        <f t="shared" si="50"/>
        <v>5.6738768718801999E-2</v>
      </c>
      <c r="Z258" s="21">
        <f t="shared" si="51"/>
        <v>5.7407407407407407E-2</v>
      </c>
      <c r="AA258" s="20">
        <f t="shared" si="52"/>
        <v>1.0657845117845117</v>
      </c>
      <c r="AB258" s="21">
        <f t="shared" si="59"/>
        <v>1.0747219155900842</v>
      </c>
      <c r="AC258" s="21">
        <f t="shared" si="60"/>
        <v>1.056847107978939</v>
      </c>
      <c r="AD258" s="47">
        <f t="shared" si="61"/>
        <v>6.8075615359848131E-3</v>
      </c>
      <c r="AE258" s="21">
        <f t="shared" si="53"/>
        <v>-4.896726459382458E-3</v>
      </c>
      <c r="AF258" s="21">
        <f t="shared" si="54"/>
        <v>1.0585291181364391</v>
      </c>
      <c r="AG258" s="22">
        <f t="shared" si="55"/>
        <v>1.071003367003367</v>
      </c>
      <c r="AH258" s="10"/>
      <c r="AI258" s="10"/>
    </row>
    <row r="259" spans="1:35" ht="18" customHeight="1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36">
        <v>26.3</v>
      </c>
      <c r="T259" s="20">
        <f t="shared" si="48"/>
        <v>5.2013422818791941E-2</v>
      </c>
      <c r="U259" s="21">
        <f t="shared" si="56"/>
        <v>5.8915579056728895E-2</v>
      </c>
      <c r="V259" s="21">
        <f t="shared" si="57"/>
        <v>4.5111266580854993E-2</v>
      </c>
      <c r="W259" s="47">
        <f t="shared" si="58"/>
        <v>-8.7230514096185818E-2</v>
      </c>
      <c r="X259" s="21">
        <f t="shared" si="49"/>
        <v>-9.999999999999995E-2</v>
      </c>
      <c r="Y259" s="21">
        <f t="shared" si="50"/>
        <v>5.6550580431177444E-2</v>
      </c>
      <c r="Z259" s="21">
        <f t="shared" si="51"/>
        <v>5.7214765100671132E-2</v>
      </c>
      <c r="AA259" s="20">
        <f t="shared" si="52"/>
        <v>1.0660637583892618</v>
      </c>
      <c r="AB259" s="21">
        <f t="shared" si="59"/>
        <v>1.0749740321776884</v>
      </c>
      <c r="AC259" s="21">
        <f t="shared" si="60"/>
        <v>1.0571534846008352</v>
      </c>
      <c r="AD259" s="47">
        <f t="shared" si="61"/>
        <v>6.7862460720371125E-3</v>
      </c>
      <c r="AE259" s="21">
        <f t="shared" si="53"/>
        <v>-4.8790161385261713E-3</v>
      </c>
      <c r="AF259" s="21">
        <f t="shared" si="54"/>
        <v>1.0588291873963516</v>
      </c>
      <c r="AG259" s="22">
        <f t="shared" si="55"/>
        <v>1.0712651006711409</v>
      </c>
      <c r="AH259" s="10"/>
      <c r="AI259" s="10"/>
    </row>
    <row r="260" spans="1:35" ht="18" customHeight="1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36">
        <v>26.4</v>
      </c>
      <c r="T260" s="20">
        <f t="shared" si="48"/>
        <v>5.1839464882943137E-2</v>
      </c>
      <c r="U260" s="21">
        <f t="shared" si="56"/>
        <v>5.8719975676497414E-2</v>
      </c>
      <c r="V260" s="21">
        <f t="shared" si="57"/>
        <v>4.495895408938886E-2</v>
      </c>
      <c r="W260" s="47">
        <f t="shared" si="58"/>
        <v>-8.727272727272746E-2</v>
      </c>
      <c r="X260" s="21">
        <f t="shared" si="49"/>
        <v>-0.10000000000000005</v>
      </c>
      <c r="Y260" s="21">
        <f t="shared" si="50"/>
        <v>5.6363636363636366E-2</v>
      </c>
      <c r="Z260" s="21">
        <f t="shared" si="51"/>
        <v>5.7023411371237454E-2</v>
      </c>
      <c r="AA260" s="20">
        <f t="shared" si="52"/>
        <v>1.0663411371237459</v>
      </c>
      <c r="AB260" s="21">
        <f t="shared" si="59"/>
        <v>1.0752244439812286</v>
      </c>
      <c r="AC260" s="21">
        <f t="shared" si="60"/>
        <v>1.0574578302662632</v>
      </c>
      <c r="AD260" s="47">
        <f t="shared" si="61"/>
        <v>6.7650624601532476E-3</v>
      </c>
      <c r="AE260" s="21">
        <f t="shared" si="53"/>
        <v>-4.8614334642261498E-3</v>
      </c>
      <c r="AF260" s="21">
        <f t="shared" si="54"/>
        <v>1.0591272727272729</v>
      </c>
      <c r="AG260" s="22">
        <f t="shared" si="55"/>
        <v>1.0715250836120402</v>
      </c>
      <c r="AH260" s="10"/>
      <c r="AI260" s="10"/>
    </row>
    <row r="261" spans="1:35" ht="18" customHeight="1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36">
        <v>26.5</v>
      </c>
      <c r="T261" s="20">
        <f t="shared" si="48"/>
        <v>5.1666666666666659E-2</v>
      </c>
      <c r="U261" s="21">
        <f t="shared" si="56"/>
        <v>5.8525667259614646E-2</v>
      </c>
      <c r="V261" s="21">
        <f t="shared" si="57"/>
        <v>4.4807666073718673E-2</v>
      </c>
      <c r="W261" s="47">
        <f t="shared" si="58"/>
        <v>-8.7314662273476285E-2</v>
      </c>
      <c r="X261" s="21">
        <f t="shared" si="49"/>
        <v>-0.10000000000000002</v>
      </c>
      <c r="Y261" s="21">
        <f t="shared" si="50"/>
        <v>5.6177924217462934E-2</v>
      </c>
      <c r="Z261" s="21">
        <f t="shared" si="51"/>
        <v>5.6833333333333326E-2</v>
      </c>
      <c r="AA261" s="20">
        <f t="shared" si="52"/>
        <v>1.0666166666666668</v>
      </c>
      <c r="AB261" s="21">
        <f t="shared" si="59"/>
        <v>1.075473168224631</v>
      </c>
      <c r="AC261" s="21">
        <f t="shared" si="60"/>
        <v>1.0577601651087023</v>
      </c>
      <c r="AD261" s="47">
        <f t="shared" si="61"/>
        <v>6.7440094944731062E-3</v>
      </c>
      <c r="AE261" s="21">
        <f t="shared" si="53"/>
        <v>-4.8439770614246364E-3</v>
      </c>
      <c r="AF261" s="21">
        <f t="shared" si="54"/>
        <v>1.0594233937397035</v>
      </c>
      <c r="AG261" s="22">
        <f t="shared" si="55"/>
        <v>1.0717833333333333</v>
      </c>
      <c r="AH261" s="10"/>
      <c r="AI261" s="10"/>
    </row>
    <row r="262" spans="1:35" ht="18" customHeight="1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36">
        <v>26.6</v>
      </c>
      <c r="T262" s="20">
        <f t="shared" ref="T262:T325" si="62">(R_dead_char*(S262)+R_c*m_c)/(S262+m_c)</f>
        <v>5.1495016611295671E-2</v>
      </c>
      <c r="U262" s="21">
        <f t="shared" si="56"/>
        <v>5.8332640984370972E-2</v>
      </c>
      <c r="V262" s="21">
        <f t="shared" si="57"/>
        <v>4.4657392238220371E-2</v>
      </c>
      <c r="W262" s="47">
        <f t="shared" si="58"/>
        <v>-8.7356321839080625E-2</v>
      </c>
      <c r="X262" s="21">
        <f t="shared" ref="X262:X325" si="63">(T262-Z262)/T262</f>
        <v>-0.10000000000000003</v>
      </c>
      <c r="Y262" s="21">
        <f t="shared" ref="Y262:Y325" si="64">(R_dead_char*S262+R_c*(m_c+sig_m_c))/(S262+(m_c+sig_m_c))</f>
        <v>5.5993431855500819E-2</v>
      </c>
      <c r="Z262" s="21">
        <f t="shared" ref="Z262:Z325" si="65">(R_dead_char*S262+(R_c+sig_Rc)*(m_c))/(S262+m_c)</f>
        <v>5.664451827242524E-2</v>
      </c>
      <c r="AA262" s="20">
        <f t="shared" ref="AA262:AA325" si="66">(R_mod_char*(S262)+R_c*m_c)/(S262+m_c)</f>
        <v>1.0668903654485049</v>
      </c>
      <c r="AB262" s="21">
        <f t="shared" si="59"/>
        <v>1.0757202219006987</v>
      </c>
      <c r="AC262" s="21">
        <f t="shared" si="60"/>
        <v>1.0580605089963111</v>
      </c>
      <c r="AD262" s="47">
        <f t="shared" si="61"/>
        <v>6.7230859835858232E-3</v>
      </c>
      <c r="AE262" s="21">
        <f t="shared" ref="AE262:AE325" si="67">(AA262-AG262)/AA262</f>
        <v>-4.8266455747445263E-3</v>
      </c>
      <c r="AF262" s="21">
        <f t="shared" ref="AF262:AF325" si="68">(R_mod_char*S262+(R_c*(m_c+sig_m_c)))/(S262+(m_c+sig_m_c))</f>
        <v>1.0597175697865353</v>
      </c>
      <c r="AG262" s="22">
        <f t="shared" ref="AG262:AG325" si="69">(R_mod_char*S262+(R_c+sig_Rc)*(m_c))/(S262+(m_c))</f>
        <v>1.0720398671096345</v>
      </c>
      <c r="AH262" s="10"/>
      <c r="AI262" s="10"/>
    </row>
    <row r="263" spans="1:35" ht="18" customHeight="1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36">
        <v>26.7</v>
      </c>
      <c r="T263" s="20">
        <f t="shared" si="62"/>
        <v>5.1324503311258277E-2</v>
      </c>
      <c r="U263" s="21">
        <f t="shared" ref="U263:U326" si="70">T263*(1+SQRT(W263^2+X263^2))</f>
        <v>5.8140884197828771E-2</v>
      </c>
      <c r="V263" s="21">
        <f t="shared" ref="V263:V326" si="71">T263*(1-SQRT(W263^2+X263^2))</f>
        <v>4.4508122424687789E-2</v>
      </c>
      <c r="W263" s="47">
        <f t="shared" ref="W263:W326" si="72">(T263-Y263)/T263</f>
        <v>-8.739770867430452E-2</v>
      </c>
      <c r="X263" s="21">
        <f t="shared" si="63"/>
        <v>-9.999999999999995E-2</v>
      </c>
      <c r="Y263" s="21">
        <f t="shared" si="64"/>
        <v>5.5810147299509005E-2</v>
      </c>
      <c r="Z263" s="21">
        <f t="shared" si="65"/>
        <v>5.6456953642384101E-2</v>
      </c>
      <c r="AA263" s="20">
        <f t="shared" si="66"/>
        <v>1.0671622516556292</v>
      </c>
      <c r="AB263" s="21">
        <f t="shared" ref="AB263:AB326" si="73">AA263*(1+SQRT(AD263^2+AE263^2))</f>
        <v>1.0759656217749736</v>
      </c>
      <c r="AC263" s="21">
        <f t="shared" ref="AC263:AC326" si="74">AA263*(1-SQRT(AD263^2+AE263^2))</f>
        <v>1.0583588815362848</v>
      </c>
      <c r="AD263" s="47">
        <f t="shared" ref="AD263:AD326" si="75">(AA263-AF263)/AA263</f>
        <v>6.7022907503202344E-3</v>
      </c>
      <c r="AE263" s="21">
        <f t="shared" si="67"/>
        <v>-4.8094376681364192E-3</v>
      </c>
      <c r="AF263" s="21">
        <f t="shared" si="68"/>
        <v>1.0600098199672667</v>
      </c>
      <c r="AG263" s="22">
        <f t="shared" si="69"/>
        <v>1.072294701986755</v>
      </c>
      <c r="AH263" s="10"/>
      <c r="AI263" s="10"/>
    </row>
    <row r="264" spans="1:35" ht="18" customHeight="1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36">
        <v>26.8</v>
      </c>
      <c r="T264" s="20">
        <f t="shared" si="62"/>
        <v>5.115511551155115E-2</v>
      </c>
      <c r="U264" s="21">
        <f t="shared" si="70"/>
        <v>5.7950384413053467E-2</v>
      </c>
      <c r="V264" s="21">
        <f t="shared" si="71"/>
        <v>4.4359846610048832E-2</v>
      </c>
      <c r="W264" s="47">
        <f t="shared" si="72"/>
        <v>-8.7438825448613519E-2</v>
      </c>
      <c r="X264" s="21">
        <f t="shared" si="63"/>
        <v>-0.10000000000000006</v>
      </c>
      <c r="Y264" s="21">
        <f t="shared" si="64"/>
        <v>5.5628058727569332E-2</v>
      </c>
      <c r="Z264" s="21">
        <f t="shared" si="65"/>
        <v>5.6270627062706267E-2</v>
      </c>
      <c r="AA264" s="20">
        <f t="shared" si="66"/>
        <v>1.0674323432343236</v>
      </c>
      <c r="AB264" s="21">
        <f t="shared" si="73"/>
        <v>1.0762093843895206</v>
      </c>
      <c r="AC264" s="21">
        <f t="shared" si="74"/>
        <v>1.0586553020791263</v>
      </c>
      <c r="AD264" s="47">
        <f t="shared" si="75"/>
        <v>6.681622631534552E-3</v>
      </c>
      <c r="AE264" s="21">
        <f t="shared" si="67"/>
        <v>-4.7923520245369156E-3</v>
      </c>
      <c r="AF264" s="21">
        <f t="shared" si="68"/>
        <v>1.0603001631321372</v>
      </c>
      <c r="AG264" s="22">
        <f t="shared" si="69"/>
        <v>1.0725478547854788</v>
      </c>
      <c r="AH264" s="10"/>
      <c r="AI264" s="10"/>
    </row>
    <row r="265" spans="1:35" ht="18" customHeight="1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36">
        <v>26.9</v>
      </c>
      <c r="T265" s="20">
        <f t="shared" si="62"/>
        <v>5.0986842105263157E-2</v>
      </c>
      <c r="U265" s="21">
        <f t="shared" si="70"/>
        <v>5.776112930639913E-2</v>
      </c>
      <c r="V265" s="21">
        <f t="shared" si="71"/>
        <v>4.4212554904127184E-2</v>
      </c>
      <c r="W265" s="47">
        <f t="shared" si="72"/>
        <v>-8.747967479674805E-2</v>
      </c>
      <c r="X265" s="21">
        <f t="shared" si="63"/>
        <v>-0.10000000000000005</v>
      </c>
      <c r="Y265" s="21">
        <f t="shared" si="64"/>
        <v>5.5447154471544718E-2</v>
      </c>
      <c r="Z265" s="21">
        <f t="shared" si="65"/>
        <v>5.6085526315789475E-2</v>
      </c>
      <c r="AA265" s="20">
        <f t="shared" si="66"/>
        <v>1.0677006578947368</v>
      </c>
      <c r="AB265" s="21">
        <f t="shared" si="73"/>
        <v>1.0764515260666383</v>
      </c>
      <c r="AC265" s="21">
        <f t="shared" si="74"/>
        <v>1.0589497897228353</v>
      </c>
      <c r="AD265" s="47">
        <f t="shared" si="75"/>
        <v>6.6610804779134976E-3</v>
      </c>
      <c r="AE265" s="21">
        <f t="shared" si="67"/>
        <v>-4.7753873455315936E-3</v>
      </c>
      <c r="AF265" s="21">
        <f t="shared" si="68"/>
        <v>1.0605886178861788</v>
      </c>
      <c r="AG265" s="22">
        <f t="shared" si="69"/>
        <v>1.0727993421052631</v>
      </c>
      <c r="AH265" s="10"/>
      <c r="AI265" s="10"/>
    </row>
    <row r="266" spans="1:35" ht="18" customHeight="1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36">
        <v>27</v>
      </c>
      <c r="T266" s="20">
        <f t="shared" si="62"/>
        <v>5.0819672131147534E-2</v>
      </c>
      <c r="U266" s="21">
        <f t="shared" si="70"/>
        <v>5.7573106714846951E-2</v>
      </c>
      <c r="V266" s="21">
        <f t="shared" si="71"/>
        <v>4.4066237547448116E-2</v>
      </c>
      <c r="W266" s="47">
        <f t="shared" si="72"/>
        <v>-8.752025931928703E-2</v>
      </c>
      <c r="X266" s="21">
        <f t="shared" si="63"/>
        <v>-0.10000000000000003</v>
      </c>
      <c r="Y266" s="21">
        <f t="shared" si="64"/>
        <v>5.526742301458671E-2</v>
      </c>
      <c r="Z266" s="21">
        <f t="shared" si="65"/>
        <v>5.5901639344262288E-2</v>
      </c>
      <c r="AA266" s="20">
        <f t="shared" si="66"/>
        <v>1.0679672131147542</v>
      </c>
      <c r="AB266" s="21">
        <f t="shared" si="73"/>
        <v>1.0766920629124934</v>
      </c>
      <c r="AC266" s="21">
        <f t="shared" si="74"/>
        <v>1.0592423633170149</v>
      </c>
      <c r="AD266" s="47">
        <f t="shared" si="75"/>
        <v>6.6406631537659685E-3</v>
      </c>
      <c r="AE266" s="21">
        <f t="shared" si="67"/>
        <v>-4.7585423510269897E-3</v>
      </c>
      <c r="AF266" s="21">
        <f t="shared" si="68"/>
        <v>1.0608752025931929</v>
      </c>
      <c r="AG266" s="22">
        <f t="shared" si="69"/>
        <v>1.073049180327869</v>
      </c>
      <c r="AH266" s="10"/>
      <c r="AI266" s="10"/>
    </row>
    <row r="267" spans="1:35" ht="18" customHeight="1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36">
        <v>27.1</v>
      </c>
      <c r="T267" s="20">
        <f t="shared" si="62"/>
        <v>5.0653594771241824E-2</v>
      </c>
      <c r="U267" s="21">
        <f t="shared" si="70"/>
        <v>5.7386304633395849E-2</v>
      </c>
      <c r="V267" s="21">
        <f t="shared" si="71"/>
        <v>4.3920884909087798E-2</v>
      </c>
      <c r="W267" s="47">
        <f t="shared" si="72"/>
        <v>-8.7560581583198793E-2</v>
      </c>
      <c r="X267" s="21">
        <f t="shared" si="63"/>
        <v>-9.9999999999999936E-2</v>
      </c>
      <c r="Y267" s="21">
        <f t="shared" si="64"/>
        <v>5.5088852988691435E-2</v>
      </c>
      <c r="Z267" s="21">
        <f t="shared" si="65"/>
        <v>5.5718954248366002E-2</v>
      </c>
      <c r="AA267" s="20">
        <f t="shared" si="66"/>
        <v>1.0682320261437908</v>
      </c>
      <c r="AB267" s="21">
        <f t="shared" si="73"/>
        <v>1.0769310108206833</v>
      </c>
      <c r="AC267" s="21">
        <f t="shared" si="74"/>
        <v>1.059533041466898</v>
      </c>
      <c r="AD267" s="47">
        <f t="shared" si="75"/>
        <v>6.6203695368277776E-3</v>
      </c>
      <c r="AE267" s="21">
        <f t="shared" si="67"/>
        <v>-4.741815778927354E-3</v>
      </c>
      <c r="AF267" s="21">
        <f t="shared" si="68"/>
        <v>1.0611599353796446</v>
      </c>
      <c r="AG267" s="22">
        <f t="shared" si="69"/>
        <v>1.0732973856209149</v>
      </c>
      <c r="AH267" s="10"/>
      <c r="AI267" s="10"/>
    </row>
    <row r="268" spans="1:35" ht="18" customHeight="1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36">
        <v>27.2</v>
      </c>
      <c r="T268" s="20">
        <f t="shared" si="62"/>
        <v>5.0488599348534197E-2</v>
      </c>
      <c r="U268" s="21">
        <f t="shared" si="70"/>
        <v>5.720071121250362E-2</v>
      </c>
      <c r="V268" s="21">
        <f t="shared" si="71"/>
        <v>4.3776487484564773E-2</v>
      </c>
      <c r="W268" s="47">
        <f t="shared" si="72"/>
        <v>-8.7600644122383359E-2</v>
      </c>
      <c r="X268" s="21">
        <f t="shared" si="63"/>
        <v>-0.1</v>
      </c>
      <c r="Y268" s="21">
        <f t="shared" si="64"/>
        <v>5.4911433172302737E-2</v>
      </c>
      <c r="Z268" s="21">
        <f t="shared" si="65"/>
        <v>5.5537459283387616E-2</v>
      </c>
      <c r="AA268" s="20">
        <f t="shared" si="66"/>
        <v>1.0684951140065146</v>
      </c>
      <c r="AB268" s="21">
        <f t="shared" si="73"/>
        <v>1.0771683854757337</v>
      </c>
      <c r="AC268" s="21">
        <f t="shared" si="74"/>
        <v>1.0598218425372958</v>
      </c>
      <c r="AD268" s="47">
        <f t="shared" si="75"/>
        <v>6.6001985180676901E-3</v>
      </c>
      <c r="AE268" s="21">
        <f t="shared" si="67"/>
        <v>-4.7252063848208722E-3</v>
      </c>
      <c r="AF268" s="21">
        <f t="shared" si="68"/>
        <v>1.0614428341384863</v>
      </c>
      <c r="AG268" s="22">
        <f t="shared" si="69"/>
        <v>1.0735439739413681</v>
      </c>
      <c r="AH268" s="10"/>
      <c r="AI268" s="10"/>
    </row>
    <row r="269" spans="1:35" ht="18" customHeight="1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36">
        <v>27.3</v>
      </c>
      <c r="T269" s="20">
        <f t="shared" si="62"/>
        <v>5.0324675324675321E-2</v>
      </c>
      <c r="U269" s="21">
        <f t="shared" si="70"/>
        <v>5.7016314755577772E-2</v>
      </c>
      <c r="V269" s="21">
        <f t="shared" si="71"/>
        <v>4.3633035893772869E-2</v>
      </c>
      <c r="W269" s="47">
        <f t="shared" si="72"/>
        <v>-8.7640449438202248E-2</v>
      </c>
      <c r="X269" s="21">
        <f t="shared" si="63"/>
        <v>-9.9999999999999908E-2</v>
      </c>
      <c r="Y269" s="21">
        <f t="shared" si="64"/>
        <v>5.4735152487961472E-2</v>
      </c>
      <c r="Z269" s="21">
        <f t="shared" si="65"/>
        <v>5.5357142857142848E-2</v>
      </c>
      <c r="AA269" s="20">
        <f t="shared" si="66"/>
        <v>1.0687564935064935</v>
      </c>
      <c r="AB269" s="21">
        <f t="shared" si="73"/>
        <v>1.0774042023565176</v>
      </c>
      <c r="AC269" s="21">
        <f t="shared" si="74"/>
        <v>1.0601087846564694</v>
      </c>
      <c r="AD269" s="47">
        <f t="shared" si="75"/>
        <v>6.5801490014951091E-3</v>
      </c>
      <c r="AE269" s="21">
        <f t="shared" si="67"/>
        <v>-4.7087129416699082E-3</v>
      </c>
      <c r="AF269" s="21">
        <f t="shared" si="68"/>
        <v>1.0617239165329053</v>
      </c>
      <c r="AG269" s="22">
        <f t="shared" si="69"/>
        <v>1.0737889610389613</v>
      </c>
      <c r="AH269" s="10"/>
      <c r="AI269" s="10"/>
    </row>
    <row r="270" spans="1:35" ht="18" customHeight="1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36">
        <v>27.4</v>
      </c>
      <c r="T270" s="20">
        <f t="shared" si="62"/>
        <v>5.0161812297734622E-2</v>
      </c>
      <c r="U270" s="21">
        <f t="shared" si="70"/>
        <v>5.6833103716514802E-2</v>
      </c>
      <c r="V270" s="21">
        <f t="shared" si="71"/>
        <v>4.3490520878954442E-2</v>
      </c>
      <c r="W270" s="47">
        <f t="shared" si="72"/>
        <v>-8.7680000000000216E-2</v>
      </c>
      <c r="X270" s="21">
        <f t="shared" si="63"/>
        <v>-0.10000000000000007</v>
      </c>
      <c r="Y270" s="21">
        <f t="shared" si="64"/>
        <v>5.4560000000000004E-2</v>
      </c>
      <c r="Z270" s="21">
        <f t="shared" si="65"/>
        <v>5.5177993527508087E-2</v>
      </c>
      <c r="AA270" s="20">
        <f t="shared" si="66"/>
        <v>1.0690161812297734</v>
      </c>
      <c r="AB270" s="21">
        <f t="shared" si="73"/>
        <v>1.0776384767396181</v>
      </c>
      <c r="AC270" s="21">
        <f t="shared" si="74"/>
        <v>1.0603938857199289</v>
      </c>
      <c r="AD270" s="47">
        <f t="shared" si="75"/>
        <v>6.5602199039736407E-3</v>
      </c>
      <c r="AE270" s="21">
        <f t="shared" si="67"/>
        <v>-4.6923342395089234E-3</v>
      </c>
      <c r="AF270" s="21">
        <f t="shared" si="68"/>
        <v>1.0620031999999999</v>
      </c>
      <c r="AG270" s="22">
        <f t="shared" si="69"/>
        <v>1.0740323624595469</v>
      </c>
      <c r="AH270" s="10"/>
      <c r="AI270" s="10"/>
    </row>
    <row r="271" spans="1:35" ht="18" customHeight="1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36">
        <v>27.5</v>
      </c>
      <c r="T271" s="20">
        <f t="shared" si="62"/>
        <v>4.9999999999999996E-2</v>
      </c>
      <c r="U271" s="21">
        <f t="shared" si="70"/>
        <v>5.6651066697286798E-2</v>
      </c>
      <c r="V271" s="21">
        <f t="shared" si="71"/>
        <v>4.3348933302713194E-2</v>
      </c>
      <c r="W271" s="47">
        <f t="shared" si="72"/>
        <v>-8.7719298245614183E-2</v>
      </c>
      <c r="X271" s="21">
        <f t="shared" si="63"/>
        <v>-9.9999999999999964E-2</v>
      </c>
      <c r="Y271" s="21">
        <f t="shared" si="64"/>
        <v>5.4385964912280704E-2</v>
      </c>
      <c r="Z271" s="21">
        <f t="shared" si="65"/>
        <v>5.4999999999999993E-2</v>
      </c>
      <c r="AA271" s="20">
        <f t="shared" si="66"/>
        <v>1.0692741935483872</v>
      </c>
      <c r="AB271" s="21">
        <f t="shared" si="73"/>
        <v>1.0778712237026185</v>
      </c>
      <c r="AC271" s="21">
        <f t="shared" si="74"/>
        <v>1.0606771633941559</v>
      </c>
      <c r="AD271" s="47">
        <f t="shared" si="75"/>
        <v>6.54041015503535E-3</v>
      </c>
      <c r="AE271" s="21">
        <f t="shared" si="67"/>
        <v>-4.6760690851498175E-3</v>
      </c>
      <c r="AF271" s="21">
        <f t="shared" si="68"/>
        <v>1.062280701754386</v>
      </c>
      <c r="AG271" s="22">
        <f t="shared" si="69"/>
        <v>1.0742741935483873</v>
      </c>
      <c r="AH271" s="10"/>
      <c r="AI271" s="10"/>
    </row>
    <row r="272" spans="1:35" ht="18" customHeight="1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36">
        <v>27.6</v>
      </c>
      <c r="T272" s="20">
        <f t="shared" si="62"/>
        <v>4.983922829581993E-2</v>
      </c>
      <c r="U272" s="21">
        <f t="shared" si="70"/>
        <v>5.6470192445574434E-2</v>
      </c>
      <c r="V272" s="21">
        <f t="shared" si="71"/>
        <v>4.3208264146065427E-2</v>
      </c>
      <c r="W272" s="47">
        <f t="shared" si="72"/>
        <v>-8.7758346581876118E-2</v>
      </c>
      <c r="X272" s="21">
        <f t="shared" si="63"/>
        <v>-9.9999999999999908E-2</v>
      </c>
      <c r="Y272" s="21">
        <f t="shared" si="64"/>
        <v>5.4213036565977743E-2</v>
      </c>
      <c r="Z272" s="21">
        <f t="shared" si="65"/>
        <v>5.4823151125401919E-2</v>
      </c>
      <c r="AA272" s="20">
        <f t="shared" si="66"/>
        <v>1.0695305466237941</v>
      </c>
      <c r="AB272" s="21">
        <f t="shared" si="73"/>
        <v>1.0781024581273297</v>
      </c>
      <c r="AC272" s="21">
        <f t="shared" si="74"/>
        <v>1.0609586351202585</v>
      </c>
      <c r="AD272" s="47">
        <f t="shared" si="75"/>
        <v>6.5207186966997855E-3</v>
      </c>
      <c r="AE272" s="21">
        <f t="shared" si="67"/>
        <v>-4.6599163018904701E-3</v>
      </c>
      <c r="AF272" s="21">
        <f t="shared" si="68"/>
        <v>1.0625564387917328</v>
      </c>
      <c r="AG272" s="22">
        <f t="shared" si="69"/>
        <v>1.0745144694533761</v>
      </c>
      <c r="AH272" s="10"/>
      <c r="AI272" s="10"/>
    </row>
    <row r="273" spans="1:35" ht="18" customHeight="1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36">
        <v>27.7</v>
      </c>
      <c r="T273" s="20">
        <f t="shared" si="62"/>
        <v>4.9679487179487176E-2</v>
      </c>
      <c r="U273" s="21">
        <f t="shared" si="70"/>
        <v>5.6290469852445194E-2</v>
      </c>
      <c r="V273" s="21">
        <f t="shared" si="71"/>
        <v>4.3068504506529159E-2</v>
      </c>
      <c r="W273" s="47">
        <f t="shared" si="72"/>
        <v>-8.779714738510308E-2</v>
      </c>
      <c r="X273" s="21">
        <f t="shared" si="63"/>
        <v>-9.9999999999999936E-2</v>
      </c>
      <c r="Y273" s="21">
        <f t="shared" si="64"/>
        <v>5.4041204437400951E-2</v>
      </c>
      <c r="Z273" s="21">
        <f t="shared" si="65"/>
        <v>5.4647435897435891E-2</v>
      </c>
      <c r="AA273" s="20">
        <f t="shared" si="66"/>
        <v>1.0697852564102563</v>
      </c>
      <c r="AB273" s="21">
        <f t="shared" si="73"/>
        <v>1.0783321947029587</v>
      </c>
      <c r="AC273" s="21">
        <f t="shared" si="74"/>
        <v>1.0612383181175542</v>
      </c>
      <c r="AD273" s="47">
        <f t="shared" si="75"/>
        <v>6.5011444832950059E-3</v>
      </c>
      <c r="AE273" s="21">
        <f t="shared" si="67"/>
        <v>-4.6438747292322302E-3</v>
      </c>
      <c r="AF273" s="21">
        <f t="shared" si="68"/>
        <v>1.0628304278922345</v>
      </c>
      <c r="AG273" s="22">
        <f t="shared" si="69"/>
        <v>1.0747532051282052</v>
      </c>
      <c r="AH273" s="10"/>
      <c r="AI273" s="10"/>
    </row>
    <row r="274" spans="1:35" ht="18" customHeight="1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36">
        <v>27.8</v>
      </c>
      <c r="T274" s="20">
        <f t="shared" si="62"/>
        <v>4.952076677316293E-2</v>
      </c>
      <c r="U274" s="21">
        <f t="shared" si="70"/>
        <v>5.6111887950075857E-2</v>
      </c>
      <c r="V274" s="21">
        <f t="shared" si="71"/>
        <v>4.2929645596250003E-2</v>
      </c>
      <c r="W274" s="47">
        <f t="shared" si="72"/>
        <v>-8.7835703001579946E-2</v>
      </c>
      <c r="X274" s="21">
        <f t="shared" si="63"/>
        <v>-0.10000000000000014</v>
      </c>
      <c r="Y274" s="21">
        <f t="shared" si="64"/>
        <v>5.3870458135860978E-2</v>
      </c>
      <c r="Z274" s="21">
        <f t="shared" si="65"/>
        <v>5.447284345047923E-2</v>
      </c>
      <c r="AA274" s="20">
        <f t="shared" si="66"/>
        <v>1.0700383386581469</v>
      </c>
      <c r="AB274" s="21">
        <f t="shared" si="73"/>
        <v>1.0785604479292088</v>
      </c>
      <c r="AC274" s="21">
        <f t="shared" si="74"/>
        <v>1.061516229387085</v>
      </c>
      <c r="AD274" s="47">
        <f t="shared" si="75"/>
        <v>6.4816864812824657E-3</v>
      </c>
      <c r="AE274" s="21">
        <f t="shared" si="67"/>
        <v>-4.6279432226011283E-3</v>
      </c>
      <c r="AF274" s="21">
        <f t="shared" si="68"/>
        <v>1.0631026856240124</v>
      </c>
      <c r="AG274" s="22">
        <f t="shared" si="69"/>
        <v>1.0749904153354632</v>
      </c>
      <c r="AH274" s="10"/>
      <c r="AI274" s="10"/>
    </row>
    <row r="275" spans="1:35" ht="18" customHeight="1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36">
        <v>27.9</v>
      </c>
      <c r="T275" s="20">
        <f t="shared" si="62"/>
        <v>4.936305732484076E-2</v>
      </c>
      <c r="U275" s="21">
        <f t="shared" si="70"/>
        <v>5.5934435909518285E-2</v>
      </c>
      <c r="V275" s="21">
        <f t="shared" si="71"/>
        <v>4.2791678740163243E-2</v>
      </c>
      <c r="W275" s="47">
        <f t="shared" si="72"/>
        <v>-8.7874015748031678E-2</v>
      </c>
      <c r="X275" s="21">
        <f t="shared" si="63"/>
        <v>-9.9999999999999992E-2</v>
      </c>
      <c r="Y275" s="21">
        <f t="shared" si="64"/>
        <v>5.3700787401574808E-2</v>
      </c>
      <c r="Z275" s="21">
        <f t="shared" si="65"/>
        <v>5.4299363057324836E-2</v>
      </c>
      <c r="AA275" s="20">
        <f t="shared" si="66"/>
        <v>1.0702898089171973</v>
      </c>
      <c r="AB275" s="21">
        <f t="shared" si="73"/>
        <v>1.0787872321193277</v>
      </c>
      <c r="AC275" s="21">
        <f t="shared" si="74"/>
        <v>1.0617923857150668</v>
      </c>
      <c r="AD275" s="47">
        <f t="shared" si="75"/>
        <v>6.462343669083593E-3</v>
      </c>
      <c r="AE275" s="21">
        <f t="shared" si="67"/>
        <v>-4.6121206530764661E-3</v>
      </c>
      <c r="AF275" s="21">
        <f t="shared" si="68"/>
        <v>1.0633732283464565</v>
      </c>
      <c r="AG275" s="22">
        <f t="shared" si="69"/>
        <v>1.0752261146496815</v>
      </c>
      <c r="AH275" s="10"/>
      <c r="AI275" s="10"/>
    </row>
    <row r="276" spans="1:35" ht="18" customHeight="1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36">
        <v>28</v>
      </c>
      <c r="T276" s="20">
        <f t="shared" si="62"/>
        <v>4.9206349206349198E-2</v>
      </c>
      <c r="U276" s="21">
        <f t="shared" si="70"/>
        <v>5.5758103038507541E-2</v>
      </c>
      <c r="V276" s="21">
        <f t="shared" si="71"/>
        <v>4.2654595374190855E-2</v>
      </c>
      <c r="W276" s="47">
        <f t="shared" si="72"/>
        <v>-8.7912087912088058E-2</v>
      </c>
      <c r="X276" s="21">
        <f t="shared" si="63"/>
        <v>-0.10000000000000006</v>
      </c>
      <c r="Y276" s="21">
        <f t="shared" si="64"/>
        <v>5.3532182103610673E-2</v>
      </c>
      <c r="Z276" s="21">
        <f t="shared" si="65"/>
        <v>5.4126984126984121E-2</v>
      </c>
      <c r="AA276" s="20">
        <f t="shared" si="66"/>
        <v>1.0705396825396825</v>
      </c>
      <c r="AB276" s="21">
        <f t="shared" si="73"/>
        <v>1.0790125614030925</v>
      </c>
      <c r="AC276" s="21">
        <f t="shared" si="74"/>
        <v>1.0620668036762724</v>
      </c>
      <c r="AD276" s="47">
        <f t="shared" si="75"/>
        <v>6.443115036911572E-3</v>
      </c>
      <c r="AE276" s="21">
        <f t="shared" si="67"/>
        <v>-4.5964059071228061E-3</v>
      </c>
      <c r="AF276" s="21">
        <f t="shared" si="68"/>
        <v>1.0636420722135005</v>
      </c>
      <c r="AG276" s="22">
        <f t="shared" si="69"/>
        <v>1.0754603174603172</v>
      </c>
      <c r="AH276" s="10"/>
      <c r="AI276" s="10"/>
    </row>
    <row r="277" spans="1:35" ht="18" customHeight="1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36">
        <v>28.1</v>
      </c>
      <c r="T277" s="20">
        <f t="shared" si="62"/>
        <v>4.9050632911392396E-2</v>
      </c>
      <c r="U277" s="21">
        <f t="shared" si="70"/>
        <v>5.5582878779311437E-2</v>
      </c>
      <c r="V277" s="21">
        <f t="shared" si="71"/>
        <v>4.2518387043473355E-2</v>
      </c>
      <c r="W277" s="47">
        <f t="shared" si="72"/>
        <v>-8.7949921752738747E-2</v>
      </c>
      <c r="X277" s="21">
        <f t="shared" si="63"/>
        <v>-0.10000000000000013</v>
      </c>
      <c r="Y277" s="21">
        <f t="shared" si="64"/>
        <v>5.3364632237871669E-2</v>
      </c>
      <c r="Z277" s="21">
        <f t="shared" si="65"/>
        <v>5.3955696202531642E-2</v>
      </c>
      <c r="AA277" s="20">
        <f t="shared" si="66"/>
        <v>1.0707879746835443</v>
      </c>
      <c r="AB277" s="21">
        <f t="shared" si="73"/>
        <v>1.0792364497297378</v>
      </c>
      <c r="AC277" s="21">
        <f t="shared" si="74"/>
        <v>1.0623394996373505</v>
      </c>
      <c r="AD277" s="47">
        <f t="shared" si="75"/>
        <v>6.4239995866020479E-3</v>
      </c>
      <c r="AE277" s="21">
        <f t="shared" si="67"/>
        <v>-4.5807978863313227E-3</v>
      </c>
      <c r="AF277" s="21">
        <f t="shared" si="68"/>
        <v>1.0639092331768387</v>
      </c>
      <c r="AG277" s="22">
        <f t="shared" si="69"/>
        <v>1.0756930379746836</v>
      </c>
      <c r="AH277" s="10"/>
      <c r="AI277" s="10"/>
    </row>
    <row r="278" spans="1:35" ht="18" customHeight="1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36">
        <v>28.2</v>
      </c>
      <c r="T278" s="20">
        <f t="shared" si="62"/>
        <v>4.8895899053627755E-2</v>
      </c>
      <c r="U278" s="21">
        <f t="shared" si="70"/>
        <v>5.5408752706620525E-2</v>
      </c>
      <c r="V278" s="21">
        <f t="shared" si="71"/>
        <v>4.2383045400634985E-2</v>
      </c>
      <c r="W278" s="47">
        <f t="shared" si="72"/>
        <v>-8.7987519500780237E-2</v>
      </c>
      <c r="X278" s="21">
        <f t="shared" si="63"/>
        <v>-0.10000000000000005</v>
      </c>
      <c r="Y278" s="21">
        <f t="shared" si="64"/>
        <v>5.3198127925117009E-2</v>
      </c>
      <c r="Z278" s="21">
        <f t="shared" si="65"/>
        <v>5.3785488958990532E-2</v>
      </c>
      <c r="AA278" s="20">
        <f t="shared" si="66"/>
        <v>1.0710347003154574</v>
      </c>
      <c r="AB278" s="21">
        <f t="shared" si="73"/>
        <v>1.0794589108708295</v>
      </c>
      <c r="AC278" s="21">
        <f t="shared" si="74"/>
        <v>1.0626104897600854</v>
      </c>
      <c r="AD278" s="47">
        <f t="shared" si="75"/>
        <v>6.4049963314516184E-3</v>
      </c>
      <c r="AE278" s="21">
        <f t="shared" si="67"/>
        <v>-4.5652955071600809E-3</v>
      </c>
      <c r="AF278" s="21">
        <f t="shared" si="68"/>
        <v>1.0641747269890796</v>
      </c>
      <c r="AG278" s="22">
        <f t="shared" si="69"/>
        <v>1.0759242902208201</v>
      </c>
      <c r="AH278" s="10"/>
      <c r="AI278" s="10"/>
    </row>
    <row r="279" spans="1:35" ht="18" customHeight="1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36">
        <v>28.3</v>
      </c>
      <c r="T279" s="20">
        <f t="shared" si="62"/>
        <v>4.874213836477987E-2</v>
      </c>
      <c r="U279" s="21">
        <f t="shared" si="70"/>
        <v>5.5235714525477667E-2</v>
      </c>
      <c r="V279" s="21">
        <f t="shared" si="71"/>
        <v>4.2248562204082074E-2</v>
      </c>
      <c r="W279" s="47">
        <f t="shared" si="72"/>
        <v>-8.8024883359253694E-2</v>
      </c>
      <c r="X279" s="21">
        <f t="shared" si="63"/>
        <v>-9.9999999999999992E-2</v>
      </c>
      <c r="Y279" s="21">
        <f t="shared" si="64"/>
        <v>5.3032659409020223E-2</v>
      </c>
      <c r="Z279" s="21">
        <f t="shared" si="65"/>
        <v>5.3616352201257857E-2</v>
      </c>
      <c r="AA279" s="20">
        <f t="shared" si="66"/>
        <v>1.0712798742138363</v>
      </c>
      <c r="AB279" s="21">
        <f t="shared" si="73"/>
        <v>1.0796799584230825</v>
      </c>
      <c r="AC279" s="21">
        <f t="shared" si="74"/>
        <v>1.0628797900045901</v>
      </c>
      <c r="AD279" s="47">
        <f t="shared" si="75"/>
        <v>6.3861042960541362E-3</v>
      </c>
      <c r="AE279" s="21">
        <f t="shared" si="67"/>
        <v>-4.5498977006873109E-3</v>
      </c>
      <c r="AF279" s="21">
        <f t="shared" si="68"/>
        <v>1.064438569206843</v>
      </c>
      <c r="AG279" s="22">
        <f t="shared" si="69"/>
        <v>1.0761540880503144</v>
      </c>
      <c r="AH279" s="10"/>
      <c r="AI279" s="10"/>
    </row>
    <row r="280" spans="1:35" ht="18" customHeight="1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36">
        <v>28.4</v>
      </c>
      <c r="T280" s="20">
        <f t="shared" si="62"/>
        <v>4.8589341692789965E-2</v>
      </c>
      <c r="U280" s="21">
        <f t="shared" si="70"/>
        <v>5.5063754069246441E-2</v>
      </c>
      <c r="V280" s="21">
        <f t="shared" si="71"/>
        <v>4.211492931633349E-2</v>
      </c>
      <c r="W280" s="47">
        <f t="shared" si="72"/>
        <v>-8.8062015503876087E-2</v>
      </c>
      <c r="X280" s="21">
        <f t="shared" si="63"/>
        <v>-9.9999999999999992E-2</v>
      </c>
      <c r="Y280" s="21">
        <f t="shared" si="64"/>
        <v>5.2868217054263568E-2</v>
      </c>
      <c r="Z280" s="21">
        <f t="shared" si="65"/>
        <v>5.3448275862068961E-2</v>
      </c>
      <c r="AA280" s="20">
        <f t="shared" si="66"/>
        <v>1.0715235109717867</v>
      </c>
      <c r="AB280" s="21">
        <f t="shared" si="73"/>
        <v>1.0798996058111274</v>
      </c>
      <c r="AC280" s="21">
        <f t="shared" si="74"/>
        <v>1.0631474161324461</v>
      </c>
      <c r="AD280" s="47">
        <f t="shared" si="75"/>
        <v>6.3673225161438776E-3</v>
      </c>
      <c r="AE280" s="21">
        <f t="shared" si="67"/>
        <v>-4.5346034123622779E-3</v>
      </c>
      <c r="AF280" s="21">
        <f t="shared" si="68"/>
        <v>1.0647007751937985</v>
      </c>
      <c r="AG280" s="22">
        <f t="shared" si="69"/>
        <v>1.0763824451410657</v>
      </c>
      <c r="AH280" s="10"/>
      <c r="AI280" s="10"/>
    </row>
    <row r="281" spans="1:35" ht="18" customHeight="1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36">
        <v>28.5</v>
      </c>
      <c r="T281" s="20">
        <f t="shared" si="62"/>
        <v>4.8437499999999994E-2</v>
      </c>
      <c r="U281" s="21">
        <f t="shared" si="70"/>
        <v>5.4892861297617342E-2</v>
      </c>
      <c r="V281" s="21">
        <f t="shared" si="71"/>
        <v>4.1982138702382647E-2</v>
      </c>
      <c r="W281" s="47">
        <f t="shared" si="72"/>
        <v>-8.8098918083462277E-2</v>
      </c>
      <c r="X281" s="21">
        <f t="shared" si="63"/>
        <v>-0.10000000000000003</v>
      </c>
      <c r="Y281" s="21">
        <f t="shared" si="64"/>
        <v>5.2704791344667698E-2</v>
      </c>
      <c r="Z281" s="21">
        <f t="shared" si="65"/>
        <v>5.3281249999999995E-2</v>
      </c>
      <c r="AA281" s="20">
        <f t="shared" si="66"/>
        <v>1.0717656249999998</v>
      </c>
      <c r="AB281" s="21">
        <f t="shared" si="73"/>
        <v>1.0801178662902204</v>
      </c>
      <c r="AC281" s="21">
        <f t="shared" si="74"/>
        <v>1.0634133837097794</v>
      </c>
      <c r="AD281" s="47">
        <f t="shared" si="75"/>
        <v>6.3486500384376861E-3</v>
      </c>
      <c r="AE281" s="21">
        <f t="shared" si="67"/>
        <v>-4.5194116017669783E-3</v>
      </c>
      <c r="AF281" s="21">
        <f t="shared" si="68"/>
        <v>1.0649613601236474</v>
      </c>
      <c r="AG281" s="22">
        <f t="shared" si="69"/>
        <v>1.0766093749999999</v>
      </c>
      <c r="AH281" s="10"/>
      <c r="AI281" s="10"/>
    </row>
    <row r="282" spans="1:35" ht="18" customHeight="1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36">
        <v>28.6</v>
      </c>
      <c r="T282" s="20">
        <f t="shared" si="62"/>
        <v>4.8286604361370708E-2</v>
      </c>
      <c r="U282" s="21">
        <f t="shared" si="70"/>
        <v>5.4723026294651082E-2</v>
      </c>
      <c r="V282" s="21">
        <f t="shared" si="71"/>
        <v>4.1850182428090334E-2</v>
      </c>
      <c r="W282" s="47">
        <f t="shared" si="72"/>
        <v>-8.813559322033912E-2</v>
      </c>
      <c r="X282" s="21">
        <f t="shared" si="63"/>
        <v>-0.10000000000000012</v>
      </c>
      <c r="Y282" s="21">
        <f t="shared" si="64"/>
        <v>5.254237288135593E-2</v>
      </c>
      <c r="Z282" s="21">
        <f t="shared" si="65"/>
        <v>5.3115264797507784E-2</v>
      </c>
      <c r="AA282" s="20">
        <f t="shared" si="66"/>
        <v>1.072006230529595</v>
      </c>
      <c r="AB282" s="21">
        <f t="shared" si="73"/>
        <v>1.0803347529489067</v>
      </c>
      <c r="AC282" s="21">
        <f t="shared" si="74"/>
        <v>1.0636777081102833</v>
      </c>
      <c r="AD282" s="47">
        <f t="shared" si="75"/>
        <v>6.3300859204818288E-3</v>
      </c>
      <c r="AE282" s="21">
        <f t="shared" si="67"/>
        <v>-4.5043212423790677E-3</v>
      </c>
      <c r="AF282" s="21">
        <f t="shared" si="68"/>
        <v>1.0652203389830508</v>
      </c>
      <c r="AG282" s="22">
        <f t="shared" si="69"/>
        <v>1.0768348909657321</v>
      </c>
      <c r="AH282" s="10"/>
      <c r="AI282" s="10"/>
    </row>
    <row r="283" spans="1:35" ht="18" customHeight="1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36">
        <v>28.7</v>
      </c>
      <c r="T283" s="20">
        <f t="shared" si="62"/>
        <v>4.8136645962732906E-2</v>
      </c>
      <c r="U283" s="21">
        <f t="shared" si="70"/>
        <v>5.455423926685822E-2</v>
      </c>
      <c r="V283" s="21">
        <f t="shared" si="71"/>
        <v>4.1719052658607592E-2</v>
      </c>
      <c r="W283" s="47">
        <f t="shared" si="72"/>
        <v>-8.8172043010753154E-2</v>
      </c>
      <c r="X283" s="21">
        <f t="shared" si="63"/>
        <v>-0.10000000000000013</v>
      </c>
      <c r="Y283" s="21">
        <f t="shared" si="64"/>
        <v>5.2380952380952389E-2</v>
      </c>
      <c r="Z283" s="21">
        <f t="shared" si="65"/>
        <v>5.2950310559006203E-2</v>
      </c>
      <c r="AA283" s="20">
        <f t="shared" si="66"/>
        <v>1.0722453416149067</v>
      </c>
      <c r="AB283" s="21">
        <f t="shared" si="73"/>
        <v>1.0805502787116308</v>
      </c>
      <c r="AC283" s="21">
        <f t="shared" si="74"/>
        <v>1.0639404045181826</v>
      </c>
      <c r="AD283" s="47">
        <f t="shared" si="75"/>
        <v>6.3116292305016811E-3</v>
      </c>
      <c r="AE283" s="21">
        <f t="shared" si="67"/>
        <v>-4.4893313213405549E-3</v>
      </c>
      <c r="AF283" s="21">
        <f t="shared" si="68"/>
        <v>1.0654777265745008</v>
      </c>
      <c r="AG283" s="22">
        <f t="shared" si="69"/>
        <v>1.07705900621118</v>
      </c>
      <c r="AH283" s="10"/>
      <c r="AI283" s="10"/>
    </row>
    <row r="284" spans="1:35" ht="18" customHeight="1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36">
        <v>28.8</v>
      </c>
      <c r="T284" s="20">
        <f t="shared" si="62"/>
        <v>4.7987616099071206E-2</v>
      </c>
      <c r="U284" s="21">
        <f t="shared" si="70"/>
        <v>5.4386490541314142E-2</v>
      </c>
      <c r="V284" s="21">
        <f t="shared" si="71"/>
        <v>4.1588741656828271E-2</v>
      </c>
      <c r="W284" s="47">
        <f t="shared" si="72"/>
        <v>-8.8208269525268043E-2</v>
      </c>
      <c r="X284" s="21">
        <f t="shared" si="63"/>
        <v>-0.10000000000000006</v>
      </c>
      <c r="Y284" s="21">
        <f t="shared" si="64"/>
        <v>5.2220520673813171E-2</v>
      </c>
      <c r="Z284" s="21">
        <f t="shared" si="65"/>
        <v>5.278637770897833E-2</v>
      </c>
      <c r="AA284" s="20">
        <f t="shared" si="66"/>
        <v>1.072482972136223</v>
      </c>
      <c r="AB284" s="21">
        <f t="shared" si="73"/>
        <v>1.0807644563413015</v>
      </c>
      <c r="AC284" s="21">
        <f t="shared" si="74"/>
        <v>1.0642014879311446</v>
      </c>
      <c r="AD284" s="47">
        <f t="shared" si="75"/>
        <v>6.2932790472531377E-3</v>
      </c>
      <c r="AE284" s="21">
        <f t="shared" si="67"/>
        <v>-4.4744408392317827E-3</v>
      </c>
      <c r="AF284" s="21">
        <f t="shared" si="68"/>
        <v>1.0657335375191423</v>
      </c>
      <c r="AG284" s="22">
        <f t="shared" si="69"/>
        <v>1.07728173374613</v>
      </c>
      <c r="AH284" s="10"/>
      <c r="AI284" s="10"/>
    </row>
    <row r="285" spans="1:35" ht="18" customHeight="1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36">
        <v>28.9</v>
      </c>
      <c r="T285" s="20">
        <f t="shared" si="62"/>
        <v>4.7839506172839504E-2</v>
      </c>
      <c r="U285" s="21">
        <f t="shared" si="70"/>
        <v>5.4219770563808931E-2</v>
      </c>
      <c r="V285" s="21">
        <f t="shared" si="71"/>
        <v>4.145924178187007E-2</v>
      </c>
      <c r="W285" s="47">
        <f t="shared" si="72"/>
        <v>-8.8244274809160347E-2</v>
      </c>
      <c r="X285" s="21">
        <f t="shared" si="63"/>
        <v>-9.999999999999995E-2</v>
      </c>
      <c r="Y285" s="21">
        <f t="shared" si="64"/>
        <v>5.2061068702290075E-2</v>
      </c>
      <c r="Z285" s="21">
        <f t="shared" si="65"/>
        <v>5.2623456790123452E-2</v>
      </c>
      <c r="AA285" s="20">
        <f t="shared" si="66"/>
        <v>1.072719135802469</v>
      </c>
      <c r="AB285" s="21">
        <f t="shared" si="73"/>
        <v>1.0809772984418022</v>
      </c>
      <c r="AC285" s="21">
        <f t="shared" si="74"/>
        <v>1.0644609731631358</v>
      </c>
      <c r="AD285" s="47">
        <f t="shared" si="75"/>
        <v>6.2750344598743162E-3</v>
      </c>
      <c r="AE285" s="21">
        <f t="shared" si="67"/>
        <v>-4.4596488098492372E-3</v>
      </c>
      <c r="AF285" s="21">
        <f t="shared" si="68"/>
        <v>1.0659877862595419</v>
      </c>
      <c r="AG285" s="22">
        <f t="shared" si="69"/>
        <v>1.077503086419753</v>
      </c>
      <c r="AH285" s="10"/>
      <c r="AI285" s="10"/>
    </row>
    <row r="286" spans="1:35" ht="18" customHeight="1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36">
        <v>29</v>
      </c>
      <c r="T286" s="20">
        <f t="shared" si="62"/>
        <v>4.7692307692307687E-2</v>
      </c>
      <c r="U286" s="21">
        <f t="shared" si="70"/>
        <v>5.4054069897031126E-2</v>
      </c>
      <c r="V286" s="21">
        <f t="shared" si="71"/>
        <v>4.1330545487584247E-2</v>
      </c>
      <c r="W286" s="47">
        <f t="shared" si="72"/>
        <v>-8.8280060882800798E-2</v>
      </c>
      <c r="X286" s="21">
        <f t="shared" si="63"/>
        <v>-0.1</v>
      </c>
      <c r="Y286" s="21">
        <f t="shared" si="64"/>
        <v>5.1902587519025878E-2</v>
      </c>
      <c r="Z286" s="21">
        <f t="shared" si="65"/>
        <v>5.2461538461538455E-2</v>
      </c>
      <c r="AA286" s="20">
        <f t="shared" si="66"/>
        <v>1.0729538461538459</v>
      </c>
      <c r="AB286" s="21">
        <f t="shared" si="73"/>
        <v>1.0811888174604634</v>
      </c>
      <c r="AC286" s="21">
        <f t="shared" si="74"/>
        <v>1.0647188748472283</v>
      </c>
      <c r="AD286" s="47">
        <f t="shared" si="75"/>
        <v>6.2568945677451068E-3</v>
      </c>
      <c r="AE286" s="21">
        <f t="shared" si="67"/>
        <v>-4.4449542599868932E-3</v>
      </c>
      <c r="AF286" s="21">
        <f t="shared" si="68"/>
        <v>1.0662404870624047</v>
      </c>
      <c r="AG286" s="22">
        <f t="shared" si="69"/>
        <v>1.0777230769230768</v>
      </c>
      <c r="AH286" s="10"/>
      <c r="AI286" s="10"/>
    </row>
    <row r="287" spans="1:35" ht="18" customHeight="1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36">
        <v>29.1</v>
      </c>
      <c r="T287" s="20">
        <f t="shared" si="62"/>
        <v>4.7546012269938639E-2</v>
      </c>
      <c r="U287" s="21">
        <f t="shared" si="70"/>
        <v>5.3889379218784679E-2</v>
      </c>
      <c r="V287" s="21">
        <f t="shared" si="71"/>
        <v>4.1202645321092607E-2</v>
      </c>
      <c r="W287" s="47">
        <f t="shared" si="72"/>
        <v>-8.8315629742033622E-2</v>
      </c>
      <c r="X287" s="21">
        <f t="shared" si="63"/>
        <v>-0.10000000000000017</v>
      </c>
      <c r="Y287" s="21">
        <f t="shared" si="64"/>
        <v>5.1745068285280728E-2</v>
      </c>
      <c r="Z287" s="21">
        <f t="shared" si="65"/>
        <v>5.2300613496932512E-2</v>
      </c>
      <c r="AA287" s="20">
        <f t="shared" si="66"/>
        <v>1.0731871165644171</v>
      </c>
      <c r="AB287" s="21">
        <f t="shared" si="73"/>
        <v>1.0813990256904829</v>
      </c>
      <c r="AC287" s="21">
        <f t="shared" si="74"/>
        <v>1.0649752074383514</v>
      </c>
      <c r="AD287" s="47">
        <f t="shared" si="75"/>
        <v>6.238858480343004E-3</v>
      </c>
      <c r="AE287" s="21">
        <f t="shared" si="67"/>
        <v>-4.4303562292237995E-3</v>
      </c>
      <c r="AF287" s="21">
        <f t="shared" si="68"/>
        <v>1.0664916540212444</v>
      </c>
      <c r="AG287" s="22">
        <f t="shared" si="69"/>
        <v>1.077941717791411</v>
      </c>
      <c r="AH287" s="10"/>
      <c r="AI287" s="10"/>
    </row>
    <row r="288" spans="1:35" ht="18" customHeight="1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36">
        <v>29.2</v>
      </c>
      <c r="T288" s="20">
        <f t="shared" si="62"/>
        <v>4.7400611620795098E-2</v>
      </c>
      <c r="U288" s="21">
        <f t="shared" si="70"/>
        <v>5.3725689320238558E-2</v>
      </c>
      <c r="V288" s="21">
        <f t="shared" si="71"/>
        <v>4.1075533921351645E-2</v>
      </c>
      <c r="W288" s="47">
        <f t="shared" si="72"/>
        <v>-8.8350983358547949E-2</v>
      </c>
      <c r="X288" s="21">
        <f t="shared" si="63"/>
        <v>-0.10000000000000007</v>
      </c>
      <c r="Y288" s="21">
        <f t="shared" si="64"/>
        <v>5.1588502269288961E-2</v>
      </c>
      <c r="Z288" s="21">
        <f t="shared" si="65"/>
        <v>5.2140672782874611E-2</v>
      </c>
      <c r="AA288" s="20">
        <f t="shared" si="66"/>
        <v>1.0734189602446482</v>
      </c>
      <c r="AB288" s="21">
        <f t="shared" si="73"/>
        <v>1.0816079352733015</v>
      </c>
      <c r="AC288" s="21">
        <f t="shared" si="74"/>
        <v>1.065229985215995</v>
      </c>
      <c r="AD288" s="47">
        <f t="shared" si="75"/>
        <v>6.2209253171050917E-3</v>
      </c>
      <c r="AE288" s="21">
        <f t="shared" si="67"/>
        <v>-4.4158537697147242E-3</v>
      </c>
      <c r="AF288" s="21">
        <f t="shared" si="68"/>
        <v>1.0667413010590017</v>
      </c>
      <c r="AG288" s="22">
        <f t="shared" si="69"/>
        <v>1.0781590214067278</v>
      </c>
      <c r="AH288" s="10"/>
      <c r="AI288" s="10"/>
    </row>
    <row r="289" spans="1:35" ht="18" customHeight="1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36">
        <v>29.3</v>
      </c>
      <c r="T289" s="20">
        <f t="shared" si="62"/>
        <v>4.725609756097561E-2</v>
      </c>
      <c r="U289" s="21">
        <f t="shared" si="70"/>
        <v>5.3562991104208209E-2</v>
      </c>
      <c r="V289" s="21">
        <f t="shared" si="71"/>
        <v>4.0949204017743011E-2</v>
      </c>
      <c r="W289" s="47">
        <f t="shared" si="72"/>
        <v>-8.8386123680241416E-2</v>
      </c>
      <c r="X289" s="21">
        <f t="shared" si="63"/>
        <v>-9.9999999999999936E-2</v>
      </c>
      <c r="Y289" s="21">
        <f t="shared" si="64"/>
        <v>5.1432880844645555E-2</v>
      </c>
      <c r="Z289" s="21">
        <f t="shared" si="65"/>
        <v>5.1981707317073168E-2</v>
      </c>
      <c r="AA289" s="20">
        <f t="shared" si="66"/>
        <v>1.0736493902439024</v>
      </c>
      <c r="AB289" s="21">
        <f t="shared" si="73"/>
        <v>1.0818155582009394</v>
      </c>
      <c r="AC289" s="21">
        <f t="shared" si="74"/>
        <v>1.0654832222868653</v>
      </c>
      <c r="AD289" s="47">
        <f t="shared" si="75"/>
        <v>6.2030942072913769E-3</v>
      </c>
      <c r="AE289" s="21">
        <f t="shared" si="67"/>
        <v>-4.4014459459844526E-3</v>
      </c>
      <c r="AF289" s="21">
        <f t="shared" si="68"/>
        <v>1.0669894419306185</v>
      </c>
      <c r="AG289" s="22">
        <f t="shared" si="69"/>
        <v>1.0783750000000001</v>
      </c>
      <c r="AH289" s="10"/>
      <c r="AI289" s="10"/>
    </row>
    <row r="290" spans="1:35" ht="18" customHeight="1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36">
        <v>29.4</v>
      </c>
      <c r="T290" s="20">
        <f t="shared" si="62"/>
        <v>4.7112462006079027E-2</v>
      </c>
      <c r="U290" s="21">
        <f t="shared" si="70"/>
        <v>5.3401275583468119E-2</v>
      </c>
      <c r="V290" s="21">
        <f t="shared" si="71"/>
        <v>4.0823648428689928E-2</v>
      </c>
      <c r="W290" s="47">
        <f t="shared" si="72"/>
        <v>-8.8421052631578956E-2</v>
      </c>
      <c r="X290" s="21">
        <f t="shared" si="63"/>
        <v>-9.999999999999995E-2</v>
      </c>
      <c r="Y290" s="21">
        <f t="shared" si="64"/>
        <v>5.1278195488721805E-2</v>
      </c>
      <c r="Z290" s="21">
        <f t="shared" si="65"/>
        <v>5.1823708206686928E-2</v>
      </c>
      <c r="AA290" s="20">
        <f t="shared" si="66"/>
        <v>1.0738784194528874</v>
      </c>
      <c r="AB290" s="21">
        <f t="shared" si="73"/>
        <v>1.0820219063182848</v>
      </c>
      <c r="AC290" s="21">
        <f t="shared" si="74"/>
        <v>1.0657349325874899</v>
      </c>
      <c r="AD290" s="47">
        <f t="shared" si="75"/>
        <v>6.1853642898492666E-3</v>
      </c>
      <c r="AE290" s="21">
        <f t="shared" si="67"/>
        <v>-4.3871318347269584E-3</v>
      </c>
      <c r="AF290" s="21">
        <f t="shared" si="68"/>
        <v>1.0672360902255638</v>
      </c>
      <c r="AG290" s="22">
        <f t="shared" si="69"/>
        <v>1.0785896656534955</v>
      </c>
      <c r="AH290" s="10"/>
      <c r="AI290" s="10"/>
    </row>
    <row r="291" spans="1:35" ht="18" customHeight="1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36">
        <v>29.5</v>
      </c>
      <c r="T291" s="20">
        <f t="shared" si="62"/>
        <v>4.6969696969696967E-2</v>
      </c>
      <c r="U291" s="21">
        <f t="shared" si="70"/>
        <v>5.3240533879094949E-2</v>
      </c>
      <c r="V291" s="21">
        <f t="shared" si="71"/>
        <v>4.0698860060298984E-2</v>
      </c>
      <c r="W291" s="47">
        <f t="shared" si="72"/>
        <v>-8.8455772113943038E-2</v>
      </c>
      <c r="X291" s="21">
        <f t="shared" si="63"/>
        <v>-9.9999999999999908E-2</v>
      </c>
      <c r="Y291" s="21">
        <f t="shared" si="64"/>
        <v>5.1124437781109443E-2</v>
      </c>
      <c r="Z291" s="21">
        <f t="shared" si="65"/>
        <v>5.1666666666666659E-2</v>
      </c>
      <c r="AA291" s="20">
        <f t="shared" si="66"/>
        <v>1.0741060606060604</v>
      </c>
      <c r="AB291" s="21">
        <f t="shared" si="73"/>
        <v>1.0822269913253433</v>
      </c>
      <c r="AC291" s="21">
        <f t="shared" si="74"/>
        <v>1.0659851298867775</v>
      </c>
      <c r="AD291" s="47">
        <f t="shared" si="75"/>
        <v>6.1677347132811956E-3</v>
      </c>
      <c r="AE291" s="21">
        <f t="shared" si="67"/>
        <v>-4.3729105246083592E-3</v>
      </c>
      <c r="AF291" s="21">
        <f t="shared" si="68"/>
        <v>1.0674812593703147</v>
      </c>
      <c r="AG291" s="22">
        <f t="shared" si="69"/>
        <v>1.0788030303030303</v>
      </c>
      <c r="AH291" s="10"/>
      <c r="AI291" s="10"/>
    </row>
    <row r="292" spans="1:35" ht="18" customHeight="1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36">
        <v>29.6</v>
      </c>
      <c r="T292" s="20">
        <f t="shared" si="62"/>
        <v>4.6827794561933526E-2</v>
      </c>
      <c r="U292" s="21">
        <f t="shared" si="70"/>
        <v>5.3080757218840487E-2</v>
      </c>
      <c r="V292" s="21">
        <f t="shared" si="71"/>
        <v>4.0574831905026573E-2</v>
      </c>
      <c r="W292" s="47">
        <f t="shared" si="72"/>
        <v>-8.8490284005979164E-2</v>
      </c>
      <c r="X292" s="21">
        <f t="shared" si="63"/>
        <v>-9.9999999999999992E-2</v>
      </c>
      <c r="Y292" s="21">
        <f t="shared" si="64"/>
        <v>5.0971599402092671E-2</v>
      </c>
      <c r="Z292" s="21">
        <f t="shared" si="65"/>
        <v>5.1510574018126878E-2</v>
      </c>
      <c r="AA292" s="20">
        <f t="shared" si="66"/>
        <v>1.0743323262839879</v>
      </c>
      <c r="AB292" s="21">
        <f t="shared" si="73"/>
        <v>1.0824308247794447</v>
      </c>
      <c r="AC292" s="21">
        <f t="shared" si="74"/>
        <v>1.066233827788531</v>
      </c>
      <c r="AD292" s="47">
        <f t="shared" si="75"/>
        <v>6.1502046355151772E-3</v>
      </c>
      <c r="AE292" s="21">
        <f t="shared" si="67"/>
        <v>-4.3587811160730175E-3</v>
      </c>
      <c r="AF292" s="21">
        <f t="shared" si="68"/>
        <v>1.0677249626307923</v>
      </c>
      <c r="AG292" s="22">
        <f t="shared" si="69"/>
        <v>1.0790151057401813</v>
      </c>
      <c r="AH292" s="10"/>
      <c r="AI292" s="10"/>
    </row>
    <row r="293" spans="1:35" ht="18" customHeight="1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36">
        <v>29.7</v>
      </c>
      <c r="T293" s="20">
        <f t="shared" si="62"/>
        <v>4.6686746987951798E-2</v>
      </c>
      <c r="U293" s="21">
        <f t="shared" si="70"/>
        <v>5.2921936935533979E-2</v>
      </c>
      <c r="V293" s="21">
        <f t="shared" si="71"/>
        <v>4.0451557040369616E-2</v>
      </c>
      <c r="W293" s="47">
        <f t="shared" si="72"/>
        <v>-8.8524590163934783E-2</v>
      </c>
      <c r="X293" s="21">
        <f t="shared" si="63"/>
        <v>-9.9999999999999992E-2</v>
      </c>
      <c r="Y293" s="21">
        <f t="shared" si="64"/>
        <v>5.0819672131147547E-2</v>
      </c>
      <c r="Z293" s="21">
        <f t="shared" si="65"/>
        <v>5.1355421686746977E-2</v>
      </c>
      <c r="AA293" s="20">
        <f t="shared" si="66"/>
        <v>1.0745572289156626</v>
      </c>
      <c r="AB293" s="21">
        <f t="shared" si="73"/>
        <v>1.0826334180974113</v>
      </c>
      <c r="AC293" s="21">
        <f t="shared" si="74"/>
        <v>1.0664810397339139</v>
      </c>
      <c r="AD293" s="47">
        <f t="shared" si="75"/>
        <v>6.1327732237755738E-3</v>
      </c>
      <c r="AE293" s="21">
        <f t="shared" si="67"/>
        <v>-4.3447427211544039E-3</v>
      </c>
      <c r="AF293" s="21">
        <f t="shared" si="68"/>
        <v>1.0679672131147542</v>
      </c>
      <c r="AG293" s="22">
        <f t="shared" si="69"/>
        <v>1.0792259036144578</v>
      </c>
      <c r="AH293" s="10"/>
      <c r="AI293" s="10"/>
    </row>
    <row r="294" spans="1:35" ht="18" customHeight="1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36">
        <v>29.8</v>
      </c>
      <c r="T294" s="20">
        <f t="shared" si="62"/>
        <v>4.6546546546546545E-2</v>
      </c>
      <c r="U294" s="21">
        <f t="shared" si="70"/>
        <v>5.2764064465512982E-2</v>
      </c>
      <c r="V294" s="21">
        <f t="shared" si="71"/>
        <v>4.0329028627580109E-2</v>
      </c>
      <c r="W294" s="47">
        <f t="shared" si="72"/>
        <v>-8.855869242199127E-2</v>
      </c>
      <c r="X294" s="21">
        <f t="shared" si="63"/>
        <v>-0.10000000000000007</v>
      </c>
      <c r="Y294" s="21">
        <f t="shared" si="64"/>
        <v>5.0668647845468061E-2</v>
      </c>
      <c r="Z294" s="21">
        <f t="shared" si="65"/>
        <v>5.1201201201201203E-2</v>
      </c>
      <c r="AA294" s="20">
        <f t="shared" si="66"/>
        <v>1.0747807807807808</v>
      </c>
      <c r="AB294" s="21">
        <f t="shared" si="73"/>
        <v>1.0828347825576847</v>
      </c>
      <c r="AC294" s="21">
        <f t="shared" si="74"/>
        <v>1.0667267790038768</v>
      </c>
      <c r="AD294" s="47">
        <f t="shared" si="75"/>
        <v>6.1154396544571251E-3</v>
      </c>
      <c r="AE294" s="21">
        <f t="shared" si="67"/>
        <v>-4.3307944632890302E-3</v>
      </c>
      <c r="AF294" s="21">
        <f t="shared" si="68"/>
        <v>1.0682080237741456</v>
      </c>
      <c r="AG294" s="22">
        <f t="shared" si="69"/>
        <v>1.0794354354354356</v>
      </c>
      <c r="AH294" s="10"/>
      <c r="AI294" s="10"/>
    </row>
    <row r="295" spans="1:35" ht="18" customHeight="1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36">
        <v>29.9</v>
      </c>
      <c r="T295" s="20">
        <f t="shared" si="62"/>
        <v>4.6407185628742513E-2</v>
      </c>
      <c r="U295" s="21">
        <f t="shared" si="70"/>
        <v>5.2607131347082274E-2</v>
      </c>
      <c r="V295" s="21">
        <f t="shared" si="71"/>
        <v>4.0207239910402752E-2</v>
      </c>
      <c r="W295" s="47">
        <f t="shared" si="72"/>
        <v>-8.8592592592592626E-2</v>
      </c>
      <c r="X295" s="21">
        <f t="shared" si="63"/>
        <v>-9.999999999999995E-2</v>
      </c>
      <c r="Y295" s="21">
        <f t="shared" si="64"/>
        <v>5.0518518518518518E-2</v>
      </c>
      <c r="Z295" s="21">
        <f t="shared" si="65"/>
        <v>5.1047904191616762E-2</v>
      </c>
      <c r="AA295" s="20">
        <f t="shared" si="66"/>
        <v>1.0750029940119761</v>
      </c>
      <c r="AB295" s="21">
        <f t="shared" si="73"/>
        <v>1.0830349293024155</v>
      </c>
      <c r="AC295" s="21">
        <f t="shared" si="74"/>
        <v>1.0669710587215366</v>
      </c>
      <c r="AD295" s="47">
        <f t="shared" si="75"/>
        <v>6.0982031130005889E-3</v>
      </c>
      <c r="AE295" s="21">
        <f t="shared" si="67"/>
        <v>-4.3169354771328116E-3</v>
      </c>
      <c r="AF295" s="21">
        <f t="shared" si="68"/>
        <v>1.0684474074074073</v>
      </c>
      <c r="AG295" s="22">
        <f t="shared" si="69"/>
        <v>1.0796437125748504</v>
      </c>
      <c r="AH295" s="10"/>
      <c r="AI295" s="10"/>
    </row>
    <row r="296" spans="1:35" ht="18" customHeight="1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36">
        <v>30</v>
      </c>
      <c r="T296" s="20">
        <f t="shared" si="62"/>
        <v>4.6268656716417902E-2</v>
      </c>
      <c r="U296" s="21">
        <f t="shared" si="70"/>
        <v>5.2451129219000331E-2</v>
      </c>
      <c r="V296" s="21">
        <f t="shared" si="71"/>
        <v>4.0086184213835467E-2</v>
      </c>
      <c r="W296" s="47">
        <f t="shared" si="72"/>
        <v>-8.8626292466765344E-2</v>
      </c>
      <c r="X296" s="21">
        <f t="shared" si="63"/>
        <v>-0.10000000000000003</v>
      </c>
      <c r="Y296" s="21">
        <f t="shared" si="64"/>
        <v>5.0369276218611522E-2</v>
      </c>
      <c r="Z296" s="21">
        <f t="shared" si="65"/>
        <v>5.0895522388059694E-2</v>
      </c>
      <c r="AA296" s="20">
        <f t="shared" si="66"/>
        <v>1.0752238805970149</v>
      </c>
      <c r="AB296" s="21">
        <f t="shared" si="73"/>
        <v>1.0832338693395156</v>
      </c>
      <c r="AC296" s="21">
        <f t="shared" si="74"/>
        <v>1.0672138918545142</v>
      </c>
      <c r="AD296" s="47">
        <f t="shared" si="75"/>
        <v>6.081062793770564E-3</v>
      </c>
      <c r="AE296" s="21">
        <f t="shared" si="67"/>
        <v>-4.3031649083841673E-3</v>
      </c>
      <c r="AF296" s="21">
        <f t="shared" si="68"/>
        <v>1.0686853766617428</v>
      </c>
      <c r="AG296" s="22">
        <f t="shared" si="69"/>
        <v>1.0798507462686566</v>
      </c>
      <c r="AH296" s="10"/>
      <c r="AI296" s="10"/>
    </row>
    <row r="297" spans="1:35" ht="18" customHeight="1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36">
        <v>30.1</v>
      </c>
      <c r="T297" s="20">
        <f t="shared" si="62"/>
        <v>4.6130952380952377E-2</v>
      </c>
      <c r="U297" s="21">
        <f t="shared" si="70"/>
        <v>5.2296049818992531E-2</v>
      </c>
      <c r="V297" s="21">
        <f t="shared" si="71"/>
        <v>3.9965854942912223E-2</v>
      </c>
      <c r="W297" s="47">
        <f t="shared" si="72"/>
        <v>-8.865979381443298E-2</v>
      </c>
      <c r="X297" s="21">
        <f t="shared" si="63"/>
        <v>-9.999999999999995E-2</v>
      </c>
      <c r="Y297" s="21">
        <f t="shared" si="64"/>
        <v>5.0220913107511041E-2</v>
      </c>
      <c r="Z297" s="21">
        <f t="shared" si="65"/>
        <v>5.0744047619047612E-2</v>
      </c>
      <c r="AA297" s="20">
        <f t="shared" si="66"/>
        <v>1.0754434523809524</v>
      </c>
      <c r="AB297" s="21">
        <f t="shared" si="73"/>
        <v>1.0834316135446715</v>
      </c>
      <c r="AC297" s="21">
        <f t="shared" si="74"/>
        <v>1.0674552912172335</v>
      </c>
      <c r="AD297" s="47">
        <f t="shared" si="75"/>
        <v>6.0640178999352657E-3</v>
      </c>
      <c r="AE297" s="21">
        <f t="shared" si="67"/>
        <v>-4.2894819136070003E-3</v>
      </c>
      <c r="AF297" s="21">
        <f t="shared" si="68"/>
        <v>1.0689219440353461</v>
      </c>
      <c r="AG297" s="22">
        <f t="shared" si="69"/>
        <v>1.0800565476190476</v>
      </c>
      <c r="AH297" s="10"/>
      <c r="AI297" s="10"/>
    </row>
    <row r="298" spans="1:35" ht="18" customHeight="1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36">
        <v>30.2</v>
      </c>
      <c r="T298" s="20">
        <f t="shared" si="62"/>
        <v>4.5994065281899102E-2</v>
      </c>
      <c r="U298" s="21">
        <f t="shared" si="70"/>
        <v>5.2141884982290797E-2</v>
      </c>
      <c r="V298" s="21">
        <f t="shared" si="71"/>
        <v>3.9846245581507407E-2</v>
      </c>
      <c r="W298" s="47">
        <f t="shared" si="72"/>
        <v>-8.8693098384728664E-2</v>
      </c>
      <c r="X298" s="21">
        <f t="shared" si="63"/>
        <v>-9.9999999999999964E-2</v>
      </c>
      <c r="Y298" s="21">
        <f t="shared" si="64"/>
        <v>5.0073421439060212E-2</v>
      </c>
      <c r="Z298" s="21">
        <f t="shared" si="65"/>
        <v>5.0593471810089011E-2</v>
      </c>
      <c r="AA298" s="20">
        <f t="shared" si="66"/>
        <v>1.0756617210682491</v>
      </c>
      <c r="AB298" s="21">
        <f t="shared" si="73"/>
        <v>1.0836281726633241</v>
      </c>
      <c r="AC298" s="21">
        <f t="shared" si="74"/>
        <v>1.0676952694731741</v>
      </c>
      <c r="AD298" s="47">
        <f t="shared" si="75"/>
        <v>6.047067643348239E-3</v>
      </c>
      <c r="AE298" s="21">
        <f t="shared" si="67"/>
        <v>-4.2758856600589156E-3</v>
      </c>
      <c r="AF298" s="21">
        <f t="shared" si="68"/>
        <v>1.069157121879589</v>
      </c>
      <c r="AG298" s="22">
        <f t="shared" si="69"/>
        <v>1.0802611275964391</v>
      </c>
      <c r="AH298" s="10"/>
      <c r="AI298" s="10"/>
    </row>
    <row r="299" spans="1:35" ht="18" customHeight="1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36">
        <v>30.3</v>
      </c>
      <c r="T299" s="20">
        <f t="shared" si="62"/>
        <v>4.5857988165680472E-2</v>
      </c>
      <c r="U299" s="21">
        <f t="shared" si="70"/>
        <v>5.1988626640199029E-2</v>
      </c>
      <c r="V299" s="21">
        <f t="shared" si="71"/>
        <v>3.9727349691161915E-2</v>
      </c>
      <c r="W299" s="47">
        <f t="shared" si="72"/>
        <v>-8.8726207906295942E-2</v>
      </c>
      <c r="X299" s="21">
        <f t="shared" si="63"/>
        <v>-0.10000000000000009</v>
      </c>
      <c r="Y299" s="21">
        <f t="shared" si="64"/>
        <v>4.9926793557833096E-2</v>
      </c>
      <c r="Z299" s="21">
        <f t="shared" si="65"/>
        <v>5.0443786982248523E-2</v>
      </c>
      <c r="AA299" s="20">
        <f t="shared" si="66"/>
        <v>1.075878698224852</v>
      </c>
      <c r="AB299" s="21">
        <f t="shared" si="73"/>
        <v>1.0838235573126127</v>
      </c>
      <c r="AC299" s="21">
        <f t="shared" si="74"/>
        <v>1.0679338391370914</v>
      </c>
      <c r="AD299" s="47">
        <f t="shared" si="75"/>
        <v>6.0302112444323699E-3</v>
      </c>
      <c r="AE299" s="21">
        <f t="shared" si="67"/>
        <v>-4.2623753255217455E-3</v>
      </c>
      <c r="AF299" s="21">
        <f t="shared" si="68"/>
        <v>1.0693909224011713</v>
      </c>
      <c r="AG299" s="22">
        <f t="shared" si="69"/>
        <v>1.0804644970414201</v>
      </c>
      <c r="AH299" s="10"/>
      <c r="AI299" s="10"/>
    </row>
    <row r="300" spans="1:35" ht="18" customHeight="1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36">
        <v>30.4</v>
      </c>
      <c r="T300" s="20">
        <f t="shared" si="62"/>
        <v>4.5722713864306784E-2</v>
      </c>
      <c r="U300" s="21">
        <f t="shared" si="70"/>
        <v>5.1836266818683745E-2</v>
      </c>
      <c r="V300" s="21">
        <f t="shared" si="71"/>
        <v>3.9609160909929823E-2</v>
      </c>
      <c r="W300" s="47">
        <f t="shared" si="72"/>
        <v>-8.875912408759136E-2</v>
      </c>
      <c r="X300" s="21">
        <f t="shared" si="63"/>
        <v>-9.9999999999999922E-2</v>
      </c>
      <c r="Y300" s="21">
        <f t="shared" si="64"/>
        <v>4.9781021897810224E-2</v>
      </c>
      <c r="Z300" s="21">
        <f t="shared" si="65"/>
        <v>5.0294985250737459E-2</v>
      </c>
      <c r="AA300" s="20">
        <f t="shared" si="66"/>
        <v>1.076094395280236</v>
      </c>
      <c r="AB300" s="21">
        <f t="shared" si="73"/>
        <v>1.0840177779832796</v>
      </c>
      <c r="AC300" s="21">
        <f t="shared" si="74"/>
        <v>1.0681710125771924</v>
      </c>
      <c r="AD300" s="47">
        <f t="shared" si="75"/>
        <v>6.0134479320629155E-3</v>
      </c>
      <c r="AE300" s="21">
        <f t="shared" si="67"/>
        <v>-4.2489500981370441E-3</v>
      </c>
      <c r="AF300" s="21">
        <f t="shared" si="68"/>
        <v>1.0696233576642336</v>
      </c>
      <c r="AG300" s="22">
        <f t="shared" si="69"/>
        <v>1.0806666666666667</v>
      </c>
      <c r="AH300" s="10"/>
      <c r="AI300" s="10"/>
    </row>
    <row r="301" spans="1:35" ht="18" customHeight="1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36">
        <v>30.5</v>
      </c>
      <c r="T301" s="20">
        <f t="shared" si="62"/>
        <v>4.5588235294117645E-2</v>
      </c>
      <c r="U301" s="21">
        <f t="shared" si="70"/>
        <v>5.1684797636989542E-2</v>
      </c>
      <c r="V301" s="21">
        <f t="shared" si="71"/>
        <v>3.9491672951245747E-2</v>
      </c>
      <c r="W301" s="47">
        <f t="shared" si="72"/>
        <v>-8.8791848617176178E-2</v>
      </c>
      <c r="X301" s="21">
        <f t="shared" si="63"/>
        <v>-9.9999999999999922E-2</v>
      </c>
      <c r="Y301" s="21">
        <f t="shared" si="64"/>
        <v>4.9636098981077147E-2</v>
      </c>
      <c r="Z301" s="21">
        <f t="shared" si="65"/>
        <v>5.0147058823529406E-2</v>
      </c>
      <c r="AA301" s="20">
        <f t="shared" si="66"/>
        <v>1.0763088235294116</v>
      </c>
      <c r="AB301" s="21">
        <f t="shared" si="73"/>
        <v>1.0842108450415486</v>
      </c>
      <c r="AC301" s="21">
        <f t="shared" si="74"/>
        <v>1.0684068020172746</v>
      </c>
      <c r="AD301" s="47">
        <f t="shared" si="75"/>
        <v>5.9967769434573067E-3</v>
      </c>
      <c r="AE301" s="21">
        <f t="shared" si="67"/>
        <v>-4.2356091762423996E-3</v>
      </c>
      <c r="AF301" s="21">
        <f t="shared" si="68"/>
        <v>1.0698544395924308</v>
      </c>
      <c r="AG301" s="22">
        <f t="shared" si="69"/>
        <v>1.0808676470588234</v>
      </c>
      <c r="AH301" s="10"/>
      <c r="AI301" s="10"/>
    </row>
    <row r="302" spans="1:35" ht="18" customHeight="1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36">
        <v>30.6</v>
      </c>
      <c r="T302" s="20">
        <f t="shared" si="62"/>
        <v>4.5454545454545449E-2</v>
      </c>
      <c r="U302" s="21">
        <f t="shared" si="70"/>
        <v>5.1534211306278721E-2</v>
      </c>
      <c r="V302" s="21">
        <f t="shared" si="71"/>
        <v>3.9374879602812177E-2</v>
      </c>
      <c r="W302" s="47">
        <f t="shared" si="72"/>
        <v>-8.8824383164005843E-2</v>
      </c>
      <c r="X302" s="21">
        <f t="shared" si="63"/>
        <v>-0.10000000000000005</v>
      </c>
      <c r="Y302" s="21">
        <f t="shared" si="64"/>
        <v>4.9492017416545714E-2</v>
      </c>
      <c r="Z302" s="21">
        <f t="shared" si="65"/>
        <v>4.9999999999999996E-2</v>
      </c>
      <c r="AA302" s="20">
        <f t="shared" si="66"/>
        <v>1.0765219941348974</v>
      </c>
      <c r="AB302" s="21">
        <f t="shared" si="73"/>
        <v>1.0844027687309652</v>
      </c>
      <c r="AC302" s="21">
        <f t="shared" si="74"/>
        <v>1.0686412195388295</v>
      </c>
      <c r="AD302" s="47">
        <f t="shared" si="75"/>
        <v>5.9801975240630877E-3</v>
      </c>
      <c r="AE302" s="21">
        <f t="shared" si="67"/>
        <v>-4.2223517682120357E-3</v>
      </c>
      <c r="AF302" s="21">
        <f t="shared" si="68"/>
        <v>1.0700841799709724</v>
      </c>
      <c r="AG302" s="22">
        <f t="shared" si="69"/>
        <v>1.081067448680352</v>
      </c>
      <c r="AH302" s="10"/>
      <c r="AI302" s="10"/>
    </row>
    <row r="303" spans="1:35" ht="18" customHeight="1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36">
        <v>30.7</v>
      </c>
      <c r="T303" s="20">
        <f t="shared" si="62"/>
        <v>4.5321637426900575E-2</v>
      </c>
      <c r="U303" s="21">
        <f t="shared" si="70"/>
        <v>5.1384500128294687E-2</v>
      </c>
      <c r="V303" s="21">
        <f t="shared" si="71"/>
        <v>3.9258774725506464E-2</v>
      </c>
      <c r="W303" s="47">
        <f t="shared" si="72"/>
        <v>-8.8856729377713856E-2</v>
      </c>
      <c r="X303" s="21">
        <f t="shared" si="63"/>
        <v>-0.10000000000000007</v>
      </c>
      <c r="Y303" s="21">
        <f t="shared" si="64"/>
        <v>4.9348769898697548E-2</v>
      </c>
      <c r="Z303" s="21">
        <f t="shared" si="65"/>
        <v>4.9853801169590636E-2</v>
      </c>
      <c r="AA303" s="20">
        <f t="shared" si="66"/>
        <v>1.0767339181286546</v>
      </c>
      <c r="AB303" s="21">
        <f t="shared" si="73"/>
        <v>1.0845935591742031</v>
      </c>
      <c r="AC303" s="21">
        <f t="shared" si="74"/>
        <v>1.0688742770831061</v>
      </c>
      <c r="AD303" s="47">
        <f t="shared" si="75"/>
        <v>5.9637089274476689E-3</v>
      </c>
      <c r="AE303" s="21">
        <f t="shared" si="67"/>
        <v>-4.2091770923006686E-3</v>
      </c>
      <c r="AF303" s="21">
        <f t="shared" si="68"/>
        <v>1.070312590448625</v>
      </c>
      <c r="AG303" s="22">
        <f t="shared" si="69"/>
        <v>1.0812660818713449</v>
      </c>
      <c r="AH303" s="10"/>
      <c r="AI303" s="10"/>
    </row>
    <row r="304" spans="1:35" ht="18" customHeight="1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36">
        <v>30.8</v>
      </c>
      <c r="T304" s="20">
        <f t="shared" si="62"/>
        <v>4.5189504373177841E-2</v>
      </c>
      <c r="U304" s="21">
        <f t="shared" si="70"/>
        <v>5.1235656494048612E-2</v>
      </c>
      <c r="V304" s="21">
        <f t="shared" si="71"/>
        <v>3.914335225230707E-2</v>
      </c>
      <c r="W304" s="47">
        <f t="shared" si="72"/>
        <v>-8.8888888888889045E-2</v>
      </c>
      <c r="X304" s="21">
        <f t="shared" si="63"/>
        <v>-0.10000000000000006</v>
      </c>
      <c r="Y304" s="21">
        <f t="shared" si="64"/>
        <v>4.9206349206349212E-2</v>
      </c>
      <c r="Z304" s="21">
        <f t="shared" si="65"/>
        <v>4.9708454810495628E-2</v>
      </c>
      <c r="AA304" s="20">
        <f t="shared" si="66"/>
        <v>1.0769446064139943</v>
      </c>
      <c r="AB304" s="21">
        <f t="shared" si="73"/>
        <v>1.0847832263748458</v>
      </c>
      <c r="AC304" s="21">
        <f t="shared" si="74"/>
        <v>1.0691059864531427</v>
      </c>
      <c r="AD304" s="47">
        <f t="shared" si="75"/>
        <v>5.9473104151927213E-3</v>
      </c>
      <c r="AE304" s="21">
        <f t="shared" si="67"/>
        <v>-4.1960843764889096E-3</v>
      </c>
      <c r="AF304" s="21">
        <f t="shared" si="68"/>
        <v>1.0705396825396827</v>
      </c>
      <c r="AG304" s="22">
        <f t="shared" si="69"/>
        <v>1.081463556851312</v>
      </c>
      <c r="AH304" s="10"/>
      <c r="AI304" s="10"/>
    </row>
    <row r="305" spans="1:35" ht="18" customHeight="1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36">
        <v>30.9</v>
      </c>
      <c r="T305" s="20">
        <f t="shared" si="62"/>
        <v>4.5058139534883718E-2</v>
      </c>
      <c r="U305" s="21">
        <f t="shared" si="70"/>
        <v>5.1087672882528898E-2</v>
      </c>
      <c r="V305" s="21">
        <f t="shared" si="71"/>
        <v>3.9028606187238545E-2</v>
      </c>
      <c r="W305" s="47">
        <f t="shared" si="72"/>
        <v>-8.8920863309352616E-2</v>
      </c>
      <c r="X305" s="21">
        <f t="shared" si="63"/>
        <v>-0.10000000000000009</v>
      </c>
      <c r="Y305" s="21">
        <f t="shared" si="64"/>
        <v>4.906474820143885E-2</v>
      </c>
      <c r="Z305" s="21">
        <f t="shared" si="65"/>
        <v>4.9563953488372094E-2</v>
      </c>
      <c r="AA305" s="20">
        <f t="shared" si="66"/>
        <v>1.0771540697674418</v>
      </c>
      <c r="AB305" s="21">
        <f t="shared" si="73"/>
        <v>1.0849717802191261</v>
      </c>
      <c r="AC305" s="21">
        <f t="shared" si="74"/>
        <v>1.0693363593157574</v>
      </c>
      <c r="AD305" s="47">
        <f t="shared" si="75"/>
        <v>5.9310012567856413E-3</v>
      </c>
      <c r="AE305" s="21">
        <f t="shared" si="67"/>
        <v>-4.1830728583343692E-3</v>
      </c>
      <c r="AF305" s="21">
        <f t="shared" si="68"/>
        <v>1.0707654676258993</v>
      </c>
      <c r="AG305" s="22">
        <f t="shared" si="69"/>
        <v>1.0816598837209304</v>
      </c>
      <c r="AH305" s="10"/>
      <c r="AI305" s="10"/>
    </row>
    <row r="306" spans="1:35" ht="18" customHeight="1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36">
        <v>31</v>
      </c>
      <c r="T306" s="20">
        <f t="shared" si="62"/>
        <v>4.4927536231884051E-2</v>
      </c>
      <c r="U306" s="21">
        <f t="shared" si="70"/>
        <v>5.0940541859432947E-2</v>
      </c>
      <c r="V306" s="21">
        <f t="shared" si="71"/>
        <v>3.8914530604335154E-2</v>
      </c>
      <c r="W306" s="47">
        <f t="shared" si="72"/>
        <v>-8.8952654232424919E-2</v>
      </c>
      <c r="X306" s="21">
        <f t="shared" si="63"/>
        <v>-0.10000000000000002</v>
      </c>
      <c r="Y306" s="21">
        <f t="shared" si="64"/>
        <v>4.8923959827833575E-2</v>
      </c>
      <c r="Z306" s="21">
        <f t="shared" si="65"/>
        <v>4.9420289855072456E-2</v>
      </c>
      <c r="AA306" s="20">
        <f t="shared" si="66"/>
        <v>1.0773623188405796</v>
      </c>
      <c r="AB306" s="21">
        <f t="shared" si="73"/>
        <v>1.0851592304776458</v>
      </c>
      <c r="AC306" s="21">
        <f t="shared" si="74"/>
        <v>1.0695654072035135</v>
      </c>
      <c r="AD306" s="47">
        <f t="shared" si="75"/>
        <v>5.9147807295176456E-3</v>
      </c>
      <c r="AE306" s="21">
        <f t="shared" si="67"/>
        <v>-4.1701417848207358E-3</v>
      </c>
      <c r="AF306" s="21">
        <f t="shared" si="68"/>
        <v>1.0709899569583929</v>
      </c>
      <c r="AG306" s="22">
        <f t="shared" si="69"/>
        <v>1.0818550724637681</v>
      </c>
      <c r="AH306" s="10"/>
      <c r="AI306" s="10"/>
    </row>
    <row r="307" spans="1:35" ht="18" customHeight="1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36">
        <v>31.1</v>
      </c>
      <c r="T307" s="20">
        <f t="shared" si="62"/>
        <v>4.4797687861271668E-2</v>
      </c>
      <c r="U307" s="21">
        <f t="shared" si="70"/>
        <v>5.0794256075920856E-2</v>
      </c>
      <c r="V307" s="21">
        <f t="shared" si="71"/>
        <v>3.8801119646622473E-2</v>
      </c>
      <c r="W307" s="47">
        <f t="shared" si="72"/>
        <v>-8.8984263233190503E-2</v>
      </c>
      <c r="X307" s="21">
        <f t="shared" si="63"/>
        <v>-0.10000000000000013</v>
      </c>
      <c r="Y307" s="21">
        <f t="shared" si="64"/>
        <v>4.8783977110157369E-2</v>
      </c>
      <c r="Z307" s="21">
        <f t="shared" si="65"/>
        <v>4.927745664739884E-2</v>
      </c>
      <c r="AA307" s="20">
        <f t="shared" si="66"/>
        <v>1.0775693641618498</v>
      </c>
      <c r="AB307" s="21">
        <f t="shared" si="73"/>
        <v>1.0853455868070592</v>
      </c>
      <c r="AC307" s="21">
        <f t="shared" si="74"/>
        <v>1.0697931415166406</v>
      </c>
      <c r="AD307" s="47">
        <f t="shared" si="75"/>
        <v>5.8986481183791028E-3</v>
      </c>
      <c r="AE307" s="21">
        <f t="shared" si="67"/>
        <v>-4.1572904122154E-3</v>
      </c>
      <c r="AF307" s="21">
        <f t="shared" si="68"/>
        <v>1.0712131616595135</v>
      </c>
      <c r="AG307" s="22">
        <f t="shared" si="69"/>
        <v>1.0820491329479769</v>
      </c>
      <c r="AH307" s="10"/>
      <c r="AI307" s="10"/>
    </row>
    <row r="308" spans="1:35" ht="18" customHeight="1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36">
        <v>31.2</v>
      </c>
      <c r="T308" s="20">
        <f t="shared" si="62"/>
        <v>4.4668587896253595E-2</v>
      </c>
      <c r="U308" s="21">
        <f t="shared" si="70"/>
        <v>5.0648808267390516E-2</v>
      </c>
      <c r="V308" s="21">
        <f t="shared" si="71"/>
        <v>3.8688367525116674E-2</v>
      </c>
      <c r="W308" s="47">
        <f t="shared" si="72"/>
        <v>-8.9015691868759267E-2</v>
      </c>
      <c r="X308" s="21">
        <f t="shared" si="63"/>
        <v>-0.10000000000000006</v>
      </c>
      <c r="Y308" s="21">
        <f t="shared" si="64"/>
        <v>4.8644793152639094E-2</v>
      </c>
      <c r="Z308" s="21">
        <f t="shared" si="65"/>
        <v>4.9135446685878957E-2</v>
      </c>
      <c r="AA308" s="20">
        <f t="shared" si="66"/>
        <v>1.0777752161383283</v>
      </c>
      <c r="AB308" s="21">
        <f t="shared" si="73"/>
        <v>1.0855308587517265</v>
      </c>
      <c r="AC308" s="21">
        <f t="shared" si="74"/>
        <v>1.07001957352493</v>
      </c>
      <c r="AD308" s="47">
        <f t="shared" si="75"/>
        <v>5.8826027159596351E-3</v>
      </c>
      <c r="AE308" s="21">
        <f t="shared" si="67"/>
        <v>-4.1445180059254492E-3</v>
      </c>
      <c r="AF308" s="21">
        <f t="shared" si="68"/>
        <v>1.071435092724679</v>
      </c>
      <c r="AG308" s="22">
        <f t="shared" si="69"/>
        <v>1.0822420749279538</v>
      </c>
      <c r="AH308" s="10"/>
      <c r="AI308" s="10"/>
    </row>
    <row r="309" spans="1:35" ht="18" customHeight="1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36">
        <v>31.3</v>
      </c>
      <c r="T309" s="20">
        <f t="shared" si="62"/>
        <v>4.4540229885057472E-2</v>
      </c>
      <c r="U309" s="21">
        <f t="shared" si="70"/>
        <v>5.0504191252273685E-2</v>
      </c>
      <c r="V309" s="21">
        <f t="shared" si="71"/>
        <v>3.8576268517841267E-2</v>
      </c>
      <c r="W309" s="47">
        <f t="shared" si="72"/>
        <v>-8.9046941678520702E-2</v>
      </c>
      <c r="X309" s="21">
        <f t="shared" si="63"/>
        <v>-9.9999999999999936E-2</v>
      </c>
      <c r="Y309" s="21">
        <f t="shared" si="64"/>
        <v>4.850640113798009E-2</v>
      </c>
      <c r="Z309" s="21">
        <f t="shared" si="65"/>
        <v>4.8994252873563217E-2</v>
      </c>
      <c r="AA309" s="20">
        <f t="shared" si="66"/>
        <v>1.0779798850574713</v>
      </c>
      <c r="AB309" s="21">
        <f t="shared" si="73"/>
        <v>1.0857150557453465</v>
      </c>
      <c r="AC309" s="21">
        <f t="shared" si="74"/>
        <v>1.0702447143695961</v>
      </c>
      <c r="AD309" s="47">
        <f t="shared" si="75"/>
        <v>5.8666438223492707E-3</v>
      </c>
      <c r="AE309" s="21">
        <f t="shared" si="67"/>
        <v>-4.1318238403569678E-3</v>
      </c>
      <c r="AF309" s="21">
        <f t="shared" si="68"/>
        <v>1.0716557610241821</v>
      </c>
      <c r="AG309" s="22">
        <f t="shared" si="69"/>
        <v>1.0824339080459771</v>
      </c>
      <c r="AH309" s="10"/>
      <c r="AI309" s="10"/>
    </row>
    <row r="310" spans="1:35" ht="18" customHeight="1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36">
        <v>31.4</v>
      </c>
      <c r="T310" s="20">
        <f t="shared" si="62"/>
        <v>4.4412607449856728E-2</v>
      </c>
      <c r="U310" s="21">
        <f t="shared" si="70"/>
        <v>5.0360397930852757E-2</v>
      </c>
      <c r="V310" s="21">
        <f t="shared" si="71"/>
        <v>3.8464816968860699E-2</v>
      </c>
      <c r="W310" s="47">
        <f t="shared" si="72"/>
        <v>-8.9078014184397369E-2</v>
      </c>
      <c r="X310" s="21">
        <f t="shared" si="63"/>
        <v>-0.10000000000000016</v>
      </c>
      <c r="Y310" s="21">
        <f t="shared" si="64"/>
        <v>4.8368794326241138E-2</v>
      </c>
      <c r="Z310" s="21">
        <f t="shared" si="65"/>
        <v>4.8853868194842408E-2</v>
      </c>
      <c r="AA310" s="20">
        <f t="shared" si="66"/>
        <v>1.0781833810888253</v>
      </c>
      <c r="AB310" s="21">
        <f t="shared" si="73"/>
        <v>1.0858981871125477</v>
      </c>
      <c r="AC310" s="21">
        <f t="shared" si="74"/>
        <v>1.0704685750651028</v>
      </c>
      <c r="AD310" s="47">
        <f t="shared" si="75"/>
        <v>5.8507707450379991E-3</v>
      </c>
      <c r="AE310" s="21">
        <f t="shared" si="67"/>
        <v>-4.1192071987797155E-3</v>
      </c>
      <c r="AF310" s="21">
        <f t="shared" si="68"/>
        <v>1.0718751773049646</v>
      </c>
      <c r="AG310" s="22">
        <f t="shared" si="69"/>
        <v>1.082624641833811</v>
      </c>
      <c r="AH310" s="10"/>
      <c r="AI310" s="10"/>
    </row>
    <row r="311" spans="1:35" ht="18" customHeight="1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36">
        <v>31.5</v>
      </c>
      <c r="T311" s="20">
        <f t="shared" si="62"/>
        <v>4.4285714285714282E-2</v>
      </c>
      <c r="U311" s="21">
        <f t="shared" si="70"/>
        <v>5.0217421284097653E-2</v>
      </c>
      <c r="V311" s="21">
        <f t="shared" si="71"/>
        <v>3.8354007287330912E-2</v>
      </c>
      <c r="W311" s="47">
        <f t="shared" si="72"/>
        <v>-8.9108910891089133E-2</v>
      </c>
      <c r="X311" s="21">
        <f t="shared" si="63"/>
        <v>-9.9999999999999978E-2</v>
      </c>
      <c r="Y311" s="21">
        <f t="shared" si="64"/>
        <v>4.8231966053748229E-2</v>
      </c>
      <c r="Z311" s="21">
        <f t="shared" si="65"/>
        <v>4.871428571428571E-2</v>
      </c>
      <c r="AA311" s="20">
        <f t="shared" si="66"/>
        <v>1.0783857142857143</v>
      </c>
      <c r="AB311" s="21">
        <f t="shared" si="73"/>
        <v>1.0860802620704653</v>
      </c>
      <c r="AC311" s="21">
        <f t="shared" si="74"/>
        <v>1.0706911665009633</v>
      </c>
      <c r="AD311" s="47">
        <f t="shared" si="75"/>
        <v>5.8349827988218687E-3</v>
      </c>
      <c r="AE311" s="21">
        <f t="shared" si="67"/>
        <v>-4.1066673731901043E-3</v>
      </c>
      <c r="AF311" s="21">
        <f t="shared" si="68"/>
        <v>1.0720933521923619</v>
      </c>
      <c r="AG311" s="22">
        <f t="shared" si="69"/>
        <v>1.0828142857142857</v>
      </c>
      <c r="AH311" s="10"/>
      <c r="AI311" s="10"/>
    </row>
    <row r="312" spans="1:35" ht="18" customHeight="1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36">
        <v>31.6</v>
      </c>
      <c r="T312" s="20">
        <f t="shared" si="62"/>
        <v>4.4159544159544151E-2</v>
      </c>
      <c r="U312" s="21">
        <f t="shared" si="70"/>
        <v>5.0075254372522492E-2</v>
      </c>
      <c r="V312" s="21">
        <f t="shared" si="71"/>
        <v>3.824383394656581E-2</v>
      </c>
      <c r="W312" s="47">
        <f t="shared" si="72"/>
        <v>-8.9139633286318978E-2</v>
      </c>
      <c r="X312" s="21">
        <f t="shared" si="63"/>
        <v>-0.10000000000000003</v>
      </c>
      <c r="Y312" s="21">
        <f t="shared" si="64"/>
        <v>4.8095909732016925E-2</v>
      </c>
      <c r="Z312" s="21">
        <f t="shared" si="65"/>
        <v>4.8575498575498567E-2</v>
      </c>
      <c r="AA312" s="20">
        <f t="shared" si="66"/>
        <v>1.0785868945868944</v>
      </c>
      <c r="AB312" s="21">
        <f t="shared" si="73"/>
        <v>1.0862612897302817</v>
      </c>
      <c r="AC312" s="21">
        <f t="shared" si="74"/>
        <v>1.0709124994435071</v>
      </c>
      <c r="AD312" s="47">
        <f t="shared" si="75"/>
        <v>5.8192793057057976E-3</v>
      </c>
      <c r="AE312" s="21">
        <f t="shared" si="67"/>
        <v>-4.0942036641803316E-3</v>
      </c>
      <c r="AF312" s="21">
        <f t="shared" si="68"/>
        <v>1.0723102961918194</v>
      </c>
      <c r="AG312" s="22">
        <f t="shared" si="69"/>
        <v>1.0830028490028489</v>
      </c>
      <c r="AH312" s="10"/>
      <c r="AI312" s="10"/>
    </row>
    <row r="313" spans="1:35" ht="18" customHeight="1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36">
        <v>31.7</v>
      </c>
      <c r="T313" s="20">
        <f t="shared" si="62"/>
        <v>4.4034090909090898E-2</v>
      </c>
      <c r="U313" s="21">
        <f t="shared" si="70"/>
        <v>4.9933890335061654E-2</v>
      </c>
      <c r="V313" s="21">
        <f t="shared" si="71"/>
        <v>3.8134291483120142E-2</v>
      </c>
      <c r="W313" s="47">
        <f t="shared" si="72"/>
        <v>-8.9170182841069312E-2</v>
      </c>
      <c r="X313" s="21">
        <f t="shared" si="63"/>
        <v>-0.10000000000000016</v>
      </c>
      <c r="Y313" s="21">
        <f t="shared" si="64"/>
        <v>4.7960618846694801E-2</v>
      </c>
      <c r="Z313" s="21">
        <f t="shared" si="65"/>
        <v>4.8437499999999994E-2</v>
      </c>
      <c r="AA313" s="20">
        <f t="shared" si="66"/>
        <v>1.0787869318181815</v>
      </c>
      <c r="AB313" s="21">
        <f t="shared" si="73"/>
        <v>1.0864412790987465</v>
      </c>
      <c r="AC313" s="21">
        <f t="shared" si="74"/>
        <v>1.0711325845376165</v>
      </c>
      <c r="AD313" s="47">
        <f t="shared" si="75"/>
        <v>5.8036595948125057E-3</v>
      </c>
      <c r="AE313" s="21">
        <f t="shared" si="67"/>
        <v>-4.0818153808070343E-3</v>
      </c>
      <c r="AF313" s="21">
        <f t="shared" si="68"/>
        <v>1.0725260196905766</v>
      </c>
      <c r="AG313" s="22">
        <f t="shared" si="69"/>
        <v>1.0831903409090906</v>
      </c>
      <c r="AH313" s="10"/>
      <c r="AI313" s="10"/>
    </row>
    <row r="314" spans="1:35" ht="18" customHeight="1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36">
        <v>31.8</v>
      </c>
      <c r="T314" s="20">
        <f t="shared" si="62"/>
        <v>4.3909348441926344E-2</v>
      </c>
      <c r="U314" s="21">
        <f t="shared" si="70"/>
        <v>4.9793322387964849E-2</v>
      </c>
      <c r="V314" s="21">
        <f t="shared" si="71"/>
        <v>3.8025374495887838E-2</v>
      </c>
      <c r="W314" s="47">
        <f t="shared" si="72"/>
        <v>-8.9200561009817755E-2</v>
      </c>
      <c r="X314" s="21">
        <f t="shared" si="63"/>
        <v>-0.10000000000000009</v>
      </c>
      <c r="Y314" s="21">
        <f t="shared" si="64"/>
        <v>4.7826086956521741E-2</v>
      </c>
      <c r="Z314" s="21">
        <f t="shared" si="65"/>
        <v>4.8300283286118982E-2</v>
      </c>
      <c r="AA314" s="20">
        <f t="shared" si="66"/>
        <v>1.0789858356940512</v>
      </c>
      <c r="AB314" s="21">
        <f t="shared" si="73"/>
        <v>1.0866202390796666</v>
      </c>
      <c r="AC314" s="21">
        <f t="shared" si="74"/>
        <v>1.0713514323084354</v>
      </c>
      <c r="AD314" s="47">
        <f t="shared" si="75"/>
        <v>5.7881230022885149E-3</v>
      </c>
      <c r="AE314" s="21">
        <f t="shared" si="67"/>
        <v>-4.0695018404650098E-3</v>
      </c>
      <c r="AF314" s="21">
        <f t="shared" si="68"/>
        <v>1.0727405329593269</v>
      </c>
      <c r="AG314" s="22">
        <f t="shared" si="69"/>
        <v>1.0833767705382438</v>
      </c>
      <c r="AH314" s="10"/>
      <c r="AI314" s="10"/>
    </row>
    <row r="315" spans="1:35" ht="18" customHeight="1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36">
        <v>31.9</v>
      </c>
      <c r="T315" s="20">
        <f t="shared" si="62"/>
        <v>4.3785310734463276E-2</v>
      </c>
      <c r="U315" s="21">
        <f t="shared" si="70"/>
        <v>4.9653543823710886E-2</v>
      </c>
      <c r="V315" s="21">
        <f t="shared" si="71"/>
        <v>3.7917077645215666E-2</v>
      </c>
      <c r="W315" s="47">
        <f t="shared" si="72"/>
        <v>-8.923076923076928E-2</v>
      </c>
      <c r="X315" s="21">
        <f t="shared" si="63"/>
        <v>-9.9999999999999908E-2</v>
      </c>
      <c r="Y315" s="21">
        <f t="shared" si="64"/>
        <v>4.7692307692307694E-2</v>
      </c>
      <c r="Z315" s="21">
        <f t="shared" si="65"/>
        <v>4.8163841807909599E-2</v>
      </c>
      <c r="AA315" s="20">
        <f t="shared" si="66"/>
        <v>1.079183615819209</v>
      </c>
      <c r="AB315" s="21">
        <f t="shared" si="73"/>
        <v>1.0867981784753706</v>
      </c>
      <c r="AC315" s="21">
        <f t="shared" si="74"/>
        <v>1.0715690531630473</v>
      </c>
      <c r="AD315" s="47">
        <f t="shared" si="75"/>
        <v>5.7726688712131666E-3</v>
      </c>
      <c r="AE315" s="21">
        <f t="shared" si="67"/>
        <v>-4.0572623687608524E-3</v>
      </c>
      <c r="AF315" s="21">
        <f t="shared" si="68"/>
        <v>1.0729538461538461</v>
      </c>
      <c r="AG315" s="22">
        <f t="shared" si="69"/>
        <v>1.0835621468926555</v>
      </c>
      <c r="AH315" s="10"/>
      <c r="AI315" s="10"/>
    </row>
    <row r="316" spans="1:35" ht="18" customHeight="1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36">
        <v>32</v>
      </c>
      <c r="T316" s="20">
        <f t="shared" si="62"/>
        <v>4.3661971830985913E-2</v>
      </c>
      <c r="U316" s="21">
        <f t="shared" si="70"/>
        <v>4.9514548009939596E-2</v>
      </c>
      <c r="V316" s="21">
        <f t="shared" si="71"/>
        <v>3.7809395652032222E-2</v>
      </c>
      <c r="W316" s="47">
        <f t="shared" si="72"/>
        <v>-8.9260808926081042E-2</v>
      </c>
      <c r="X316" s="21">
        <f t="shared" si="63"/>
        <v>-9.9999999999999908E-2</v>
      </c>
      <c r="Y316" s="21">
        <f t="shared" si="64"/>
        <v>4.7559274755927479E-2</v>
      </c>
      <c r="Z316" s="21">
        <f t="shared" si="65"/>
        <v>4.80281690140845E-2</v>
      </c>
      <c r="AA316" s="20">
        <f t="shared" si="66"/>
        <v>1.0793802816901408</v>
      </c>
      <c r="AB316" s="21">
        <f t="shared" si="73"/>
        <v>1.0869751059881532</v>
      </c>
      <c r="AC316" s="21">
        <f t="shared" si="74"/>
        <v>1.0717854573921284</v>
      </c>
      <c r="AD316" s="47">
        <f t="shared" si="75"/>
        <v>5.757296551511225E-3</v>
      </c>
      <c r="AE316" s="21">
        <f t="shared" si="67"/>
        <v>-4.045096299389336E-3</v>
      </c>
      <c r="AF316" s="21">
        <f t="shared" si="68"/>
        <v>1.0731659693165969</v>
      </c>
      <c r="AG316" s="22">
        <f t="shared" si="69"/>
        <v>1.0837464788732394</v>
      </c>
      <c r="AH316" s="10"/>
      <c r="AI316" s="10"/>
    </row>
    <row r="317" spans="1:35" ht="18" customHeight="1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36">
        <v>32.1</v>
      </c>
      <c r="T317" s="20">
        <f t="shared" si="62"/>
        <v>4.3539325842696625E-2</v>
      </c>
      <c r="U317" s="21">
        <f t="shared" si="70"/>
        <v>4.9376328388401752E-2</v>
      </c>
      <c r="V317" s="21">
        <f t="shared" si="71"/>
        <v>3.7702323296991497E-2</v>
      </c>
      <c r="W317" s="47">
        <f t="shared" si="72"/>
        <v>-8.9290681502086244E-2</v>
      </c>
      <c r="X317" s="21">
        <f t="shared" si="63"/>
        <v>-9.9999999999999908E-2</v>
      </c>
      <c r="Y317" s="21">
        <f t="shared" si="64"/>
        <v>4.7426981919332402E-2</v>
      </c>
      <c r="Z317" s="21">
        <f t="shared" si="65"/>
        <v>4.7893258426966283E-2</v>
      </c>
      <c r="AA317" s="20">
        <f t="shared" si="66"/>
        <v>1.0795758426966291</v>
      </c>
      <c r="AB317" s="21">
        <f t="shared" si="73"/>
        <v>1.0871510302216894</v>
      </c>
      <c r="AC317" s="21">
        <f t="shared" si="74"/>
        <v>1.0720006551715688</v>
      </c>
      <c r="AD317" s="47">
        <f t="shared" si="75"/>
        <v>5.7420053998633574E-3</v>
      </c>
      <c r="AE317" s="21">
        <f t="shared" si="67"/>
        <v>-4.0330029740144281E-3</v>
      </c>
      <c r="AF317" s="21">
        <f t="shared" si="68"/>
        <v>1.073376912378303</v>
      </c>
      <c r="AG317" s="22">
        <f t="shared" si="69"/>
        <v>1.0839297752808987</v>
      </c>
      <c r="AH317" s="10"/>
      <c r="AI317" s="10"/>
    </row>
    <row r="318" spans="1:35" ht="18" customHeight="1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36">
        <v>32.200000000000003</v>
      </c>
      <c r="T318" s="20">
        <f t="shared" si="62"/>
        <v>4.3417366946778703E-2</v>
      </c>
      <c r="U318" s="21">
        <f t="shared" si="70"/>
        <v>4.923887847392653E-2</v>
      </c>
      <c r="V318" s="21">
        <f t="shared" si="71"/>
        <v>3.7595855419630876E-2</v>
      </c>
      <c r="W318" s="47">
        <f t="shared" si="72"/>
        <v>-8.932038834951464E-2</v>
      </c>
      <c r="X318" s="21">
        <f t="shared" si="63"/>
        <v>-9.9999999999999978E-2</v>
      </c>
      <c r="Y318" s="21">
        <f t="shared" si="64"/>
        <v>4.7295423023578358E-2</v>
      </c>
      <c r="Z318" s="21">
        <f t="shared" si="65"/>
        <v>4.7759103641456573E-2</v>
      </c>
      <c r="AA318" s="20">
        <f t="shared" si="66"/>
        <v>1.0797703081232493</v>
      </c>
      <c r="AB318" s="21">
        <f t="shared" si="73"/>
        <v>1.0873259596824274</v>
      </c>
      <c r="AC318" s="21">
        <f t="shared" si="74"/>
        <v>1.0722146565640711</v>
      </c>
      <c r="AD318" s="47">
        <f t="shared" si="75"/>
        <v>5.7267947796197528E-3</v>
      </c>
      <c r="AE318" s="21">
        <f t="shared" si="67"/>
        <v>-4.0209817421486948E-3</v>
      </c>
      <c r="AF318" s="21">
        <f t="shared" si="68"/>
        <v>1.0735866851595006</v>
      </c>
      <c r="AG318" s="22">
        <f t="shared" si="69"/>
        <v>1.0841120448179271</v>
      </c>
      <c r="AH318" s="10"/>
      <c r="AI318" s="10"/>
    </row>
    <row r="319" spans="1:35" ht="18" customHeight="1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36">
        <v>32.299999999999997</v>
      </c>
      <c r="T319" s="20">
        <f t="shared" si="62"/>
        <v>4.3296089385474856E-2</v>
      </c>
      <c r="U319" s="21">
        <f t="shared" si="70"/>
        <v>4.9102191853406182E-2</v>
      </c>
      <c r="V319" s="21">
        <f t="shared" si="71"/>
        <v>3.748998691754353E-2</v>
      </c>
      <c r="W319" s="47">
        <f t="shared" si="72"/>
        <v>-8.9349930843707015E-2</v>
      </c>
      <c r="X319" s="21">
        <f t="shared" si="63"/>
        <v>-0.10000000000000006</v>
      </c>
      <c r="Y319" s="21">
        <f t="shared" si="64"/>
        <v>4.7164591977869992E-2</v>
      </c>
      <c r="Z319" s="21">
        <f t="shared" si="65"/>
        <v>4.7625698324022345E-2</v>
      </c>
      <c r="AA319" s="20">
        <f t="shared" si="66"/>
        <v>1.0799636871508378</v>
      </c>
      <c r="AB319" s="21">
        <f t="shared" si="73"/>
        <v>1.0874999027809584</v>
      </c>
      <c r="AC319" s="21">
        <f t="shared" si="74"/>
        <v>1.0724274715207174</v>
      </c>
      <c r="AD319" s="47">
        <f t="shared" si="75"/>
        <v>5.7116640607152644E-3</v>
      </c>
      <c r="AE319" s="21">
        <f t="shared" si="67"/>
        <v>-4.009031961037501E-3</v>
      </c>
      <c r="AF319" s="21">
        <f t="shared" si="68"/>
        <v>1.0737952973720608</v>
      </c>
      <c r="AG319" s="22">
        <f t="shared" si="69"/>
        <v>1.0842932960893854</v>
      </c>
      <c r="AH319" s="10"/>
      <c r="AI319" s="10"/>
    </row>
    <row r="320" spans="1:35" ht="18" customHeight="1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36">
        <v>32.4</v>
      </c>
      <c r="T320" s="20">
        <f t="shared" si="62"/>
        <v>4.3175487465181052E-2</v>
      </c>
      <c r="U320" s="21">
        <f t="shared" si="70"/>
        <v>4.8966262184797535E-2</v>
      </c>
      <c r="V320" s="21">
        <f t="shared" si="71"/>
        <v>3.7384712745564569E-2</v>
      </c>
      <c r="W320" s="47">
        <f t="shared" si="72"/>
        <v>-8.9379310344827753E-2</v>
      </c>
      <c r="X320" s="21">
        <f t="shared" si="63"/>
        <v>-0.10000000000000007</v>
      </c>
      <c r="Y320" s="21">
        <f t="shared" si="64"/>
        <v>4.703448275862069E-2</v>
      </c>
      <c r="Z320" s="21">
        <f t="shared" si="65"/>
        <v>4.7493036211699161E-2</v>
      </c>
      <c r="AA320" s="20">
        <f t="shared" si="66"/>
        <v>1.0801559888579388</v>
      </c>
      <c r="AB320" s="21">
        <f t="shared" si="73"/>
        <v>1.087672867833362</v>
      </c>
      <c r="AC320" s="21">
        <f t="shared" si="74"/>
        <v>1.0726391098825159</v>
      </c>
      <c r="AD320" s="47">
        <f t="shared" si="75"/>
        <v>5.69661261958562E-3</v>
      </c>
      <c r="AE320" s="21">
        <f t="shared" si="67"/>
        <v>-3.9971529955438404E-3</v>
      </c>
      <c r="AF320" s="21">
        <f t="shared" si="68"/>
        <v>1.0740027586206897</v>
      </c>
      <c r="AG320" s="22">
        <f t="shared" si="69"/>
        <v>1.084473537604457</v>
      </c>
      <c r="AH320" s="10"/>
      <c r="AI320" s="10"/>
    </row>
    <row r="321" spans="1:35" ht="18" customHeight="1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36">
        <v>32.5</v>
      </c>
      <c r="T321" s="20">
        <f t="shared" si="62"/>
        <v>4.3055555555555548E-2</v>
      </c>
      <c r="U321" s="21">
        <f t="shared" si="70"/>
        <v>4.8831083196140247E-2</v>
      </c>
      <c r="V321" s="21">
        <f t="shared" si="71"/>
        <v>3.7280027914970849E-2</v>
      </c>
      <c r="W321" s="47">
        <f t="shared" si="72"/>
        <v>-8.9408528198074544E-2</v>
      </c>
      <c r="X321" s="21">
        <f t="shared" si="63"/>
        <v>-0.10000000000000002</v>
      </c>
      <c r="Y321" s="21">
        <f t="shared" si="64"/>
        <v>4.6905089408528201E-2</v>
      </c>
      <c r="Z321" s="21">
        <f t="shared" si="65"/>
        <v>4.7361111111111104E-2</v>
      </c>
      <c r="AA321" s="20">
        <f t="shared" si="66"/>
        <v>1.0803472222222221</v>
      </c>
      <c r="AB321" s="21">
        <f t="shared" si="73"/>
        <v>1.0878448630625279</v>
      </c>
      <c r="AC321" s="21">
        <f t="shared" si="74"/>
        <v>1.0728495813819163</v>
      </c>
      <c r="AD321" s="47">
        <f t="shared" si="75"/>
        <v>5.6816398390830795E-3</v>
      </c>
      <c r="AE321" s="21">
        <f t="shared" si="67"/>
        <v>-3.9853442180369037E-3</v>
      </c>
      <c r="AF321" s="21">
        <f t="shared" si="68"/>
        <v>1.0742090784044016</v>
      </c>
      <c r="AG321" s="22">
        <f t="shared" si="69"/>
        <v>1.0846527777777777</v>
      </c>
      <c r="AH321" s="10"/>
      <c r="AI321" s="10"/>
    </row>
    <row r="322" spans="1:35" ht="18" customHeight="1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36">
        <v>32.6</v>
      </c>
      <c r="T322" s="20">
        <f t="shared" si="62"/>
        <v>4.2936288088642652E-2</v>
      </c>
      <c r="U322" s="21">
        <f t="shared" si="70"/>
        <v>4.8696648684591018E-2</v>
      </c>
      <c r="V322" s="21">
        <f t="shared" si="71"/>
        <v>3.7175927492694286E-2</v>
      </c>
      <c r="W322" s="47">
        <f t="shared" si="72"/>
        <v>-8.9437585733882261E-2</v>
      </c>
      <c r="X322" s="21">
        <f t="shared" si="63"/>
        <v>-0.10000000000000006</v>
      </c>
      <c r="Y322" s="21">
        <f t="shared" si="64"/>
        <v>4.6776406035665297E-2</v>
      </c>
      <c r="Z322" s="21">
        <f t="shared" si="65"/>
        <v>4.722991689750692E-2</v>
      </c>
      <c r="AA322" s="20">
        <f t="shared" si="66"/>
        <v>1.0805373961218836</v>
      </c>
      <c r="AB322" s="21">
        <f t="shared" si="73"/>
        <v>1.088015896599462</v>
      </c>
      <c r="AC322" s="21">
        <f t="shared" si="74"/>
        <v>1.0730588956443052</v>
      </c>
      <c r="AD322" s="47">
        <f t="shared" si="75"/>
        <v>5.6667451083972234E-3</v>
      </c>
      <c r="AE322" s="21">
        <f t="shared" si="67"/>
        <v>-3.9736050082804118E-3</v>
      </c>
      <c r="AF322" s="21">
        <f t="shared" si="68"/>
        <v>1.0744142661179696</v>
      </c>
      <c r="AG322" s="22">
        <f t="shared" si="69"/>
        <v>1.0848310249307478</v>
      </c>
      <c r="AH322" s="10"/>
      <c r="AI322" s="10"/>
    </row>
    <row r="323" spans="1:35" ht="18" customHeight="1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36">
        <v>32.700000000000003</v>
      </c>
      <c r="T323" s="20">
        <f t="shared" si="62"/>
        <v>4.2817679558011044E-2</v>
      </c>
      <c r="U323" s="21">
        <f t="shared" si="70"/>
        <v>4.8562952515473976E-2</v>
      </c>
      <c r="V323" s="21">
        <f t="shared" si="71"/>
        <v>3.7072406600548113E-2</v>
      </c>
      <c r="W323" s="47">
        <f t="shared" si="72"/>
        <v>-8.9466484268125979E-2</v>
      </c>
      <c r="X323" s="21">
        <f t="shared" si="63"/>
        <v>-9.9999999999999978E-2</v>
      </c>
      <c r="Y323" s="21">
        <f t="shared" si="64"/>
        <v>4.6648426812585499E-2</v>
      </c>
      <c r="Z323" s="21">
        <f t="shared" si="65"/>
        <v>4.7099447513812148E-2</v>
      </c>
      <c r="AA323" s="20">
        <f t="shared" si="66"/>
        <v>1.0807265193370166</v>
      </c>
      <c r="AB323" s="21">
        <f t="shared" si="73"/>
        <v>1.0881859764845594</v>
      </c>
      <c r="AC323" s="21">
        <f t="shared" si="74"/>
        <v>1.0732670621894735</v>
      </c>
      <c r="AD323" s="47">
        <f t="shared" si="75"/>
        <v>5.651927822972495E-3</v>
      </c>
      <c r="AE323" s="21">
        <f t="shared" si="67"/>
        <v>-3.9619347533248741E-3</v>
      </c>
      <c r="AF323" s="21">
        <f t="shared" si="68"/>
        <v>1.0746183310533515</v>
      </c>
      <c r="AG323" s="22">
        <f t="shared" si="69"/>
        <v>1.0850082872928177</v>
      </c>
      <c r="AH323" s="10"/>
      <c r="AI323" s="10"/>
    </row>
    <row r="324" spans="1:35" ht="18" customHeight="1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36">
        <v>32.799999999999997</v>
      </c>
      <c r="T324" s="20">
        <f t="shared" si="62"/>
        <v>4.2699724517906337E-2</v>
      </c>
      <c r="U324" s="21">
        <f t="shared" si="70"/>
        <v>4.8429988621346551E-2</v>
      </c>
      <c r="V324" s="21">
        <f t="shared" si="71"/>
        <v>3.6969460414466124E-2</v>
      </c>
      <c r="W324" s="47">
        <f t="shared" si="72"/>
        <v>-8.9495225102319262E-2</v>
      </c>
      <c r="X324" s="21">
        <f t="shared" si="63"/>
        <v>-9.9999999999999908E-2</v>
      </c>
      <c r="Y324" s="21">
        <f t="shared" si="64"/>
        <v>4.6521145975443386E-2</v>
      </c>
      <c r="Z324" s="21">
        <f t="shared" si="65"/>
        <v>4.6969696969696967E-2</v>
      </c>
      <c r="AA324" s="20">
        <f t="shared" si="66"/>
        <v>1.0809146005509642</v>
      </c>
      <c r="AB324" s="21">
        <f t="shared" si="73"/>
        <v>1.0883551106688674</v>
      </c>
      <c r="AC324" s="21">
        <f t="shared" si="74"/>
        <v>1.0734740904330611</v>
      </c>
      <c r="AD324" s="47">
        <f t="shared" si="75"/>
        <v>5.6371873844306541E-3</v>
      </c>
      <c r="AE324" s="21">
        <f t="shared" si="67"/>
        <v>-3.950332847399797E-3</v>
      </c>
      <c r="AF324" s="21">
        <f t="shared" si="68"/>
        <v>1.0748212824010914</v>
      </c>
      <c r="AG324" s="22">
        <f t="shared" si="69"/>
        <v>1.0851845730027547</v>
      </c>
      <c r="AH324" s="10"/>
      <c r="AI324" s="10"/>
    </row>
    <row r="325" spans="1:35" ht="18" customHeight="1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36">
        <v>32.9</v>
      </c>
      <c r="T325" s="20">
        <f t="shared" si="62"/>
        <v>4.2582417582417577E-2</v>
      </c>
      <c r="U325" s="21">
        <f t="shared" si="70"/>
        <v>4.8297751001080677E-2</v>
      </c>
      <c r="V325" s="21">
        <f t="shared" si="71"/>
        <v>3.6867084163754477E-2</v>
      </c>
      <c r="W325" s="47">
        <f t="shared" si="72"/>
        <v>-8.9523809523809741E-2</v>
      </c>
      <c r="X325" s="21">
        <f t="shared" si="63"/>
        <v>-0.10000000000000014</v>
      </c>
      <c r="Y325" s="21">
        <f t="shared" si="64"/>
        <v>4.6394557823129255E-2</v>
      </c>
      <c r="Z325" s="21">
        <f t="shared" si="65"/>
        <v>4.6840659340659341E-2</v>
      </c>
      <c r="AA325" s="20">
        <f t="shared" si="66"/>
        <v>1.0811016483516482</v>
      </c>
      <c r="AB325" s="21">
        <f t="shared" si="73"/>
        <v>1.0885233070153206</v>
      </c>
      <c r="AC325" s="21">
        <f t="shared" si="74"/>
        <v>1.0736799896879758</v>
      </c>
      <c r="AD325" s="47">
        <f t="shared" si="75"/>
        <v>5.622523200492403E-3</v>
      </c>
      <c r="AE325" s="21">
        <f t="shared" si="67"/>
        <v>-3.9387986918105883E-3</v>
      </c>
      <c r="AF325" s="21">
        <f t="shared" si="68"/>
        <v>1.0750231292517005</v>
      </c>
      <c r="AG325" s="22">
        <f t="shared" si="69"/>
        <v>1.08535989010989</v>
      </c>
      <c r="AH325" s="10"/>
      <c r="AI325" s="10"/>
    </row>
    <row r="326" spans="1:35" ht="18" customHeight="1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36">
        <v>33</v>
      </c>
      <c r="T326" s="20">
        <f t="shared" ref="T326:T389" si="76">(R_dead_char*(S326)+R_c*m_c)/(S326+m_c)</f>
        <v>4.2465753424657526E-2</v>
      </c>
      <c r="U326" s="21">
        <f t="shared" si="70"/>
        <v>4.8166233718959062E-2</v>
      </c>
      <c r="V326" s="21">
        <f t="shared" si="71"/>
        <v>3.6765273130355991E-2</v>
      </c>
      <c r="W326" s="47">
        <f t="shared" si="72"/>
        <v>-8.9552238805970324E-2</v>
      </c>
      <c r="X326" s="21">
        <f t="shared" ref="X326:X389" si="77">(T326-Z326)/T326</f>
        <v>-0.10000000000000016</v>
      </c>
      <c r="Y326" s="21">
        <f t="shared" ref="Y326:Y389" si="78">(R_dead_char*S326+R_c*(m_c+sig_m_c))/(S326+(m_c+sig_m_c))</f>
        <v>4.6268656716417909E-2</v>
      </c>
      <c r="Z326" s="21">
        <f t="shared" ref="Z326:Z389" si="79">(R_dead_char*S326+(R_c+sig_Rc)*(m_c))/(S326+m_c)</f>
        <v>4.6712328767123286E-2</v>
      </c>
      <c r="AA326" s="20">
        <f t="shared" ref="AA326:AA389" si="80">(R_mod_char*(S326)+R_c*m_c)/(S326+m_c)</f>
        <v>1.0812876712328767</v>
      </c>
      <c r="AB326" s="21">
        <f t="shared" si="73"/>
        <v>1.0886905732999586</v>
      </c>
      <c r="AC326" s="21">
        <f t="shared" si="74"/>
        <v>1.0738847691657951</v>
      </c>
      <c r="AD326" s="47">
        <f t="shared" si="75"/>
        <v>5.607934684900207E-3</v>
      </c>
      <c r="AE326" s="21">
        <f t="shared" ref="AE326:AE389" si="81">(AA326-AG326)/AA326</f>
        <v>-3.9273316948335553E-3</v>
      </c>
      <c r="AF326" s="21">
        <f t="shared" ref="AF326:AF389" si="82">(R_mod_char*S326+(R_c*(m_c+sig_m_c)))/(S326+(m_c+sig_m_c))</f>
        <v>1.0752238805970149</v>
      </c>
      <c r="AG326" s="22">
        <f t="shared" ref="AG326:AG389" si="83">(R_mod_char*S326+(R_c+sig_Rc)*(m_c))/(S326+(m_c))</f>
        <v>1.0855342465753424</v>
      </c>
      <c r="AH326" s="10"/>
      <c r="AI326" s="10"/>
    </row>
    <row r="327" spans="1:35" ht="18" customHeight="1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36">
        <v>33.1</v>
      </c>
      <c r="T327" s="20">
        <f t="shared" si="76"/>
        <v>4.2349726775956276E-2</v>
      </c>
      <c r="U327" s="21">
        <f t="shared" ref="U327:U390" si="84">T327*(1+SQRT(W327^2+X327^2))</f>
        <v>4.8035430903786237E-2</v>
      </c>
      <c r="V327" s="21">
        <f t="shared" ref="V327:V390" si="85">T327*(1-SQRT(W327^2+X327^2))</f>
        <v>3.6664022648126314E-2</v>
      </c>
      <c r="W327" s="47">
        <f t="shared" ref="W327:W390" si="86">(T327-Y327)/T327</f>
        <v>-8.9580514208389861E-2</v>
      </c>
      <c r="X327" s="21">
        <f t="shared" si="77"/>
        <v>-0.10000000000000003</v>
      </c>
      <c r="Y327" s="21">
        <f t="shared" si="78"/>
        <v>4.6143437077131255E-2</v>
      </c>
      <c r="Z327" s="21">
        <f t="shared" si="79"/>
        <v>4.6584699453551905E-2</v>
      </c>
      <c r="AA327" s="20">
        <f t="shared" si="80"/>
        <v>1.0814726775956283</v>
      </c>
      <c r="AB327" s="21">
        <f t="shared" ref="AB327:AB390" si="87">AA327*(1+SQRT(AD327^2+AE327^2))</f>
        <v>1.0888569172131211</v>
      </c>
      <c r="AC327" s="21">
        <f t="shared" ref="AC327:AC390" si="88">AA327*(1-SQRT(AD327^2+AE327^2))</f>
        <v>1.0740884379781357</v>
      </c>
      <c r="AD327" s="47">
        <f t="shared" ref="AD327:AD390" si="89">(AA327-AF327)/AA327</f>
        <v>5.593421257343148E-3</v>
      </c>
      <c r="AE327" s="21">
        <f t="shared" si="81"/>
        <v>-3.9159312716165922E-3</v>
      </c>
      <c r="AF327" s="21">
        <f t="shared" si="82"/>
        <v>1.0754235453315291</v>
      </c>
      <c r="AG327" s="22">
        <f t="shared" si="83"/>
        <v>1.0857076502732239</v>
      </c>
      <c r="AH327" s="10"/>
      <c r="AI327" s="10"/>
    </row>
    <row r="328" spans="1:35" ht="18" customHeight="1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36">
        <v>33.200000000000003</v>
      </c>
      <c r="T328" s="20">
        <f t="shared" si="76"/>
        <v>4.2234332425068112E-2</v>
      </c>
      <c r="U328" s="21">
        <f t="shared" si="84"/>
        <v>4.7905336748013956E-2</v>
      </c>
      <c r="V328" s="21">
        <f t="shared" si="85"/>
        <v>3.6563328102122268E-2</v>
      </c>
      <c r="W328" s="47">
        <f t="shared" si="86"/>
        <v>-8.9608636977058134E-2</v>
      </c>
      <c r="X328" s="21">
        <f t="shared" si="77"/>
        <v>-0.10000000000000002</v>
      </c>
      <c r="Y328" s="21">
        <f t="shared" si="78"/>
        <v>4.6018893387314436E-2</v>
      </c>
      <c r="Z328" s="21">
        <f t="shared" si="79"/>
        <v>4.6457765667574924E-2</v>
      </c>
      <c r="AA328" s="20">
        <f t="shared" si="80"/>
        <v>1.0816566757493189</v>
      </c>
      <c r="AB328" s="21">
        <f t="shared" si="87"/>
        <v>1.0890223463606272</v>
      </c>
      <c r="AC328" s="21">
        <f t="shared" si="88"/>
        <v>1.0742910051380103</v>
      </c>
      <c r="AD328" s="47">
        <f t="shared" si="89"/>
        <v>5.5789823433829294E-3</v>
      </c>
      <c r="AE328" s="21">
        <f t="shared" si="81"/>
        <v>-3.9045968440781439E-3</v>
      </c>
      <c r="AF328" s="21">
        <f t="shared" si="82"/>
        <v>1.0756221322537112</v>
      </c>
      <c r="AG328" s="22">
        <f t="shared" si="83"/>
        <v>1.0858801089918257</v>
      </c>
      <c r="AH328" s="10"/>
      <c r="AI328" s="10"/>
    </row>
    <row r="329" spans="1:35" ht="18" customHeight="1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36">
        <v>33.299999999999997</v>
      </c>
      <c r="T329" s="20">
        <f t="shared" si="76"/>
        <v>4.2119565217391304E-2</v>
      </c>
      <c r="U329" s="21">
        <f t="shared" si="84"/>
        <v>4.7775945506880878E-2</v>
      </c>
      <c r="V329" s="21">
        <f t="shared" si="85"/>
        <v>3.6463184927901737E-2</v>
      </c>
      <c r="W329" s="47">
        <f t="shared" si="86"/>
        <v>-8.9636608344549173E-2</v>
      </c>
      <c r="X329" s="21">
        <f t="shared" si="77"/>
        <v>-9.9999999999999922E-2</v>
      </c>
      <c r="Y329" s="21">
        <f t="shared" si="78"/>
        <v>4.5895020188425305E-2</v>
      </c>
      <c r="Z329" s="21">
        <f t="shared" si="79"/>
        <v>4.6331521739130431E-2</v>
      </c>
      <c r="AA329" s="20">
        <f t="shared" si="80"/>
        <v>1.0818396739130434</v>
      </c>
      <c r="AB329" s="21">
        <f t="shared" si="87"/>
        <v>1.0891868682649304</v>
      </c>
      <c r="AC329" s="21">
        <f t="shared" si="88"/>
        <v>1.0744924795611561</v>
      </c>
      <c r="AD329" s="47">
        <f t="shared" si="89"/>
        <v>5.564617374378621E-3</v>
      </c>
      <c r="AE329" s="21">
        <f t="shared" si="81"/>
        <v>-3.8933278408106002E-3</v>
      </c>
      <c r="AF329" s="21">
        <f t="shared" si="82"/>
        <v>1.0758196500672947</v>
      </c>
      <c r="AG329" s="22">
        <f t="shared" si="83"/>
        <v>1.0860516304347825</v>
      </c>
      <c r="AH329" s="10"/>
      <c r="AI329" s="10"/>
    </row>
    <row r="330" spans="1:35" ht="18" customHeight="1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36">
        <v>33.4</v>
      </c>
      <c r="T330" s="20">
        <f t="shared" si="76"/>
        <v>4.2005420054200542E-2</v>
      </c>
      <c r="U330" s="21">
        <f t="shared" si="84"/>
        <v>4.7647251497566115E-2</v>
      </c>
      <c r="V330" s="21">
        <f t="shared" si="85"/>
        <v>3.6363588610834968E-2</v>
      </c>
      <c r="W330" s="47">
        <f t="shared" si="86"/>
        <v>-8.9664429530201345E-2</v>
      </c>
      <c r="X330" s="21">
        <f t="shared" si="77"/>
        <v>-0.10000000000000002</v>
      </c>
      <c r="Y330" s="21">
        <f t="shared" si="78"/>
        <v>4.5771812080536912E-2</v>
      </c>
      <c r="Z330" s="21">
        <f t="shared" si="79"/>
        <v>4.6205962059620596E-2</v>
      </c>
      <c r="AA330" s="20">
        <f t="shared" si="80"/>
        <v>1.0820216802168021</v>
      </c>
      <c r="AB330" s="21">
        <f t="shared" si="87"/>
        <v>1.0893504903662603</v>
      </c>
      <c r="AC330" s="21">
        <f t="shared" si="88"/>
        <v>1.0746928700673439</v>
      </c>
      <c r="AD330" s="47">
        <f t="shared" si="89"/>
        <v>5.5503257874172417E-3</v>
      </c>
      <c r="AE330" s="21">
        <f t="shared" si="81"/>
        <v>-3.8821236969839921E-3</v>
      </c>
      <c r="AF330" s="21">
        <f t="shared" si="82"/>
        <v>1.0760161073825503</v>
      </c>
      <c r="AG330" s="22">
        <f t="shared" si="83"/>
        <v>1.0862222222222222</v>
      </c>
      <c r="AH330" s="10"/>
      <c r="AI330" s="10"/>
    </row>
    <row r="331" spans="1:35" ht="18" customHeight="1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36">
        <v>33.5</v>
      </c>
      <c r="T331" s="20">
        <f t="shared" si="76"/>
        <v>4.1891891891891887E-2</v>
      </c>
      <c r="U331" s="21">
        <f t="shared" si="84"/>
        <v>4.7519249098356524E-2</v>
      </c>
      <c r="V331" s="21">
        <f t="shared" si="85"/>
        <v>3.6264534685427251E-2</v>
      </c>
      <c r="W331" s="47">
        <f t="shared" si="86"/>
        <v>-8.9692101740294572E-2</v>
      </c>
      <c r="X331" s="21">
        <f t="shared" si="77"/>
        <v>-9.9999999999999978E-2</v>
      </c>
      <c r="Y331" s="21">
        <f t="shared" si="78"/>
        <v>4.5649263721552875E-2</v>
      </c>
      <c r="Z331" s="21">
        <f t="shared" si="79"/>
        <v>4.6081081081081075E-2</v>
      </c>
      <c r="AA331" s="20">
        <f t="shared" si="80"/>
        <v>1.0822027027027026</v>
      </c>
      <c r="AB331" s="21">
        <f t="shared" si="87"/>
        <v>1.089513220023739</v>
      </c>
      <c r="AC331" s="21">
        <f t="shared" si="88"/>
        <v>1.0748921853816662</v>
      </c>
      <c r="AD331" s="47">
        <f t="shared" si="89"/>
        <v>5.5361070252397731E-3</v>
      </c>
      <c r="AE331" s="21">
        <f t="shared" si="81"/>
        <v>-3.8709838542514319E-3</v>
      </c>
      <c r="AF331" s="21">
        <f t="shared" si="82"/>
        <v>1.0762115127175367</v>
      </c>
      <c r="AG331" s="22">
        <f t="shared" si="83"/>
        <v>1.086391891891892</v>
      </c>
      <c r="AH331" s="10"/>
      <c r="AI331" s="10"/>
    </row>
    <row r="332" spans="1:35" ht="18" customHeight="1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36">
        <v>33.6</v>
      </c>
      <c r="T332" s="20">
        <f t="shared" si="76"/>
        <v>4.1778975741239885E-2</v>
      </c>
      <c r="U332" s="21">
        <f t="shared" si="84"/>
        <v>4.7391932747827298E-2</v>
      </c>
      <c r="V332" s="21">
        <f t="shared" si="85"/>
        <v>3.6166018734652472E-2</v>
      </c>
      <c r="W332" s="47">
        <f t="shared" si="86"/>
        <v>-8.9719626168224431E-2</v>
      </c>
      <c r="X332" s="21">
        <f t="shared" si="77"/>
        <v>-0.10000000000000006</v>
      </c>
      <c r="Y332" s="21">
        <f t="shared" si="78"/>
        <v>4.5527369826435245E-2</v>
      </c>
      <c r="Z332" s="21">
        <f t="shared" si="79"/>
        <v>4.5956873315363876E-2</v>
      </c>
      <c r="AA332" s="20">
        <f t="shared" si="80"/>
        <v>1.0823827493261455</v>
      </c>
      <c r="AB332" s="21">
        <f t="shared" si="87"/>
        <v>1.0896750645164857</v>
      </c>
      <c r="AC332" s="21">
        <f t="shared" si="88"/>
        <v>1.0750904341358054</v>
      </c>
      <c r="AD332" s="47">
        <f t="shared" si="89"/>
        <v>5.5219605361728026E-3</v>
      </c>
      <c r="AE332" s="21">
        <f t="shared" si="81"/>
        <v>-3.859907760655857E-3</v>
      </c>
      <c r="AF332" s="21">
        <f t="shared" si="82"/>
        <v>1.0764058744993323</v>
      </c>
      <c r="AG332" s="22">
        <f t="shared" si="83"/>
        <v>1.0865606469002695</v>
      </c>
      <c r="AH332" s="10"/>
      <c r="AI332" s="10"/>
    </row>
    <row r="333" spans="1:35" ht="18" customHeight="1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36">
        <v>33.700000000000003</v>
      </c>
      <c r="T333" s="20">
        <f t="shared" si="76"/>
        <v>4.1666666666666657E-2</v>
      </c>
      <c r="U333" s="21">
        <f t="shared" si="84"/>
        <v>4.7265296944035723E-2</v>
      </c>
      <c r="V333" s="21">
        <f t="shared" si="85"/>
        <v>3.6068036389297592E-2</v>
      </c>
      <c r="W333" s="47">
        <f t="shared" si="86"/>
        <v>-8.974700399467396E-2</v>
      </c>
      <c r="X333" s="21">
        <f t="shared" si="77"/>
        <v>-0.1</v>
      </c>
      <c r="Y333" s="21">
        <f t="shared" si="78"/>
        <v>4.5406125166444739E-2</v>
      </c>
      <c r="Z333" s="21">
        <f t="shared" si="79"/>
        <v>4.5833333333333323E-2</v>
      </c>
      <c r="AA333" s="20">
        <f t="shared" si="80"/>
        <v>1.0825618279569893</v>
      </c>
      <c r="AB333" s="21">
        <f t="shared" si="87"/>
        <v>1.0898360310446991</v>
      </c>
      <c r="AC333" s="21">
        <f t="shared" si="88"/>
        <v>1.0752876248692795</v>
      </c>
      <c r="AD333" s="47">
        <f t="shared" si="89"/>
        <v>5.507885774058423E-3</v>
      </c>
      <c r="AE333" s="21">
        <f t="shared" si="81"/>
        <v>-3.8488948705405449E-3</v>
      </c>
      <c r="AF333" s="21">
        <f t="shared" si="82"/>
        <v>1.0765992010652463</v>
      </c>
      <c r="AG333" s="22">
        <f t="shared" si="83"/>
        <v>1.0867284946236559</v>
      </c>
      <c r="AH333" s="10"/>
      <c r="AI333" s="10"/>
    </row>
    <row r="334" spans="1:35" ht="18" customHeight="1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36">
        <v>33.799999999999997</v>
      </c>
      <c r="T334" s="20">
        <f t="shared" si="76"/>
        <v>4.1554959785522788E-2</v>
      </c>
      <c r="U334" s="21">
        <f t="shared" si="84"/>
        <v>4.7139336243727979E-2</v>
      </c>
      <c r="V334" s="21">
        <f t="shared" si="85"/>
        <v>3.5970583327317597E-2</v>
      </c>
      <c r="W334" s="47">
        <f t="shared" si="86"/>
        <v>-8.9774236387782272E-2</v>
      </c>
      <c r="X334" s="21">
        <f t="shared" si="77"/>
        <v>-9.9999999999999936E-2</v>
      </c>
      <c r="Y334" s="21">
        <f t="shared" si="78"/>
        <v>4.5285524568393097E-2</v>
      </c>
      <c r="Z334" s="21">
        <f t="shared" si="79"/>
        <v>4.5710455764075064E-2</v>
      </c>
      <c r="AA334" s="20">
        <f t="shared" si="80"/>
        <v>1.082739946380697</v>
      </c>
      <c r="AB334" s="21">
        <f t="shared" si="87"/>
        <v>1.0899961267307248</v>
      </c>
      <c r="AC334" s="21">
        <f t="shared" si="88"/>
        <v>1.0754837660306691</v>
      </c>
      <c r="AD334" s="47">
        <f t="shared" si="89"/>
        <v>5.49388219818668E-3</v>
      </c>
      <c r="AE334" s="21">
        <f t="shared" si="81"/>
        <v>-3.8379446444578346E-3</v>
      </c>
      <c r="AF334" s="21">
        <f t="shared" si="82"/>
        <v>1.0767915006640105</v>
      </c>
      <c r="AG334" s="22">
        <f t="shared" si="83"/>
        <v>1.0868954423592494</v>
      </c>
      <c r="AH334" s="10"/>
      <c r="AI334" s="10"/>
    </row>
    <row r="335" spans="1:35" ht="18" customHeight="1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36">
        <v>33.9</v>
      </c>
      <c r="T335" s="20">
        <f t="shared" si="76"/>
        <v>4.1443850267379678E-2</v>
      </c>
      <c r="U335" s="21">
        <f t="shared" si="84"/>
        <v>4.7014045261558376E-2</v>
      </c>
      <c r="V335" s="21">
        <f t="shared" si="85"/>
        <v>3.587365527320098E-2</v>
      </c>
      <c r="W335" s="47">
        <f t="shared" si="86"/>
        <v>-8.9801324503311394E-2</v>
      </c>
      <c r="X335" s="21">
        <f t="shared" si="77"/>
        <v>-9.9999999999999964E-2</v>
      </c>
      <c r="Y335" s="21">
        <f t="shared" si="78"/>
        <v>4.5165562913907289E-2</v>
      </c>
      <c r="Z335" s="21">
        <f t="shared" si="79"/>
        <v>4.5588235294117645E-2</v>
      </c>
      <c r="AA335" s="20">
        <f t="shared" si="80"/>
        <v>1.0829171122994652</v>
      </c>
      <c r="AB335" s="21">
        <f t="shared" si="87"/>
        <v>1.0901553586201036</v>
      </c>
      <c r="AC335" s="21">
        <f t="shared" si="88"/>
        <v>1.0756788659788268</v>
      </c>
      <c r="AD335" s="47">
        <f t="shared" si="89"/>
        <v>5.479949273228089E-3</v>
      </c>
      <c r="AE335" s="21">
        <f t="shared" si="81"/>
        <v>-3.8270565490813881E-3</v>
      </c>
      <c r="AF335" s="21">
        <f t="shared" si="82"/>
        <v>1.0769827814569535</v>
      </c>
      <c r="AG335" s="22">
        <f t="shared" si="83"/>
        <v>1.0870614973262032</v>
      </c>
      <c r="AH335" s="10"/>
      <c r="AI335" s="10"/>
    </row>
    <row r="336" spans="1:35" ht="18" customHeight="1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36">
        <v>34</v>
      </c>
      <c r="T336" s="20">
        <f t="shared" si="76"/>
        <v>4.1333333333333326E-2</v>
      </c>
      <c r="U336" s="21">
        <f t="shared" si="84"/>
        <v>4.6889418669321233E-2</v>
      </c>
      <c r="V336" s="21">
        <f t="shared" si="85"/>
        <v>3.577724799734542E-2</v>
      </c>
      <c r="W336" s="47">
        <f t="shared" si="86"/>
        <v>-8.9828269484808723E-2</v>
      </c>
      <c r="X336" s="21">
        <f t="shared" si="77"/>
        <v>-0.10000000000000009</v>
      </c>
      <c r="Y336" s="21">
        <f t="shared" si="78"/>
        <v>4.5046235138705419E-2</v>
      </c>
      <c r="Z336" s="21">
        <f t="shared" si="79"/>
        <v>4.5466666666666662E-2</v>
      </c>
      <c r="AA336" s="20">
        <f t="shared" si="80"/>
        <v>1.0830933333333332</v>
      </c>
      <c r="AB336" s="21">
        <f t="shared" si="87"/>
        <v>1.0903137336826034</v>
      </c>
      <c r="AC336" s="21">
        <f t="shared" si="88"/>
        <v>1.0758729329840631</v>
      </c>
      <c r="AD336" s="47">
        <f t="shared" si="89"/>
        <v>5.4660864691674534E-3</v>
      </c>
      <c r="AE336" s="21">
        <f t="shared" si="81"/>
        <v>-3.8162300571205417E-3</v>
      </c>
      <c r="AF336" s="21">
        <f t="shared" si="82"/>
        <v>1.0771730515191544</v>
      </c>
      <c r="AG336" s="22">
        <f t="shared" si="83"/>
        <v>1.0872266666666668</v>
      </c>
      <c r="AH336" s="10"/>
      <c r="AI336" s="10"/>
    </row>
    <row r="337" spans="1:35" ht="18" customHeight="1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36">
        <v>34.1</v>
      </c>
      <c r="T337" s="20">
        <f t="shared" si="76"/>
        <v>4.1223404255319146E-2</v>
      </c>
      <c r="U337" s="21">
        <f t="shared" si="84"/>
        <v>4.6765451195194818E-2</v>
      </c>
      <c r="V337" s="21">
        <f t="shared" si="85"/>
        <v>3.5681357315443474E-2</v>
      </c>
      <c r="W337" s="47">
        <f t="shared" si="86"/>
        <v>-8.9855072463768185E-2</v>
      </c>
      <c r="X337" s="21">
        <f t="shared" si="77"/>
        <v>-9.9999999999999895E-2</v>
      </c>
      <c r="Y337" s="21">
        <f t="shared" si="78"/>
        <v>4.4927536231884058E-2</v>
      </c>
      <c r="Z337" s="21">
        <f t="shared" si="79"/>
        <v>4.5345744680851056E-2</v>
      </c>
      <c r="AA337" s="20">
        <f t="shared" si="80"/>
        <v>1.0832686170212764</v>
      </c>
      <c r="AB337" s="21">
        <f t="shared" si="87"/>
        <v>1.0904712588132357</v>
      </c>
      <c r="AC337" s="21">
        <f t="shared" si="88"/>
        <v>1.0760659752293174</v>
      </c>
      <c r="AD337" s="47">
        <f t="shared" si="89"/>
        <v>5.4522932612389727E-3</v>
      </c>
      <c r="AE337" s="21">
        <f t="shared" si="81"/>
        <v>-3.8054646472334558E-3</v>
      </c>
      <c r="AF337" s="21">
        <f t="shared" si="82"/>
        <v>1.0773623188405796</v>
      </c>
      <c r="AG337" s="22">
        <f t="shared" si="83"/>
        <v>1.0873909574468084</v>
      </c>
      <c r="AH337" s="10"/>
      <c r="AI337" s="10"/>
    </row>
    <row r="338" spans="1:35" ht="18" customHeight="1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36">
        <v>34.200000000000003</v>
      </c>
      <c r="T338" s="20">
        <f t="shared" si="76"/>
        <v>4.111405835543766E-2</v>
      </c>
      <c r="U338" s="21">
        <f t="shared" si="84"/>
        <v>4.6642137622997362E-2</v>
      </c>
      <c r="V338" s="21">
        <f t="shared" si="85"/>
        <v>3.5585979087877952E-2</v>
      </c>
      <c r="W338" s="47">
        <f t="shared" si="86"/>
        <v>-8.98817345597899E-2</v>
      </c>
      <c r="X338" s="21">
        <f t="shared" si="77"/>
        <v>-9.9999999999999964E-2</v>
      </c>
      <c r="Y338" s="21">
        <f t="shared" si="78"/>
        <v>4.480946123521682E-2</v>
      </c>
      <c r="Z338" s="21">
        <f t="shared" si="79"/>
        <v>4.5225464190981425E-2</v>
      </c>
      <c r="AA338" s="20">
        <f t="shared" si="80"/>
        <v>1.0834429708222812</v>
      </c>
      <c r="AB338" s="21">
        <f t="shared" si="87"/>
        <v>1.0906279408332546</v>
      </c>
      <c r="AC338" s="21">
        <f t="shared" si="88"/>
        <v>1.0762580008113078</v>
      </c>
      <c r="AD338" s="47">
        <f t="shared" si="89"/>
        <v>5.4385691298622059E-3</v>
      </c>
      <c r="AE338" s="21">
        <f t="shared" si="81"/>
        <v>-3.7947598039456136E-3</v>
      </c>
      <c r="AF338" s="21">
        <f t="shared" si="82"/>
        <v>1.077550591327201</v>
      </c>
      <c r="AG338" s="22">
        <f t="shared" si="83"/>
        <v>1.0875543766578251</v>
      </c>
      <c r="AH338" s="10"/>
      <c r="AI338" s="10"/>
    </row>
    <row r="339" spans="1:35" ht="18" customHeight="1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36">
        <v>34.299999999999997</v>
      </c>
      <c r="T339" s="20">
        <f t="shared" si="76"/>
        <v>4.1005291005291003E-2</v>
      </c>
      <c r="U339" s="21">
        <f t="shared" si="84"/>
        <v>4.6519472791454727E-2</v>
      </c>
      <c r="V339" s="21">
        <f t="shared" si="85"/>
        <v>3.5491109219127272E-2</v>
      </c>
      <c r="W339" s="47">
        <f t="shared" si="86"/>
        <v>-8.9908256880734019E-2</v>
      </c>
      <c r="X339" s="21">
        <f t="shared" si="77"/>
        <v>-0.1000000000000001</v>
      </c>
      <c r="Y339" s="21">
        <f t="shared" si="78"/>
        <v>4.4692005242463959E-2</v>
      </c>
      <c r="Z339" s="21">
        <f t="shared" si="79"/>
        <v>4.5105820105820107E-2</v>
      </c>
      <c r="AA339" s="20">
        <f t="shared" si="80"/>
        <v>1.0836164021164021</v>
      </c>
      <c r="AB339" s="21">
        <f t="shared" si="87"/>
        <v>1.0907837864911385</v>
      </c>
      <c r="AC339" s="21">
        <f t="shared" si="88"/>
        <v>1.0764490177416657</v>
      </c>
      <c r="AD339" s="47">
        <f t="shared" si="89"/>
        <v>5.4249135605772651E-3</v>
      </c>
      <c r="AE339" s="21">
        <f t="shared" si="81"/>
        <v>-3.7841150175656727E-3</v>
      </c>
      <c r="AF339" s="21">
        <f t="shared" si="82"/>
        <v>1.0777378768020969</v>
      </c>
      <c r="AG339" s="22">
        <f t="shared" si="83"/>
        <v>1.0877169312169312</v>
      </c>
      <c r="AH339" s="10"/>
      <c r="AI339" s="10"/>
    </row>
    <row r="340" spans="1:35" ht="18" customHeight="1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36">
        <v>34.4</v>
      </c>
      <c r="T340" s="20">
        <f t="shared" si="76"/>
        <v>4.0897097625329809E-2</v>
      </c>
      <c r="U340" s="21">
        <f t="shared" si="84"/>
        <v>4.6397451593479674E-2</v>
      </c>
      <c r="V340" s="21">
        <f t="shared" si="85"/>
        <v>3.5396743657179944E-2</v>
      </c>
      <c r="W340" s="47">
        <f t="shared" si="86"/>
        <v>-8.9934640522875947E-2</v>
      </c>
      <c r="X340" s="21">
        <f t="shared" si="77"/>
        <v>-0.1000000000000001</v>
      </c>
      <c r="Y340" s="21">
        <f t="shared" si="78"/>
        <v>4.4575163398692809E-2</v>
      </c>
      <c r="Z340" s="21">
        <f t="shared" si="79"/>
        <v>4.4986807387862794E-2</v>
      </c>
      <c r="AA340" s="20">
        <f t="shared" si="80"/>
        <v>1.0837889182058047</v>
      </c>
      <c r="AB340" s="21">
        <f t="shared" si="87"/>
        <v>1.0909388024635602</v>
      </c>
      <c r="AC340" s="21">
        <f t="shared" si="88"/>
        <v>1.0766390339480492</v>
      </c>
      <c r="AD340" s="47">
        <f t="shared" si="89"/>
        <v>5.4113260439845288E-3</v>
      </c>
      <c r="AE340" s="21">
        <f t="shared" si="81"/>
        <v>-3.7735297841054029E-3</v>
      </c>
      <c r="AF340" s="21">
        <f t="shared" si="82"/>
        <v>1.0779241830065358</v>
      </c>
      <c r="AG340" s="22">
        <f t="shared" si="83"/>
        <v>1.0878786279683377</v>
      </c>
      <c r="AH340" s="10"/>
      <c r="AI340" s="10"/>
    </row>
    <row r="341" spans="1:35" ht="18" customHeight="1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36">
        <v>34.5</v>
      </c>
      <c r="T341" s="20">
        <f t="shared" si="76"/>
        <v>4.0789473684210521E-2</v>
      </c>
      <c r="U341" s="21">
        <f t="shared" si="84"/>
        <v>4.6276068975462471E-2</v>
      </c>
      <c r="V341" s="21">
        <f t="shared" si="85"/>
        <v>3.5302878392958571E-2</v>
      </c>
      <c r="W341" s="47">
        <f t="shared" si="86"/>
        <v>-8.9960886571056234E-2</v>
      </c>
      <c r="X341" s="21">
        <f t="shared" si="77"/>
        <v>-0.10000000000000012</v>
      </c>
      <c r="Y341" s="21">
        <f t="shared" si="78"/>
        <v>4.4458930899608867E-2</v>
      </c>
      <c r="Z341" s="21">
        <f t="shared" si="79"/>
        <v>4.4868421052631578E-2</v>
      </c>
      <c r="AA341" s="20">
        <f t="shared" si="80"/>
        <v>1.0839605263157894</v>
      </c>
      <c r="AB341" s="21">
        <f t="shared" si="87"/>
        <v>1.0910929953563382</v>
      </c>
      <c r="AC341" s="21">
        <f t="shared" si="88"/>
        <v>1.0768280572752407</v>
      </c>
      <c r="AD341" s="47">
        <f t="shared" si="89"/>
        <v>5.3978060756815225E-3</v>
      </c>
      <c r="AE341" s="21">
        <f t="shared" si="81"/>
        <v>-3.7630036052002454E-3</v>
      </c>
      <c r="AF341" s="21">
        <f t="shared" si="82"/>
        <v>1.0781095176010431</v>
      </c>
      <c r="AG341" s="22">
        <f t="shared" si="83"/>
        <v>1.0880394736842105</v>
      </c>
      <c r="AH341" s="10"/>
      <c r="AI341" s="10"/>
    </row>
    <row r="342" spans="1:35" ht="18" customHeight="1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36">
        <v>34.6</v>
      </c>
      <c r="T342" s="20">
        <f t="shared" si="76"/>
        <v>4.0682414698162722E-2</v>
      </c>
      <c r="U342" s="21">
        <f t="shared" si="84"/>
        <v>4.6155319936572556E-2</v>
      </c>
      <c r="V342" s="21">
        <f t="shared" si="85"/>
        <v>3.5209509459752888E-2</v>
      </c>
      <c r="W342" s="47">
        <f t="shared" si="86"/>
        <v>-8.9986996098829819E-2</v>
      </c>
      <c r="X342" s="21">
        <f t="shared" si="77"/>
        <v>-0.1000000000000001</v>
      </c>
      <c r="Y342" s="21">
        <f t="shared" si="78"/>
        <v>4.4343302990897268E-2</v>
      </c>
      <c r="Z342" s="21">
        <f t="shared" si="79"/>
        <v>4.4750656167978999E-2</v>
      </c>
      <c r="AA342" s="20">
        <f t="shared" si="80"/>
        <v>1.0841312335958004</v>
      </c>
      <c r="AB342" s="21">
        <f t="shared" si="87"/>
        <v>1.0912463717053731</v>
      </c>
      <c r="AC342" s="21">
        <f t="shared" si="88"/>
        <v>1.0770160954862278</v>
      </c>
      <c r="AD342" s="47">
        <f t="shared" si="89"/>
        <v>5.3843531562036912E-3</v>
      </c>
      <c r="AE342" s="21">
        <f t="shared" si="81"/>
        <v>-3.752535988030669E-3</v>
      </c>
      <c r="AF342" s="21">
        <f t="shared" si="82"/>
        <v>1.0782938881664499</v>
      </c>
      <c r="AG342" s="22">
        <f t="shared" si="83"/>
        <v>1.0881994750656168</v>
      </c>
      <c r="AH342" s="10"/>
      <c r="AI342" s="10"/>
    </row>
    <row r="343" spans="1:35" ht="18" customHeight="1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36">
        <v>34.700000000000003</v>
      </c>
      <c r="T343" s="20">
        <f t="shared" si="76"/>
        <v>4.0575916230366486E-2</v>
      </c>
      <c r="U343" s="21">
        <f t="shared" si="84"/>
        <v>4.6035199528071176E-2</v>
      </c>
      <c r="V343" s="21">
        <f t="shared" si="85"/>
        <v>3.5116632932661797E-2</v>
      </c>
      <c r="W343" s="47">
        <f t="shared" si="86"/>
        <v>-9.0012970168612233E-2</v>
      </c>
      <c r="X343" s="21">
        <f t="shared" si="77"/>
        <v>-0.10000000000000002</v>
      </c>
      <c r="Y343" s="21">
        <f t="shared" si="78"/>
        <v>4.4228274967574574E-2</v>
      </c>
      <c r="Z343" s="21">
        <f t="shared" si="79"/>
        <v>4.4633507853403136E-2</v>
      </c>
      <c r="AA343" s="20">
        <f t="shared" si="80"/>
        <v>1.0843010471204189</v>
      </c>
      <c r="AB343" s="21">
        <f t="shared" si="87"/>
        <v>1.0913989379775704</v>
      </c>
      <c r="AC343" s="21">
        <f t="shared" si="88"/>
        <v>1.0772031562632673</v>
      </c>
      <c r="AD343" s="47">
        <f t="shared" si="89"/>
        <v>5.3709667909629224E-3</v>
      </c>
      <c r="AE343" s="21">
        <f t="shared" si="81"/>
        <v>-3.7421264452455498E-3</v>
      </c>
      <c r="AF343" s="21">
        <f t="shared" si="82"/>
        <v>1.0784773022049288</v>
      </c>
      <c r="AG343" s="22">
        <f t="shared" si="83"/>
        <v>1.0883586387434556</v>
      </c>
      <c r="AH343" s="10"/>
      <c r="AI343" s="10"/>
    </row>
    <row r="344" spans="1:35" ht="18" customHeight="1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36">
        <v>34.799999999999997</v>
      </c>
      <c r="T344" s="20">
        <f t="shared" si="76"/>
        <v>4.0469973890339427E-2</v>
      </c>
      <c r="U344" s="21">
        <f t="shared" si="84"/>
        <v>4.5915702852634757E-2</v>
      </c>
      <c r="V344" s="21">
        <f t="shared" si="85"/>
        <v>3.5024244928044096E-2</v>
      </c>
      <c r="W344" s="47">
        <f t="shared" si="86"/>
        <v>-9.0038809831824093E-2</v>
      </c>
      <c r="X344" s="21">
        <f t="shared" si="77"/>
        <v>-9.999999999999995E-2</v>
      </c>
      <c r="Y344" s="21">
        <f t="shared" si="78"/>
        <v>4.4113842173350584E-2</v>
      </c>
      <c r="Z344" s="21">
        <f t="shared" si="79"/>
        <v>4.4516971279373367E-2</v>
      </c>
      <c r="AA344" s="20">
        <f t="shared" si="80"/>
        <v>1.0844699738903394</v>
      </c>
      <c r="AB344" s="21">
        <f t="shared" si="87"/>
        <v>1.091550700571748</v>
      </c>
      <c r="AC344" s="21">
        <f t="shared" si="88"/>
        <v>1.0773892472089308</v>
      </c>
      <c r="AD344" s="47">
        <f t="shared" si="89"/>
        <v>5.3576464901903664E-3</v>
      </c>
      <c r="AE344" s="21">
        <f t="shared" si="81"/>
        <v>-3.73177449488634E-3</v>
      </c>
      <c r="AF344" s="21">
        <f t="shared" si="82"/>
        <v>1.078659767141009</v>
      </c>
      <c r="AG344" s="22">
        <f t="shared" si="83"/>
        <v>1.0885169712793734</v>
      </c>
      <c r="AH344" s="10"/>
      <c r="AI344" s="10"/>
    </row>
    <row r="345" spans="1:35" ht="18" customHeight="1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36">
        <v>34.9</v>
      </c>
      <c r="T345" s="20">
        <f t="shared" si="76"/>
        <v>4.0364583333333329E-2</v>
      </c>
      <c r="U345" s="21">
        <f t="shared" si="84"/>
        <v>4.5796825063688672E-2</v>
      </c>
      <c r="V345" s="21">
        <f t="shared" si="85"/>
        <v>3.4932341602977986E-2</v>
      </c>
      <c r="W345" s="47">
        <f t="shared" si="86"/>
        <v>-9.006451612903249E-2</v>
      </c>
      <c r="X345" s="21">
        <f t="shared" si="77"/>
        <v>-0.1</v>
      </c>
      <c r="Y345" s="21">
        <f t="shared" si="78"/>
        <v>4.4000000000000004E-2</v>
      </c>
      <c r="Z345" s="21">
        <f t="shared" si="79"/>
        <v>4.4401041666666662E-2</v>
      </c>
      <c r="AA345" s="20">
        <f t="shared" si="80"/>
        <v>1.0846380208333333</v>
      </c>
      <c r="AB345" s="21">
        <f t="shared" si="87"/>
        <v>1.0917016658195304</v>
      </c>
      <c r="AC345" s="21">
        <f t="shared" si="88"/>
        <v>1.0775743758471361</v>
      </c>
      <c r="AD345" s="47">
        <f t="shared" si="89"/>
        <v>5.3443917688769851E-3</v>
      </c>
      <c r="AE345" s="21">
        <f t="shared" si="81"/>
        <v>-3.7214796603130362E-3</v>
      </c>
      <c r="AF345" s="21">
        <f t="shared" si="82"/>
        <v>1.0788412903225806</v>
      </c>
      <c r="AG345" s="22">
        <f t="shared" si="83"/>
        <v>1.0886744791666667</v>
      </c>
      <c r="AH345" s="10"/>
      <c r="AI345" s="10"/>
    </row>
    <row r="346" spans="1:35" ht="18" customHeight="1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36">
        <v>35</v>
      </c>
      <c r="T346" s="20">
        <f t="shared" si="76"/>
        <v>4.0259740259740252E-2</v>
      </c>
      <c r="U346" s="21">
        <f t="shared" si="84"/>
        <v>4.5678561364751478E-2</v>
      </c>
      <c r="V346" s="21">
        <f t="shared" si="85"/>
        <v>3.4840919154729026E-2</v>
      </c>
      <c r="W346" s="47">
        <f t="shared" si="86"/>
        <v>-9.0090090090090266E-2</v>
      </c>
      <c r="X346" s="21">
        <f t="shared" si="77"/>
        <v>-0.10000000000000012</v>
      </c>
      <c r="Y346" s="21">
        <f t="shared" si="78"/>
        <v>4.3886743886743886E-2</v>
      </c>
      <c r="Z346" s="21">
        <f t="shared" si="79"/>
        <v>4.4285714285714282E-2</v>
      </c>
      <c r="AA346" s="20">
        <f t="shared" si="80"/>
        <v>1.0848051948051949</v>
      </c>
      <c r="AB346" s="21">
        <f t="shared" si="87"/>
        <v>1.0918518399862271</v>
      </c>
      <c r="AC346" s="21">
        <f t="shared" si="88"/>
        <v>1.0777585496241626</v>
      </c>
      <c r="AD346" s="47">
        <f t="shared" si="89"/>
        <v>5.3312021467175567E-3</v>
      </c>
      <c r="AE346" s="21">
        <f t="shared" si="81"/>
        <v>-3.7112414701305084E-3</v>
      </c>
      <c r="AF346" s="21">
        <f t="shared" si="82"/>
        <v>1.0790218790218791</v>
      </c>
      <c r="AG346" s="22">
        <f t="shared" si="83"/>
        <v>1.0888311688311689</v>
      </c>
      <c r="AH346" s="10"/>
      <c r="AI346" s="10"/>
    </row>
    <row r="347" spans="1:35" ht="18" customHeight="1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36">
        <v>35.1</v>
      </c>
      <c r="T347" s="20">
        <f t="shared" si="76"/>
        <v>4.0155440414507769E-2</v>
      </c>
      <c r="U347" s="21">
        <f t="shared" si="84"/>
        <v>4.5560907008789286E-2</v>
      </c>
      <c r="V347" s="21">
        <f t="shared" si="85"/>
        <v>3.4749973820226251E-2</v>
      </c>
      <c r="W347" s="47">
        <f t="shared" si="86"/>
        <v>-9.011553273427475E-2</v>
      </c>
      <c r="X347" s="21">
        <f t="shared" si="77"/>
        <v>-9.9999999999999978E-2</v>
      </c>
      <c r="Y347" s="21">
        <f t="shared" si="78"/>
        <v>4.3774069319640563E-2</v>
      </c>
      <c r="Z347" s="21">
        <f t="shared" si="79"/>
        <v>4.4170984455958545E-2</v>
      </c>
      <c r="AA347" s="20">
        <f t="shared" si="80"/>
        <v>1.0849715025906734</v>
      </c>
      <c r="AB347" s="21">
        <f t="shared" si="87"/>
        <v>1.092001229271699</v>
      </c>
      <c r="AC347" s="21">
        <f t="shared" si="88"/>
        <v>1.0779417759096479</v>
      </c>
      <c r="AD347" s="47">
        <f t="shared" si="89"/>
        <v>5.3180771480532286E-3</v>
      </c>
      <c r="AE347" s="21">
        <f t="shared" si="81"/>
        <v>-3.7010594581172352E-3</v>
      </c>
      <c r="AF347" s="21">
        <f t="shared" si="82"/>
        <v>1.079201540436457</v>
      </c>
      <c r="AG347" s="22">
        <f t="shared" si="83"/>
        <v>1.0889870466321243</v>
      </c>
      <c r="AH347" s="10"/>
      <c r="AI347" s="10"/>
    </row>
    <row r="348" spans="1:35" ht="18" customHeight="1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36">
        <v>35.200000000000003</v>
      </c>
      <c r="T348" s="20">
        <f t="shared" si="76"/>
        <v>4.0051679586563298E-2</v>
      </c>
      <c r="U348" s="21">
        <f t="shared" si="84"/>
        <v>4.5443857297580006E-2</v>
      </c>
      <c r="V348" s="21">
        <f t="shared" si="85"/>
        <v>3.4659501875546589E-2</v>
      </c>
      <c r="W348" s="47">
        <f t="shared" si="86"/>
        <v>-9.0140845070422734E-2</v>
      </c>
      <c r="X348" s="21">
        <f t="shared" si="77"/>
        <v>-0.10000000000000005</v>
      </c>
      <c r="Y348" s="21">
        <f t="shared" si="78"/>
        <v>4.3661971830985913E-2</v>
      </c>
      <c r="Z348" s="21">
        <f t="shared" si="79"/>
        <v>4.405684754521963E-2</v>
      </c>
      <c r="AA348" s="20">
        <f t="shared" si="80"/>
        <v>1.0851369509043927</v>
      </c>
      <c r="AB348" s="21">
        <f t="shared" si="87"/>
        <v>1.0921498398112102</v>
      </c>
      <c r="AC348" s="21">
        <f t="shared" si="88"/>
        <v>1.0781240619975752</v>
      </c>
      <c r="AD348" s="47">
        <f t="shared" si="89"/>
        <v>5.3050163018170827E-3</v>
      </c>
      <c r="AE348" s="21">
        <f t="shared" si="81"/>
        <v>-3.690933163153554E-3</v>
      </c>
      <c r="AF348" s="21">
        <f t="shared" si="82"/>
        <v>1.0793802816901408</v>
      </c>
      <c r="AG348" s="22">
        <f t="shared" si="83"/>
        <v>1.089142118863049</v>
      </c>
      <c r="AH348" s="10"/>
      <c r="AI348" s="10"/>
    </row>
    <row r="349" spans="1:35" ht="18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36">
        <v>35.299999999999997</v>
      </c>
      <c r="T349" s="20">
        <f t="shared" si="76"/>
        <v>3.994845360824742E-2</v>
      </c>
      <c r="U349" s="21">
        <f t="shared" si="84"/>
        <v>4.5327407581087463E-2</v>
      </c>
      <c r="V349" s="21">
        <f t="shared" si="85"/>
        <v>3.4569499635407376E-2</v>
      </c>
      <c r="W349" s="47">
        <f t="shared" si="86"/>
        <v>-9.0166028097062673E-2</v>
      </c>
      <c r="X349" s="21">
        <f t="shared" si="77"/>
        <v>-0.1</v>
      </c>
      <c r="Y349" s="21">
        <f t="shared" si="78"/>
        <v>4.3550446998722861E-2</v>
      </c>
      <c r="Z349" s="21">
        <f t="shared" si="79"/>
        <v>4.3943298969072161E-2</v>
      </c>
      <c r="AA349" s="20">
        <f t="shared" si="80"/>
        <v>1.0853015463917526</v>
      </c>
      <c r="AB349" s="21">
        <f t="shared" si="87"/>
        <v>1.0922976776762665</v>
      </c>
      <c r="AC349" s="21">
        <f t="shared" si="88"/>
        <v>1.0783054151072387</v>
      </c>
      <c r="AD349" s="47">
        <f t="shared" si="89"/>
        <v>5.2920191414778314E-3</v>
      </c>
      <c r="AE349" s="21">
        <f t="shared" si="81"/>
        <v>-3.6808621291531275E-3</v>
      </c>
      <c r="AF349" s="21">
        <f t="shared" si="82"/>
        <v>1.0795581098339719</v>
      </c>
      <c r="AG349" s="22">
        <f t="shared" si="83"/>
        <v>1.0892963917525773</v>
      </c>
      <c r="AH349" s="10"/>
      <c r="AI349" s="10"/>
    </row>
    <row r="350" spans="1:35" ht="18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36">
        <v>35.4</v>
      </c>
      <c r="T350" s="20">
        <f t="shared" si="76"/>
        <v>3.9845758354755782E-2</v>
      </c>
      <c r="U350" s="21">
        <f t="shared" si="84"/>
        <v>4.5211553256845054E-2</v>
      </c>
      <c r="V350" s="21">
        <f t="shared" si="85"/>
        <v>3.4479963452666504E-2</v>
      </c>
      <c r="W350" s="47">
        <f t="shared" si="86"/>
        <v>-9.0191082802547853E-2</v>
      </c>
      <c r="X350" s="21">
        <f t="shared" si="77"/>
        <v>-9.9999999999999908E-2</v>
      </c>
      <c r="Y350" s="21">
        <f t="shared" si="78"/>
        <v>4.3439490445859874E-2</v>
      </c>
      <c r="Z350" s="21">
        <f t="shared" si="79"/>
        <v>4.3830334190231357E-2</v>
      </c>
      <c r="AA350" s="20">
        <f t="shared" si="80"/>
        <v>1.0854652956298199</v>
      </c>
      <c r="AB350" s="21">
        <f t="shared" si="87"/>
        <v>1.0924447488754416</v>
      </c>
      <c r="AC350" s="21">
        <f t="shared" si="88"/>
        <v>1.0784858423841979</v>
      </c>
      <c r="AD350" s="47">
        <f t="shared" si="89"/>
        <v>5.2790852049869347E-3</v>
      </c>
      <c r="AE350" s="21">
        <f t="shared" si="81"/>
        <v>-3.6708459049939156E-3</v>
      </c>
      <c r="AF350" s="21">
        <f t="shared" si="82"/>
        <v>1.0797350318471337</v>
      </c>
      <c r="AG350" s="22">
        <f t="shared" si="83"/>
        <v>1.0894498714652956</v>
      </c>
      <c r="AH350" s="10"/>
      <c r="AI350" s="10"/>
    </row>
    <row r="351" spans="1:35" ht="18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36">
        <v>35.5</v>
      </c>
      <c r="T351" s="20">
        <f t="shared" si="76"/>
        <v>3.9743589743589741E-2</v>
      </c>
      <c r="U351" s="21">
        <f t="shared" si="84"/>
        <v>4.5096289769348923E-2</v>
      </c>
      <c r="V351" s="21">
        <f t="shared" si="85"/>
        <v>3.4390889717830567E-2</v>
      </c>
      <c r="W351" s="47">
        <f t="shared" si="86"/>
        <v>-9.0216010165184338E-2</v>
      </c>
      <c r="X351" s="21">
        <f t="shared" si="77"/>
        <v>-9.9999999999999964E-2</v>
      </c>
      <c r="Y351" s="21">
        <f t="shared" si="78"/>
        <v>4.3329097839898349E-2</v>
      </c>
      <c r="Z351" s="21">
        <f t="shared" si="79"/>
        <v>4.3717948717948714E-2</v>
      </c>
      <c r="AA351" s="20">
        <f t="shared" si="80"/>
        <v>1.0856282051282051</v>
      </c>
      <c r="AB351" s="21">
        <f t="shared" si="87"/>
        <v>1.0925910593551913</v>
      </c>
      <c r="AC351" s="21">
        <f t="shared" si="88"/>
        <v>1.078665350901219</v>
      </c>
      <c r="AD351" s="47">
        <f t="shared" si="89"/>
        <v>5.2662140347252322E-3</v>
      </c>
      <c r="AE351" s="21">
        <f t="shared" si="81"/>
        <v>-3.6608840444502869E-3</v>
      </c>
      <c r="AF351" s="21">
        <f t="shared" si="82"/>
        <v>1.0799110546378654</v>
      </c>
      <c r="AG351" s="22">
        <f t="shared" si="83"/>
        <v>1.0896025641025642</v>
      </c>
      <c r="AH351" s="10"/>
      <c r="AI351" s="10"/>
    </row>
    <row r="352" spans="1:35" ht="18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36">
        <v>35.6</v>
      </c>
      <c r="T352" s="20">
        <f t="shared" si="76"/>
        <v>3.964194373401534E-2</v>
      </c>
      <c r="U352" s="21">
        <f t="shared" si="84"/>
        <v>4.4981612609460285E-2</v>
      </c>
      <c r="V352" s="21">
        <f t="shared" si="85"/>
        <v>3.4302274858570396E-2</v>
      </c>
      <c r="W352" s="47">
        <f t="shared" si="86"/>
        <v>-9.0240811153358691E-2</v>
      </c>
      <c r="X352" s="21">
        <f t="shared" si="77"/>
        <v>-0.10000000000000005</v>
      </c>
      <c r="Y352" s="21">
        <f t="shared" si="78"/>
        <v>4.321926489226869E-2</v>
      </c>
      <c r="Z352" s="21">
        <f t="shared" si="79"/>
        <v>4.3606138107416877E-2</v>
      </c>
      <c r="AA352" s="20">
        <f t="shared" si="80"/>
        <v>1.0857902813299232</v>
      </c>
      <c r="AB352" s="21">
        <f t="shared" si="87"/>
        <v>1.0927366150006508</v>
      </c>
      <c r="AC352" s="21">
        <f t="shared" si="88"/>
        <v>1.0788439476591956</v>
      </c>
      <c r="AD352" s="47">
        <f t="shared" si="89"/>
        <v>5.2534051774497433E-3</v>
      </c>
      <c r="AE352" s="21">
        <f t="shared" si="81"/>
        <v>-3.6509761061281165E-3</v>
      </c>
      <c r="AF352" s="21">
        <f t="shared" si="82"/>
        <v>1.0800861850443599</v>
      </c>
      <c r="AG352" s="22">
        <f t="shared" si="83"/>
        <v>1.0897544757033248</v>
      </c>
      <c r="AH352" s="10"/>
      <c r="AI352" s="10"/>
    </row>
    <row r="353" spans="1:35" ht="18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36">
        <v>35.700000000000003</v>
      </c>
      <c r="T353" s="20">
        <f t="shared" si="76"/>
        <v>3.9540816326530608E-2</v>
      </c>
      <c r="U353" s="21">
        <f t="shared" si="84"/>
        <v>4.4867517313817037E-2</v>
      </c>
      <c r="V353" s="21">
        <f t="shared" si="85"/>
        <v>3.4214115339244185E-2</v>
      </c>
      <c r="W353" s="47">
        <f t="shared" si="86"/>
        <v>-9.0265486725663757E-2</v>
      </c>
      <c r="X353" s="21">
        <f t="shared" si="77"/>
        <v>-9.9999999999999978E-2</v>
      </c>
      <c r="Y353" s="21">
        <f t="shared" si="78"/>
        <v>4.3109987357774965E-2</v>
      </c>
      <c r="Z353" s="21">
        <f t="shared" si="79"/>
        <v>4.3494897959183668E-2</v>
      </c>
      <c r="AA353" s="20">
        <f t="shared" si="80"/>
        <v>1.0859515306122447</v>
      </c>
      <c r="AB353" s="21">
        <f t="shared" si="87"/>
        <v>1.0928814216364262</v>
      </c>
      <c r="AC353" s="21">
        <f t="shared" si="88"/>
        <v>1.0790216395880632</v>
      </c>
      <c r="AD353" s="47">
        <f t="shared" si="89"/>
        <v>5.2406581842426095E-3</v>
      </c>
      <c r="AE353" s="21">
        <f t="shared" si="81"/>
        <v>-3.6411216533981379E-3</v>
      </c>
      <c r="AF353" s="21">
        <f t="shared" si="82"/>
        <v>1.0802604298356508</v>
      </c>
      <c r="AG353" s="22">
        <f t="shared" si="83"/>
        <v>1.0899056122448978</v>
      </c>
      <c r="AH353" s="10"/>
      <c r="AI353" s="10"/>
    </row>
    <row r="354" spans="1:35" ht="18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36">
        <v>35.799999999999997</v>
      </c>
      <c r="T354" s="20">
        <f t="shared" si="76"/>
        <v>3.9440203562340966E-2</v>
      </c>
      <c r="U354" s="21">
        <f t="shared" si="84"/>
        <v>4.4753999464254103E-2</v>
      </c>
      <c r="V354" s="21">
        <f t="shared" si="85"/>
        <v>3.4126407660427828E-2</v>
      </c>
      <c r="W354" s="47">
        <f t="shared" si="86"/>
        <v>-9.0290037831021575E-2</v>
      </c>
      <c r="X354" s="21">
        <f t="shared" si="77"/>
        <v>-0.10000000000000002</v>
      </c>
      <c r="Y354" s="21">
        <f t="shared" si="78"/>
        <v>4.3001261034047923E-2</v>
      </c>
      <c r="Z354" s="21">
        <f t="shared" si="79"/>
        <v>4.3384223918575063E-2</v>
      </c>
      <c r="AA354" s="20">
        <f t="shared" si="80"/>
        <v>1.0861119592875319</v>
      </c>
      <c r="AB354" s="21">
        <f t="shared" si="87"/>
        <v>1.0930254850273686</v>
      </c>
      <c r="AC354" s="21">
        <f t="shared" si="88"/>
        <v>1.0791984335476952</v>
      </c>
      <c r="AD354" s="47">
        <f t="shared" si="89"/>
        <v>5.2279726104593697E-3</v>
      </c>
      <c r="AE354" s="21">
        <f t="shared" si="81"/>
        <v>-3.6313202543328768E-3</v>
      </c>
      <c r="AF354" s="21">
        <f t="shared" si="82"/>
        <v>1.0804337957124843</v>
      </c>
      <c r="AG354" s="22">
        <f t="shared" si="83"/>
        <v>1.0900559796437659</v>
      </c>
      <c r="AH354" s="10"/>
      <c r="AI354" s="10"/>
    </row>
    <row r="355" spans="1:35" ht="18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36">
        <v>35.9</v>
      </c>
      <c r="T355" s="20">
        <f t="shared" si="76"/>
        <v>3.934010152284264E-2</v>
      </c>
      <c r="U355" s="21">
        <f t="shared" si="84"/>
        <v>4.4641054687232708E-2</v>
      </c>
      <c r="V355" s="21">
        <f t="shared" si="85"/>
        <v>3.4039148358452571E-2</v>
      </c>
      <c r="W355" s="47">
        <f t="shared" si="86"/>
        <v>-9.0314465408805111E-2</v>
      </c>
      <c r="X355" s="21">
        <f t="shared" si="77"/>
        <v>-9.9999999999999978E-2</v>
      </c>
      <c r="Y355" s="21">
        <f t="shared" si="78"/>
        <v>4.2893081761006292E-2</v>
      </c>
      <c r="Z355" s="21">
        <f t="shared" si="79"/>
        <v>4.3274111675126903E-2</v>
      </c>
      <c r="AA355" s="20">
        <f t="shared" si="80"/>
        <v>1.0862715736040609</v>
      </c>
      <c r="AB355" s="21">
        <f t="shared" si="87"/>
        <v>1.0931688108793383</v>
      </c>
      <c r="AC355" s="21">
        <f t="shared" si="88"/>
        <v>1.0793743363287835</v>
      </c>
      <c r="AD355" s="47">
        <f t="shared" si="89"/>
        <v>5.2153480156793873E-3</v>
      </c>
      <c r="AE355" s="21">
        <f t="shared" si="81"/>
        <v>-3.6215714816432731E-3</v>
      </c>
      <c r="AF355" s="21">
        <f t="shared" si="82"/>
        <v>1.080606289308176</v>
      </c>
      <c r="AG355" s="22">
        <f t="shared" si="83"/>
        <v>1.0902055837563451</v>
      </c>
      <c r="AH355" s="10"/>
      <c r="AI355" s="10"/>
    </row>
    <row r="356" spans="1:35" ht="18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36">
        <v>36</v>
      </c>
      <c r="T356" s="20">
        <f t="shared" si="76"/>
        <v>3.9240506329113918E-2</v>
      </c>
      <c r="U356" s="21">
        <f t="shared" si="84"/>
        <v>4.4528678653278232E-2</v>
      </c>
      <c r="V356" s="21">
        <f t="shared" si="85"/>
        <v>3.3952334004949604E-2</v>
      </c>
      <c r="W356" s="47">
        <f t="shared" si="86"/>
        <v>-9.0338770388958767E-2</v>
      </c>
      <c r="X356" s="21">
        <f t="shared" si="77"/>
        <v>-0.10000000000000009</v>
      </c>
      <c r="Y356" s="21">
        <f t="shared" si="78"/>
        <v>4.2785445420326224E-2</v>
      </c>
      <c r="Z356" s="21">
        <f t="shared" si="79"/>
        <v>4.3164556962025313E-2</v>
      </c>
      <c r="AA356" s="20">
        <f t="shared" si="80"/>
        <v>1.0864303797468355</v>
      </c>
      <c r="AB356" s="21">
        <f t="shared" si="87"/>
        <v>1.0933114048399579</v>
      </c>
      <c r="AC356" s="21">
        <f t="shared" si="88"/>
        <v>1.0795493546537132</v>
      </c>
      <c r="AD356" s="47">
        <f t="shared" si="89"/>
        <v>5.2027839636555632E-3</v>
      </c>
      <c r="AE356" s="21">
        <f t="shared" si="81"/>
        <v>-3.6118749126159895E-3</v>
      </c>
      <c r="AF356" s="21">
        <f t="shared" si="82"/>
        <v>1.0807779171894605</v>
      </c>
      <c r="AG356" s="22">
        <f t="shared" si="83"/>
        <v>1.090354430379747</v>
      </c>
      <c r="AH356" s="10"/>
      <c r="AI356" s="10"/>
    </row>
    <row r="357" spans="1:35" ht="18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36">
        <v>36.1</v>
      </c>
      <c r="T357" s="20">
        <f t="shared" si="76"/>
        <v>3.9141414141414137E-2</v>
      </c>
      <c r="U357" s="21">
        <f t="shared" si="84"/>
        <v>4.4416867076426551E-2</v>
      </c>
      <c r="V357" s="21">
        <f t="shared" si="85"/>
        <v>3.3865961206401722E-2</v>
      </c>
      <c r="W357" s="47">
        <f t="shared" si="86"/>
        <v>-9.0362953692115264E-2</v>
      </c>
      <c r="X357" s="21">
        <f t="shared" si="77"/>
        <v>-9.999999999999995E-2</v>
      </c>
      <c r="Y357" s="21">
        <f t="shared" si="78"/>
        <v>4.2678347934918648E-2</v>
      </c>
      <c r="Z357" s="21">
        <f t="shared" si="79"/>
        <v>4.3055555555555548E-2</v>
      </c>
      <c r="AA357" s="20">
        <f t="shared" si="80"/>
        <v>1.0865883838383839</v>
      </c>
      <c r="AB357" s="21">
        <f t="shared" si="87"/>
        <v>1.0934532724993524</v>
      </c>
      <c r="AC357" s="21">
        <f t="shared" si="88"/>
        <v>1.0797234951774153</v>
      </c>
      <c r="AD357" s="47">
        <f t="shared" si="89"/>
        <v>5.1902800222656011E-3</v>
      </c>
      <c r="AE357" s="21">
        <f t="shared" si="81"/>
        <v>-3.6022301290528609E-3</v>
      </c>
      <c r="AF357" s="21">
        <f t="shared" si="82"/>
        <v>1.0809486858573216</v>
      </c>
      <c r="AG357" s="22">
        <f t="shared" si="83"/>
        <v>1.0905025252525253</v>
      </c>
      <c r="AH357" s="10"/>
      <c r="AI357" s="10"/>
    </row>
    <row r="358" spans="1:35" ht="18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36">
        <v>36.200000000000003</v>
      </c>
      <c r="T358" s="20">
        <f t="shared" si="76"/>
        <v>3.9042821158690171E-2</v>
      </c>
      <c r="U358" s="21">
        <f t="shared" si="84"/>
        <v>4.4305615713678699E-2</v>
      </c>
      <c r="V358" s="21">
        <f t="shared" si="85"/>
        <v>3.3780026603701642E-2</v>
      </c>
      <c r="W358" s="47">
        <f t="shared" si="86"/>
        <v>-9.0387016229712944E-2</v>
      </c>
      <c r="X358" s="21">
        <f t="shared" si="77"/>
        <v>-0.10000000000000002</v>
      </c>
      <c r="Y358" s="21">
        <f t="shared" si="78"/>
        <v>4.2571785268414479E-2</v>
      </c>
      <c r="Z358" s="21">
        <f t="shared" si="79"/>
        <v>4.2947103274559188E-2</v>
      </c>
      <c r="AA358" s="20">
        <f t="shared" si="80"/>
        <v>1.0867455919395466</v>
      </c>
      <c r="AB358" s="21">
        <f t="shared" si="87"/>
        <v>1.0935944193908798</v>
      </c>
      <c r="AC358" s="21">
        <f t="shared" si="88"/>
        <v>1.0798967644882134</v>
      </c>
      <c r="AD358" s="47">
        <f t="shared" si="89"/>
        <v>5.1778357634639704E-3</v>
      </c>
      <c r="AE358" s="21">
        <f t="shared" si="81"/>
        <v>-3.5926367172108161E-3</v>
      </c>
      <c r="AF358" s="21">
        <f t="shared" si="82"/>
        <v>1.0811186017478152</v>
      </c>
      <c r="AG358" s="22">
        <f t="shared" si="83"/>
        <v>1.0906498740554156</v>
      </c>
      <c r="AH358" s="10"/>
      <c r="AI358" s="10"/>
    </row>
    <row r="359" spans="1:35" ht="18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36">
        <v>36.299999999999997</v>
      </c>
      <c r="T359" s="20">
        <f t="shared" si="76"/>
        <v>3.8944723618090447E-2</v>
      </c>
      <c r="U359" s="21">
        <f t="shared" si="84"/>
        <v>4.4194920364463722E-2</v>
      </c>
      <c r="V359" s="21">
        <f t="shared" si="85"/>
        <v>3.369452687171718E-2</v>
      </c>
      <c r="W359" s="47">
        <f t="shared" si="86"/>
        <v>-9.0410958904109884E-2</v>
      </c>
      <c r="X359" s="21">
        <f t="shared" si="77"/>
        <v>-0.10000000000000016</v>
      </c>
      <c r="Y359" s="21">
        <f t="shared" si="78"/>
        <v>4.246575342465754E-2</v>
      </c>
      <c r="Z359" s="21">
        <f t="shared" si="79"/>
        <v>4.2839195979899498E-2</v>
      </c>
      <c r="AA359" s="20">
        <f t="shared" si="80"/>
        <v>1.0869020100502513</v>
      </c>
      <c r="AB359" s="21">
        <f t="shared" si="87"/>
        <v>1.093734850991849</v>
      </c>
      <c r="AC359" s="21">
        <f t="shared" si="88"/>
        <v>1.0800691691086537</v>
      </c>
      <c r="AD359" s="47">
        <f t="shared" si="89"/>
        <v>5.1654507632339719E-3</v>
      </c>
      <c r="AE359" s="21">
        <f t="shared" si="81"/>
        <v>-3.5830942677426915E-3</v>
      </c>
      <c r="AF359" s="21">
        <f t="shared" si="82"/>
        <v>1.0812876712328767</v>
      </c>
      <c r="AG359" s="22">
        <f t="shared" si="83"/>
        <v>1.0907964824120604</v>
      </c>
      <c r="AH359" s="10"/>
      <c r="AI359" s="10"/>
    </row>
    <row r="360" spans="1:35" ht="18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36">
        <v>36.4</v>
      </c>
      <c r="T360" s="20">
        <f t="shared" si="76"/>
        <v>3.8847117794486213E-2</v>
      </c>
      <c r="U360" s="21">
        <f t="shared" si="84"/>
        <v>4.4084776870109497E-2</v>
      </c>
      <c r="V360" s="21">
        <f t="shared" si="85"/>
        <v>3.3609458718862922E-2</v>
      </c>
      <c r="W360" s="47">
        <f t="shared" si="86"/>
        <v>-9.0434782608695752E-2</v>
      </c>
      <c r="X360" s="21">
        <f t="shared" si="77"/>
        <v>-0.10000000000000003</v>
      </c>
      <c r="Y360" s="21">
        <f t="shared" si="78"/>
        <v>4.2360248447204971E-2</v>
      </c>
      <c r="Z360" s="21">
        <f t="shared" si="79"/>
        <v>4.2731829573934836E-2</v>
      </c>
      <c r="AA360" s="20">
        <f t="shared" si="80"/>
        <v>1.0870576441102757</v>
      </c>
      <c r="AB360" s="21">
        <f t="shared" si="87"/>
        <v>1.0938745727242269</v>
      </c>
      <c r="AC360" s="21">
        <f t="shared" si="88"/>
        <v>1.0802407154963245</v>
      </c>
      <c r="AD360" s="47">
        <f t="shared" si="89"/>
        <v>5.1531246015409076E-3</v>
      </c>
      <c r="AE360" s="21">
        <f t="shared" si="81"/>
        <v>-3.5736023756385172E-3</v>
      </c>
      <c r="AF360" s="21">
        <f t="shared" si="82"/>
        <v>1.081455900621118</v>
      </c>
      <c r="AG360" s="22">
        <f t="shared" si="83"/>
        <v>1.0909423558897242</v>
      </c>
      <c r="AH360" s="10"/>
      <c r="AI360" s="10"/>
    </row>
    <row r="361" spans="1:35" ht="18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36">
        <v>36.5</v>
      </c>
      <c r="T361" s="20">
        <f t="shared" si="76"/>
        <v>3.8749999999999993E-2</v>
      </c>
      <c r="U361" s="21">
        <f t="shared" si="84"/>
        <v>4.3975181113321694E-2</v>
      </c>
      <c r="V361" s="21">
        <f t="shared" si="85"/>
        <v>3.3524818886678291E-2</v>
      </c>
      <c r="W361" s="47">
        <f t="shared" si="86"/>
        <v>-9.0458488228005243E-2</v>
      </c>
      <c r="X361" s="21">
        <f t="shared" si="77"/>
        <v>-0.1000000000000001</v>
      </c>
      <c r="Y361" s="21">
        <f t="shared" si="78"/>
        <v>4.2255266418835195E-2</v>
      </c>
      <c r="Z361" s="21">
        <f t="shared" si="79"/>
        <v>4.2624999999999996E-2</v>
      </c>
      <c r="AA361" s="20">
        <f t="shared" si="80"/>
        <v>1.0872124999999999</v>
      </c>
      <c r="AB361" s="21">
        <f t="shared" si="87"/>
        <v>1.0940135899553369</v>
      </c>
      <c r="AC361" s="21">
        <f t="shared" si="88"/>
        <v>1.0804114100446629</v>
      </c>
      <c r="AD361" s="47">
        <f t="shared" si="89"/>
        <v>5.1408568622857403E-3</v>
      </c>
      <c r="AE361" s="21">
        <f t="shared" si="81"/>
        <v>-3.5641606401693076E-3</v>
      </c>
      <c r="AF361" s="21">
        <f t="shared" si="82"/>
        <v>1.0816232961586121</v>
      </c>
      <c r="AG361" s="22">
        <f t="shared" si="83"/>
        <v>1.0910875</v>
      </c>
      <c r="AH361" s="10"/>
      <c r="AI361" s="10"/>
    </row>
    <row r="362" spans="1:35" ht="18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36">
        <v>36.6</v>
      </c>
      <c r="T362" s="20">
        <f t="shared" si="76"/>
        <v>3.8653366583541141E-2</v>
      </c>
      <c r="U362" s="21">
        <f t="shared" si="84"/>
        <v>4.3866129017670126E-2</v>
      </c>
      <c r="V362" s="21">
        <f t="shared" si="85"/>
        <v>3.3440604149412155E-2</v>
      </c>
      <c r="W362" s="47">
        <f t="shared" si="86"/>
        <v>-9.0482076637824704E-2</v>
      </c>
      <c r="X362" s="21">
        <f t="shared" si="77"/>
        <v>-0.1000000000000001</v>
      </c>
      <c r="Y362" s="21">
        <f t="shared" si="78"/>
        <v>4.2150803461063042E-2</v>
      </c>
      <c r="Z362" s="21">
        <f t="shared" si="79"/>
        <v>4.2518703241895259E-2</v>
      </c>
      <c r="AA362" s="20">
        <f t="shared" si="80"/>
        <v>1.087366583541147</v>
      </c>
      <c r="AB362" s="21">
        <f t="shared" si="87"/>
        <v>1.094151907998544</v>
      </c>
      <c r="AC362" s="21">
        <f t="shared" si="88"/>
        <v>1.08058125908375</v>
      </c>
      <c r="AD362" s="47">
        <f t="shared" si="89"/>
        <v>5.1286471332598546E-3</v>
      </c>
      <c r="AE362" s="21">
        <f t="shared" si="81"/>
        <v>-3.5547686648290718E-3</v>
      </c>
      <c r="AF362" s="21">
        <f t="shared" si="82"/>
        <v>1.0817898640296661</v>
      </c>
      <c r="AG362" s="22">
        <f t="shared" si="83"/>
        <v>1.0912319201995013</v>
      </c>
      <c r="AH362" s="10"/>
      <c r="AI362" s="10"/>
    </row>
    <row r="363" spans="1:35" ht="18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36">
        <v>36.700000000000003</v>
      </c>
      <c r="T363" s="20">
        <f t="shared" si="76"/>
        <v>3.855721393034825E-2</v>
      </c>
      <c r="U363" s="21">
        <f t="shared" si="84"/>
        <v>4.3757616547083059E-2</v>
      </c>
      <c r="V363" s="21">
        <f t="shared" si="85"/>
        <v>3.3356811313613441E-2</v>
      </c>
      <c r="W363" s="47">
        <f t="shared" si="86"/>
        <v>-9.0505548705302363E-2</v>
      </c>
      <c r="X363" s="21">
        <f t="shared" si="77"/>
        <v>-0.10000000000000003</v>
      </c>
      <c r="Y363" s="21">
        <f t="shared" si="78"/>
        <v>4.2046855733662146E-2</v>
      </c>
      <c r="Z363" s="21">
        <f t="shared" si="79"/>
        <v>4.2412935323383076E-2</v>
      </c>
      <c r="AA363" s="20">
        <f t="shared" si="80"/>
        <v>1.0875199004975122</v>
      </c>
      <c r="AB363" s="21">
        <f t="shared" si="87"/>
        <v>1.0942895321139312</v>
      </c>
      <c r="AC363" s="21">
        <f t="shared" si="88"/>
        <v>1.0807502688810933</v>
      </c>
      <c r="AD363" s="47">
        <f t="shared" si="89"/>
        <v>5.1164950060992691E-3</v>
      </c>
      <c r="AE363" s="21">
        <f t="shared" si="81"/>
        <v>-3.545426057280547E-3</v>
      </c>
      <c r="AF363" s="21">
        <f t="shared" si="82"/>
        <v>1.0819556103575831</v>
      </c>
      <c r="AG363" s="22">
        <f t="shared" si="83"/>
        <v>1.0913756218905473</v>
      </c>
      <c r="AH363" s="10"/>
      <c r="AI363" s="10"/>
    </row>
    <row r="364" spans="1:35" ht="18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36">
        <v>36.799999999999997</v>
      </c>
      <c r="T364" s="20">
        <f t="shared" si="76"/>
        <v>3.8461538461538457E-2</v>
      </c>
      <c r="U364" s="21">
        <f t="shared" si="84"/>
        <v>4.3649639705348874E-2</v>
      </c>
      <c r="V364" s="21">
        <f t="shared" si="85"/>
        <v>3.327343721772804E-2</v>
      </c>
      <c r="W364" s="47">
        <f t="shared" si="86"/>
        <v>-9.0528905289053052E-2</v>
      </c>
      <c r="X364" s="21">
        <f t="shared" si="77"/>
        <v>-0.1000000000000002</v>
      </c>
      <c r="Y364" s="21">
        <f t="shared" si="78"/>
        <v>4.1943419434194343E-2</v>
      </c>
      <c r="Z364" s="21">
        <f t="shared" si="79"/>
        <v>4.230769230769231E-2</v>
      </c>
      <c r="AA364" s="20">
        <f t="shared" si="80"/>
        <v>1.0876724565756823</v>
      </c>
      <c r="AB364" s="21">
        <f t="shared" si="87"/>
        <v>1.094426467508967</v>
      </c>
      <c r="AC364" s="21">
        <f t="shared" si="88"/>
        <v>1.0809184456423977</v>
      </c>
      <c r="AD364" s="47">
        <f t="shared" si="89"/>
        <v>5.104400076241169E-3</v>
      </c>
      <c r="AE364" s="21">
        <f t="shared" si="81"/>
        <v>-3.5361324293001527E-3</v>
      </c>
      <c r="AF364" s="21">
        <f t="shared" si="82"/>
        <v>1.082120541205412</v>
      </c>
      <c r="AG364" s="22">
        <f t="shared" si="83"/>
        <v>1.0915186104218362</v>
      </c>
      <c r="AH364" s="10"/>
      <c r="AI364" s="10"/>
    </row>
    <row r="365" spans="1:35" ht="18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36">
        <v>36.9</v>
      </c>
      <c r="T365" s="20">
        <f t="shared" si="76"/>
        <v>3.8366336633663366E-2</v>
      </c>
      <c r="U365" s="21">
        <f t="shared" si="84"/>
        <v>4.3542194535625023E-2</v>
      </c>
      <c r="V365" s="21">
        <f t="shared" si="85"/>
        <v>3.3190478731701709E-2</v>
      </c>
      <c r="W365" s="47">
        <f t="shared" si="86"/>
        <v>-9.0552147239263928E-2</v>
      </c>
      <c r="X365" s="21">
        <f t="shared" si="77"/>
        <v>-9.9999999999999908E-2</v>
      </c>
      <c r="Y365" s="21">
        <f t="shared" si="78"/>
        <v>4.1840490797546016E-2</v>
      </c>
      <c r="Z365" s="21">
        <f t="shared" si="79"/>
        <v>4.2202970297029699E-2</v>
      </c>
      <c r="AA365" s="20">
        <f t="shared" si="80"/>
        <v>1.0878242574257426</v>
      </c>
      <c r="AB365" s="21">
        <f t="shared" si="87"/>
        <v>1.0945627193391585</v>
      </c>
      <c r="AC365" s="21">
        <f t="shared" si="88"/>
        <v>1.0810857955123268</v>
      </c>
      <c r="AD365" s="47">
        <f t="shared" si="89"/>
        <v>5.0923619428790631E-3</v>
      </c>
      <c r="AE365" s="21">
        <f t="shared" si="81"/>
        <v>-3.526887396724623E-3</v>
      </c>
      <c r="AF365" s="21">
        <f t="shared" si="82"/>
        <v>1.0822846625766871</v>
      </c>
      <c r="AG365" s="22">
        <f t="shared" si="83"/>
        <v>1.0916608910891088</v>
      </c>
      <c r="AH365" s="10"/>
      <c r="AI365" s="10"/>
    </row>
    <row r="366" spans="1:35" ht="18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36">
        <v>37</v>
      </c>
      <c r="T366" s="20">
        <f t="shared" si="76"/>
        <v>3.82716049382716E-2</v>
      </c>
      <c r="U366" s="21">
        <f t="shared" si="84"/>
        <v>4.3435277119954444E-2</v>
      </c>
      <c r="V366" s="21">
        <f t="shared" si="85"/>
        <v>3.3107932756588757E-2</v>
      </c>
      <c r="W366" s="47">
        <f t="shared" si="86"/>
        <v>-9.0575275397797042E-2</v>
      </c>
      <c r="X366" s="21">
        <f t="shared" si="77"/>
        <v>-0.10000000000000007</v>
      </c>
      <c r="Y366" s="21">
        <f t="shared" si="78"/>
        <v>4.1738066095471239E-2</v>
      </c>
      <c r="Z366" s="21">
        <f t="shared" si="79"/>
        <v>4.2098765432098763E-2</v>
      </c>
      <c r="AA366" s="20">
        <f t="shared" si="80"/>
        <v>1.0879753086419752</v>
      </c>
      <c r="AB366" s="21">
        <f t="shared" si="87"/>
        <v>1.0946982927087006</v>
      </c>
      <c r="AC366" s="21">
        <f t="shared" si="88"/>
        <v>1.0812523245752499</v>
      </c>
      <c r="AD366" s="47">
        <f t="shared" si="89"/>
        <v>5.0803802089202429E-3</v>
      </c>
      <c r="AE366" s="21">
        <f t="shared" si="81"/>
        <v>-3.5176905793976639E-3</v>
      </c>
      <c r="AF366" s="21">
        <f t="shared" si="82"/>
        <v>1.0824479804161566</v>
      </c>
      <c r="AG366" s="22">
        <f t="shared" si="83"/>
        <v>1.0918024691358024</v>
      </c>
      <c r="AH366" s="10"/>
      <c r="AI366" s="10"/>
    </row>
    <row r="367" spans="1:35" ht="18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36">
        <v>37.1</v>
      </c>
      <c r="T367" s="20">
        <f t="shared" si="76"/>
        <v>3.8177339901477828E-2</v>
      </c>
      <c r="U367" s="21">
        <f t="shared" si="84"/>
        <v>4.3328883578788835E-2</v>
      </c>
      <c r="V367" s="21">
        <f t="shared" si="85"/>
        <v>3.3025796224166813E-2</v>
      </c>
      <c r="W367" s="47">
        <f t="shared" si="86"/>
        <v>-9.0598290598290679E-2</v>
      </c>
      <c r="X367" s="21">
        <f t="shared" si="77"/>
        <v>-9.9999999999999922E-2</v>
      </c>
      <c r="Y367" s="21">
        <f t="shared" si="78"/>
        <v>4.1636141636141634E-2</v>
      </c>
      <c r="Z367" s="21">
        <f t="shared" si="79"/>
        <v>4.1995073891625607E-2</v>
      </c>
      <c r="AA367" s="20">
        <f t="shared" si="80"/>
        <v>1.0881256157635468</v>
      </c>
      <c r="AB367" s="21">
        <f t="shared" si="87"/>
        <v>1.0948331926711112</v>
      </c>
      <c r="AC367" s="21">
        <f t="shared" si="88"/>
        <v>1.0814180388559826</v>
      </c>
      <c r="AD367" s="47">
        <f t="shared" si="89"/>
        <v>5.0684544809434925E-3</v>
      </c>
      <c r="AE367" s="21">
        <f t="shared" si="81"/>
        <v>-3.5085416011172532E-3</v>
      </c>
      <c r="AF367" s="21">
        <f t="shared" si="82"/>
        <v>1.0826105006105007</v>
      </c>
      <c r="AG367" s="22">
        <f t="shared" si="83"/>
        <v>1.0919433497536946</v>
      </c>
      <c r="AH367" s="10"/>
      <c r="AI367" s="10"/>
    </row>
    <row r="368" spans="1:35" ht="18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36">
        <v>37.200000000000003</v>
      </c>
      <c r="T368" s="20">
        <f t="shared" si="76"/>
        <v>3.8083538083538079E-2</v>
      </c>
      <c r="U368" s="21">
        <f t="shared" si="84"/>
        <v>4.3223010070519166E-2</v>
      </c>
      <c r="V368" s="21">
        <f t="shared" si="85"/>
        <v>3.2944066096556993E-2</v>
      </c>
      <c r="W368" s="47">
        <f t="shared" si="86"/>
        <v>-9.0621193666260647E-2</v>
      </c>
      <c r="X368" s="21">
        <f t="shared" si="77"/>
        <v>-0.1</v>
      </c>
      <c r="Y368" s="21">
        <f t="shared" si="78"/>
        <v>4.1534713763702796E-2</v>
      </c>
      <c r="Z368" s="21">
        <f t="shared" si="79"/>
        <v>4.1891891891891887E-2</v>
      </c>
      <c r="AA368" s="20">
        <f t="shared" si="80"/>
        <v>1.0882751842751841</v>
      </c>
      <c r="AB368" s="21">
        <f t="shared" si="87"/>
        <v>1.0949674242298579</v>
      </c>
      <c r="AC368" s="21">
        <f t="shared" si="88"/>
        <v>1.0815829443205103</v>
      </c>
      <c r="AD368" s="47">
        <f t="shared" si="89"/>
        <v>5.056584369156244E-3</v>
      </c>
      <c r="AE368" s="21">
        <f t="shared" si="81"/>
        <v>-3.4994400895858257E-3</v>
      </c>
      <c r="AF368" s="21">
        <f t="shared" si="82"/>
        <v>1.0827722289890376</v>
      </c>
      <c r="AG368" s="22">
        <f t="shared" si="83"/>
        <v>1.0920835380835381</v>
      </c>
      <c r="AH368" s="10"/>
      <c r="AI368" s="10"/>
    </row>
    <row r="369" spans="1:35" ht="18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36">
        <v>37.299999999999997</v>
      </c>
      <c r="T369" s="20">
        <f t="shared" si="76"/>
        <v>3.7990196078431369E-2</v>
      </c>
      <c r="U369" s="21">
        <f t="shared" si="84"/>
        <v>4.3117652791012852E-2</v>
      </c>
      <c r="V369" s="21">
        <f t="shared" si="85"/>
        <v>3.2862739365849887E-2</v>
      </c>
      <c r="W369" s="47">
        <f t="shared" si="86"/>
        <v>-9.0643985419198325E-2</v>
      </c>
      <c r="X369" s="21">
        <f t="shared" si="77"/>
        <v>-0.10000000000000002</v>
      </c>
      <c r="Y369" s="21">
        <f t="shared" si="78"/>
        <v>4.1433778857837188E-2</v>
      </c>
      <c r="Z369" s="21">
        <f t="shared" si="79"/>
        <v>4.1789215686274507E-2</v>
      </c>
      <c r="AA369" s="20">
        <f t="shared" si="80"/>
        <v>1.088424019607843</v>
      </c>
      <c r="AB369" s="21">
        <f t="shared" si="87"/>
        <v>1.0951009923389776</v>
      </c>
      <c r="AC369" s="21">
        <f t="shared" si="88"/>
        <v>1.0817470468767083</v>
      </c>
      <c r="AD369" s="47">
        <f t="shared" si="89"/>
        <v>5.0447694873533852E-3</v>
      </c>
      <c r="AE369" s="21">
        <f t="shared" si="81"/>
        <v>-3.490385676358019E-3</v>
      </c>
      <c r="AF369" s="21">
        <f t="shared" si="82"/>
        <v>1.0829331713244228</v>
      </c>
      <c r="AG369" s="22">
        <f t="shared" si="83"/>
        <v>1.0922230392156862</v>
      </c>
      <c r="AH369" s="10"/>
      <c r="AI369" s="10"/>
    </row>
    <row r="370" spans="1:35" ht="18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36">
        <v>37.4</v>
      </c>
      <c r="T370" s="20">
        <f t="shared" si="76"/>
        <v>3.7897310513447427E-2</v>
      </c>
      <c r="U370" s="21">
        <f t="shared" si="84"/>
        <v>4.3012807973157798E-2</v>
      </c>
      <c r="V370" s="21">
        <f t="shared" si="85"/>
        <v>3.2781813053737056E-2</v>
      </c>
      <c r="W370" s="47">
        <f t="shared" si="86"/>
        <v>-9.0666666666666826E-2</v>
      </c>
      <c r="X370" s="21">
        <f t="shared" si="77"/>
        <v>-0.10000000000000007</v>
      </c>
      <c r="Y370" s="21">
        <f t="shared" si="78"/>
        <v>4.1333333333333333E-2</v>
      </c>
      <c r="Z370" s="21">
        <f t="shared" si="79"/>
        <v>4.1687041564792172E-2</v>
      </c>
      <c r="AA370" s="20">
        <f t="shared" si="80"/>
        <v>1.0885721271393642</v>
      </c>
      <c r="AB370" s="21">
        <f t="shared" si="87"/>
        <v>1.0952339019036843</v>
      </c>
      <c r="AC370" s="21">
        <f t="shared" si="88"/>
        <v>1.0819103523750442</v>
      </c>
      <c r="AD370" s="47">
        <f t="shared" si="89"/>
        <v>5.0330094528771453E-3</v>
      </c>
      <c r="AE370" s="21">
        <f t="shared" si="81"/>
        <v>-3.4813779967927251E-3</v>
      </c>
      <c r="AF370" s="21">
        <f t="shared" si="82"/>
        <v>1.0830933333333332</v>
      </c>
      <c r="AG370" s="22">
        <f t="shared" si="83"/>
        <v>1.0923618581907091</v>
      </c>
      <c r="AH370" s="10"/>
      <c r="AI370" s="10"/>
    </row>
    <row r="371" spans="1:35" ht="18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36">
        <v>37.5</v>
      </c>
      <c r="T371" s="20">
        <f t="shared" si="76"/>
        <v>3.7804878048780487E-2</v>
      </c>
      <c r="U371" s="21">
        <f t="shared" si="84"/>
        <v>4.2908471886413106E-2</v>
      </c>
      <c r="V371" s="21">
        <f t="shared" si="85"/>
        <v>3.2701284211147867E-2</v>
      </c>
      <c r="W371" s="47">
        <f t="shared" si="86"/>
        <v>-9.0689238210399009E-2</v>
      </c>
      <c r="X371" s="21">
        <f t="shared" si="77"/>
        <v>-9.9999999999999908E-2</v>
      </c>
      <c r="Y371" s="21">
        <f t="shared" si="78"/>
        <v>4.1233373639661425E-2</v>
      </c>
      <c r="Z371" s="21">
        <f t="shared" si="79"/>
        <v>4.1585365853658532E-2</v>
      </c>
      <c r="AA371" s="20">
        <f t="shared" si="80"/>
        <v>1.0887195121951219</v>
      </c>
      <c r="AB371" s="21">
        <f t="shared" si="87"/>
        <v>1.0953661577809677</v>
      </c>
      <c r="AC371" s="21">
        <f t="shared" si="88"/>
        <v>1.0820728666092763</v>
      </c>
      <c r="AD371" s="47">
        <f t="shared" si="89"/>
        <v>5.02130388657516E-3</v>
      </c>
      <c r="AE371" s="21">
        <f t="shared" si="81"/>
        <v>-3.4724166900029058E-3</v>
      </c>
      <c r="AF371" s="21">
        <f t="shared" si="82"/>
        <v>1.0832527206771463</v>
      </c>
      <c r="AG371" s="22">
        <f t="shared" si="83"/>
        <v>1.0925</v>
      </c>
      <c r="AH371" s="10"/>
      <c r="AI371" s="10"/>
    </row>
    <row r="372" spans="1:35" ht="18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36">
        <v>37.6</v>
      </c>
      <c r="T372" s="20">
        <f t="shared" si="76"/>
        <v>3.7712895377128949E-2</v>
      </c>
      <c r="U372" s="21">
        <f t="shared" si="84"/>
        <v>4.2804640836366259E-2</v>
      </c>
      <c r="V372" s="21">
        <f t="shared" si="85"/>
        <v>3.262114991789164E-2</v>
      </c>
      <c r="W372" s="47">
        <f t="shared" si="86"/>
        <v>-9.071170084439098E-2</v>
      </c>
      <c r="X372" s="21">
        <f t="shared" si="77"/>
        <v>-9.9999999999999922E-2</v>
      </c>
      <c r="Y372" s="21">
        <f t="shared" si="78"/>
        <v>4.1133896260554886E-2</v>
      </c>
      <c r="Z372" s="21">
        <f t="shared" si="79"/>
        <v>4.1484184914841842E-2</v>
      </c>
      <c r="AA372" s="20">
        <f t="shared" si="80"/>
        <v>1.0888661800486619</v>
      </c>
      <c r="AB372" s="21">
        <f t="shared" si="87"/>
        <v>1.0954977647801867</v>
      </c>
      <c r="AC372" s="21">
        <f t="shared" si="88"/>
        <v>1.0822345953171371</v>
      </c>
      <c r="AD372" s="47">
        <f t="shared" si="89"/>
        <v>5.0096524127626486E-3</v>
      </c>
      <c r="AE372" s="21">
        <f t="shared" si="81"/>
        <v>-3.4635013988076522E-3</v>
      </c>
      <c r="AF372" s="21">
        <f t="shared" si="82"/>
        <v>1.0834113389626054</v>
      </c>
      <c r="AG372" s="22">
        <f t="shared" si="83"/>
        <v>1.0926374695863748</v>
      </c>
      <c r="AH372" s="10"/>
      <c r="AI372" s="10"/>
    </row>
    <row r="373" spans="1:35" ht="18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36">
        <v>37.700000000000003</v>
      </c>
      <c r="T373" s="20">
        <f t="shared" si="76"/>
        <v>3.7621359223300961E-2</v>
      </c>
      <c r="U373" s="21">
        <f t="shared" si="84"/>
        <v>4.2701311164296707E-2</v>
      </c>
      <c r="V373" s="21">
        <f t="shared" si="85"/>
        <v>3.2541407282305215E-2</v>
      </c>
      <c r="W373" s="47">
        <f t="shared" si="86"/>
        <v>-9.0734055354994153E-2</v>
      </c>
      <c r="X373" s="21">
        <f t="shared" si="77"/>
        <v>-0.10000000000000013</v>
      </c>
      <c r="Y373" s="21">
        <f t="shared" si="78"/>
        <v>4.103489771359807E-2</v>
      </c>
      <c r="Z373" s="21">
        <f t="shared" si="79"/>
        <v>4.1383495145631062E-2</v>
      </c>
      <c r="AA373" s="20">
        <f t="shared" si="80"/>
        <v>1.0890121359223299</v>
      </c>
      <c r="AB373" s="21">
        <f t="shared" si="87"/>
        <v>1.0956287276636487</v>
      </c>
      <c r="AC373" s="21">
        <f t="shared" si="88"/>
        <v>1.0823955441810111</v>
      </c>
      <c r="AD373" s="47">
        <f t="shared" si="89"/>
        <v>4.998054659180743E-3</v>
      </c>
      <c r="AE373" s="21">
        <f t="shared" si="81"/>
        <v>-3.45463176968548E-3</v>
      </c>
      <c r="AF373" s="21">
        <f t="shared" si="82"/>
        <v>1.083569193742479</v>
      </c>
      <c r="AG373" s="22">
        <f t="shared" si="83"/>
        <v>1.0927742718446602</v>
      </c>
      <c r="AH373" s="10"/>
      <c r="AI373" s="10"/>
    </row>
    <row r="374" spans="1:35" ht="18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36">
        <v>37.799999999999997</v>
      </c>
      <c r="T374" s="20">
        <f t="shared" si="76"/>
        <v>3.7530266343825662E-2</v>
      </c>
      <c r="U374" s="21">
        <f t="shared" si="84"/>
        <v>4.2598479246745827E-2</v>
      </c>
      <c r="V374" s="21">
        <f t="shared" si="85"/>
        <v>3.2462053440905497E-2</v>
      </c>
      <c r="W374" s="47">
        <f t="shared" si="86"/>
        <v>-9.0756302521008581E-2</v>
      </c>
      <c r="X374" s="21">
        <f t="shared" si="77"/>
        <v>-0.10000000000000002</v>
      </c>
      <c r="Y374" s="21">
        <f t="shared" si="78"/>
        <v>4.093637454981993E-2</v>
      </c>
      <c r="Z374" s="21">
        <f t="shared" si="79"/>
        <v>4.1283292978208229E-2</v>
      </c>
      <c r="AA374" s="20">
        <f t="shared" si="80"/>
        <v>1.0891573849878933</v>
      </c>
      <c r="AB374" s="21">
        <f t="shared" si="87"/>
        <v>1.0957590511471875</v>
      </c>
      <c r="AC374" s="21">
        <f t="shared" si="88"/>
        <v>1.0825557188285988</v>
      </c>
      <c r="AD374" s="47">
        <f t="shared" si="89"/>
        <v>4.9865102569609365E-3</v>
      </c>
      <c r="AE374" s="21">
        <f t="shared" si="81"/>
        <v>-3.4458074527257713E-3</v>
      </c>
      <c r="AF374" s="21">
        <f t="shared" si="82"/>
        <v>1.0837262905162064</v>
      </c>
      <c r="AG374" s="22">
        <f t="shared" si="83"/>
        <v>1.0929104116222759</v>
      </c>
      <c r="AH374" s="10"/>
      <c r="AI374" s="10"/>
    </row>
    <row r="375" spans="1:35" ht="18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36">
        <v>37.9</v>
      </c>
      <c r="T375" s="20">
        <f t="shared" si="76"/>
        <v>3.7439613526570048E-2</v>
      </c>
      <c r="U375" s="21">
        <f t="shared" si="84"/>
        <v>4.2496141495093037E-2</v>
      </c>
      <c r="V375" s="21">
        <f t="shared" si="85"/>
        <v>3.2383085558047059E-2</v>
      </c>
      <c r="W375" s="47">
        <f t="shared" si="86"/>
        <v>-9.0778443113772589E-2</v>
      </c>
      <c r="X375" s="21">
        <f t="shared" si="77"/>
        <v>-0.1</v>
      </c>
      <c r="Y375" s="21">
        <f t="shared" si="78"/>
        <v>4.0838323353293418E-2</v>
      </c>
      <c r="Z375" s="21">
        <f t="shared" si="79"/>
        <v>4.1183574879227053E-2</v>
      </c>
      <c r="AA375" s="20">
        <f t="shared" si="80"/>
        <v>1.0893019323671498</v>
      </c>
      <c r="AB375" s="21">
        <f t="shared" si="87"/>
        <v>1.0958887399007253</v>
      </c>
      <c r="AC375" s="21">
        <f t="shared" si="88"/>
        <v>1.0827151248335742</v>
      </c>
      <c r="AD375" s="47">
        <f t="shared" si="89"/>
        <v>4.9750188405838598E-3</v>
      </c>
      <c r="AE375" s="21">
        <f t="shared" si="81"/>
        <v>-3.4370281015853226E-3</v>
      </c>
      <c r="AF375" s="21">
        <f t="shared" si="82"/>
        <v>1.0838826347305388</v>
      </c>
      <c r="AG375" s="22">
        <f t="shared" si="83"/>
        <v>1.0930458937198069</v>
      </c>
      <c r="AH375" s="10"/>
      <c r="AI375" s="10"/>
    </row>
    <row r="376" spans="1:35" ht="18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36">
        <v>38</v>
      </c>
      <c r="T376" s="20">
        <f t="shared" si="76"/>
        <v>3.734939759036144E-2</v>
      </c>
      <c r="U376" s="21">
        <f t="shared" si="84"/>
        <v>4.2394294355138064E-2</v>
      </c>
      <c r="V376" s="21">
        <f t="shared" si="85"/>
        <v>3.2304500825584816E-2</v>
      </c>
      <c r="W376" s="47">
        <f t="shared" si="86"/>
        <v>-9.080047789725236E-2</v>
      </c>
      <c r="X376" s="21">
        <f t="shared" si="77"/>
        <v>-0.10000000000000006</v>
      </c>
      <c r="Y376" s="21">
        <f t="shared" si="78"/>
        <v>4.0740740740740744E-2</v>
      </c>
      <c r="Z376" s="21">
        <f t="shared" si="79"/>
        <v>4.1084337349397586E-2</v>
      </c>
      <c r="AA376" s="20">
        <f t="shared" si="80"/>
        <v>1.0894457831325299</v>
      </c>
      <c r="AB376" s="21">
        <f t="shared" si="87"/>
        <v>1.0960177985488289</v>
      </c>
      <c r="AC376" s="21">
        <f t="shared" si="88"/>
        <v>1.082873767716231</v>
      </c>
      <c r="AD376" s="47">
        <f t="shared" si="89"/>
        <v>4.9635800478425394E-3</v>
      </c>
      <c r="AE376" s="21">
        <f t="shared" si="81"/>
        <v>-3.4282933734407959E-3</v>
      </c>
      <c r="AF376" s="21">
        <f t="shared" si="82"/>
        <v>1.0840382317801671</v>
      </c>
      <c r="AG376" s="22">
        <f t="shared" si="83"/>
        <v>1.0931807228915662</v>
      </c>
      <c r="AH376" s="10"/>
      <c r="AI376" s="10"/>
    </row>
    <row r="377" spans="1:35" ht="18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36">
        <v>38.1</v>
      </c>
      <c r="T377" s="20">
        <f t="shared" si="76"/>
        <v>3.7259615384615377E-2</v>
      </c>
      <c r="U377" s="21">
        <f t="shared" si="84"/>
        <v>4.2292934306689109E-2</v>
      </c>
      <c r="V377" s="21">
        <f t="shared" si="85"/>
        <v>3.2226296462541645E-2</v>
      </c>
      <c r="W377" s="47">
        <f t="shared" si="86"/>
        <v>-9.0822407628128835E-2</v>
      </c>
      <c r="X377" s="21">
        <f t="shared" si="77"/>
        <v>-0.10000000000000003</v>
      </c>
      <c r="Y377" s="21">
        <f t="shared" si="78"/>
        <v>4.0643623361144215E-2</v>
      </c>
      <c r="Z377" s="21">
        <f t="shared" si="79"/>
        <v>4.0985576923076916E-2</v>
      </c>
      <c r="AA377" s="20">
        <f t="shared" si="80"/>
        <v>1.0895889423076923</v>
      </c>
      <c r="AB377" s="21">
        <f t="shared" si="87"/>
        <v>1.0961462316712638</v>
      </c>
      <c r="AC377" s="21">
        <f t="shared" si="88"/>
        <v>1.0830316529441206</v>
      </c>
      <c r="AD377" s="47">
        <f t="shared" si="89"/>
        <v>4.952193519806674E-3</v>
      </c>
      <c r="AE377" s="21">
        <f t="shared" si="81"/>
        <v>-3.4196029289450258E-3</v>
      </c>
      <c r="AF377" s="21">
        <f t="shared" si="82"/>
        <v>1.0841930870083432</v>
      </c>
      <c r="AG377" s="22">
        <f t="shared" si="83"/>
        <v>1.0933149038461538</v>
      </c>
      <c r="AH377" s="10"/>
      <c r="AI377" s="10"/>
    </row>
    <row r="378" spans="1:35" ht="18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36">
        <v>38.200000000000003</v>
      </c>
      <c r="T378" s="20">
        <f t="shared" si="76"/>
        <v>3.7170263788968816E-2</v>
      </c>
      <c r="U378" s="21">
        <f t="shared" si="84"/>
        <v>4.2192057863157079E-2</v>
      </c>
      <c r="V378" s="21">
        <f t="shared" si="85"/>
        <v>3.2148469714780553E-2</v>
      </c>
      <c r="W378" s="47">
        <f t="shared" si="86"/>
        <v>-9.0844233055886084E-2</v>
      </c>
      <c r="X378" s="21">
        <f t="shared" si="77"/>
        <v>-0.10000000000000007</v>
      </c>
      <c r="Y378" s="21">
        <f t="shared" si="78"/>
        <v>4.0546967895362662E-2</v>
      </c>
      <c r="Z378" s="21">
        <f t="shared" si="79"/>
        <v>4.08872901678657E-2</v>
      </c>
      <c r="AA378" s="20">
        <f t="shared" si="80"/>
        <v>1.0897314148681054</v>
      </c>
      <c r="AB378" s="21">
        <f t="shared" si="87"/>
        <v>1.0962740438035306</v>
      </c>
      <c r="AC378" s="21">
        <f t="shared" si="88"/>
        <v>1.0831887859326803</v>
      </c>
      <c r="AD378" s="47">
        <f t="shared" si="89"/>
        <v>4.9408589007834663E-3</v>
      </c>
      <c r="AE378" s="21">
        <f t="shared" si="81"/>
        <v>-3.4109564321837265E-3</v>
      </c>
      <c r="AF378" s="21">
        <f t="shared" si="82"/>
        <v>1.084347205707491</v>
      </c>
      <c r="AG378" s="22">
        <f t="shared" si="83"/>
        <v>1.0934484412470025</v>
      </c>
      <c r="AH378" s="10"/>
      <c r="AI378" s="10"/>
    </row>
    <row r="379" spans="1:35" ht="18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36">
        <v>38.299999999999997</v>
      </c>
      <c r="T379" s="20">
        <f t="shared" si="76"/>
        <v>3.7081339712918659E-2</v>
      </c>
      <c r="U379" s="21">
        <f t="shared" si="84"/>
        <v>4.2091661571155417E-2</v>
      </c>
      <c r="V379" s="21">
        <f t="shared" si="85"/>
        <v>3.2071017854681902E-2</v>
      </c>
      <c r="W379" s="47">
        <f t="shared" si="86"/>
        <v>-9.0865954922894565E-2</v>
      </c>
      <c r="X379" s="21">
        <f t="shared" si="77"/>
        <v>-0.10000000000000007</v>
      </c>
      <c r="Y379" s="21">
        <f t="shared" si="78"/>
        <v>4.0450771055753267E-2</v>
      </c>
      <c r="Z379" s="21">
        <f t="shared" si="79"/>
        <v>4.0789473684210528E-2</v>
      </c>
      <c r="AA379" s="20">
        <f t="shared" si="80"/>
        <v>1.0898732057416267</v>
      </c>
      <c r="AB379" s="21">
        <f t="shared" si="87"/>
        <v>1.0964012394374001</v>
      </c>
      <c r="AC379" s="21">
        <f t="shared" si="88"/>
        <v>1.0833451720458533</v>
      </c>
      <c r="AD379" s="47">
        <f t="shared" si="89"/>
        <v>4.9295758382835331E-3</v>
      </c>
      <c r="AE379" s="21">
        <f t="shared" si="81"/>
        <v>-3.402353550630329E-3</v>
      </c>
      <c r="AF379" s="21">
        <f t="shared" si="82"/>
        <v>1.0845005931198102</v>
      </c>
      <c r="AG379" s="22">
        <f t="shared" si="83"/>
        <v>1.0935813397129186</v>
      </c>
      <c r="AH379" s="10"/>
      <c r="AI379" s="10"/>
    </row>
    <row r="380" spans="1:35" ht="18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36">
        <v>38.4</v>
      </c>
      <c r="T380" s="20">
        <f t="shared" si="76"/>
        <v>3.6992840095465392E-2</v>
      </c>
      <c r="U380" s="21">
        <f t="shared" si="84"/>
        <v>4.1991742010105776E-2</v>
      </c>
      <c r="V380" s="21">
        <f t="shared" si="85"/>
        <v>3.1993938180825007E-2</v>
      </c>
      <c r="W380" s="47">
        <f t="shared" si="86"/>
        <v>-9.088757396449719E-2</v>
      </c>
      <c r="X380" s="21">
        <f t="shared" si="77"/>
        <v>-0.10000000000000006</v>
      </c>
      <c r="Y380" s="21">
        <f t="shared" si="78"/>
        <v>4.035502958579882E-2</v>
      </c>
      <c r="Z380" s="21">
        <f t="shared" si="79"/>
        <v>4.0692124105011933E-2</v>
      </c>
      <c r="AA380" s="20">
        <f t="shared" si="80"/>
        <v>1.0900143198090693</v>
      </c>
      <c r="AB380" s="21">
        <f t="shared" si="87"/>
        <v>1.0965278230214397</v>
      </c>
      <c r="AC380" s="21">
        <f t="shared" si="88"/>
        <v>1.0835008165966988</v>
      </c>
      <c r="AD380" s="47">
        <f t="shared" si="89"/>
        <v>4.9183439829841658E-3</v>
      </c>
      <c r="AE380" s="21">
        <f t="shared" si="81"/>
        <v>-3.3937939551054921E-3</v>
      </c>
      <c r="AF380" s="21">
        <f t="shared" si="82"/>
        <v>1.0846532544378698</v>
      </c>
      <c r="AG380" s="22">
        <f t="shared" si="83"/>
        <v>1.0937136038186157</v>
      </c>
      <c r="AH380" s="10"/>
      <c r="AI380" s="10"/>
    </row>
    <row r="381" spans="1:35" ht="18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36">
        <v>38.5</v>
      </c>
      <c r="T381" s="20">
        <f t="shared" si="76"/>
        <v>3.6904761904761899E-2</v>
      </c>
      <c r="U381" s="21">
        <f t="shared" si="84"/>
        <v>4.1892295791849284E-2</v>
      </c>
      <c r="V381" s="21">
        <f t="shared" si="85"/>
        <v>3.1917228017674514E-2</v>
      </c>
      <c r="W381" s="47">
        <f t="shared" si="86"/>
        <v>-9.0909090909091078E-2</v>
      </c>
      <c r="X381" s="21">
        <f t="shared" si="77"/>
        <v>-0.10000000000000014</v>
      </c>
      <c r="Y381" s="21">
        <f t="shared" si="78"/>
        <v>4.0259740259740259E-2</v>
      </c>
      <c r="Z381" s="21">
        <f t="shared" si="79"/>
        <v>4.0595238095238094E-2</v>
      </c>
      <c r="AA381" s="20">
        <f t="shared" si="80"/>
        <v>1.0901547619047618</v>
      </c>
      <c r="AB381" s="21">
        <f t="shared" si="87"/>
        <v>1.0966537989615297</v>
      </c>
      <c r="AC381" s="21">
        <f t="shared" si="88"/>
        <v>1.0836557248479937</v>
      </c>
      <c r="AD381" s="47">
        <f t="shared" si="89"/>
        <v>4.9071629886936006E-3</v>
      </c>
      <c r="AE381" s="21">
        <f t="shared" si="81"/>
        <v>-3.385277319734134E-3</v>
      </c>
      <c r="AF381" s="21">
        <f t="shared" si="82"/>
        <v>1.0848051948051947</v>
      </c>
      <c r="AG381" s="22">
        <f t="shared" si="83"/>
        <v>1.0938452380952381</v>
      </c>
      <c r="AH381" s="10"/>
      <c r="AI381" s="10"/>
    </row>
    <row r="382" spans="1:35" ht="18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36">
        <v>38.6</v>
      </c>
      <c r="T382" s="20">
        <f t="shared" si="76"/>
        <v>3.6817102137767219E-2</v>
      </c>
      <c r="U382" s="21">
        <f t="shared" si="84"/>
        <v>4.1793319560263269E-2</v>
      </c>
      <c r="V382" s="21">
        <f t="shared" si="85"/>
        <v>3.1840884715271169E-2</v>
      </c>
      <c r="W382" s="47">
        <f t="shared" si="86"/>
        <v>-9.0930506478209674E-2</v>
      </c>
      <c r="X382" s="21">
        <f t="shared" si="77"/>
        <v>-9.9999999999999853E-2</v>
      </c>
      <c r="Y382" s="21">
        <f t="shared" si="78"/>
        <v>4.0164899882214368E-2</v>
      </c>
      <c r="Z382" s="21">
        <f t="shared" si="79"/>
        <v>4.0498812351543935E-2</v>
      </c>
      <c r="AA382" s="20">
        <f t="shared" si="80"/>
        <v>1.0902945368171022</v>
      </c>
      <c r="AB382" s="21">
        <f t="shared" si="87"/>
        <v>1.0967791716213759</v>
      </c>
      <c r="AC382" s="21">
        <f t="shared" si="88"/>
        <v>1.0838099020128285</v>
      </c>
      <c r="AD382" s="47">
        <f t="shared" si="89"/>
        <v>4.8960325123177193E-3</v>
      </c>
      <c r="AE382" s="21">
        <f t="shared" si="81"/>
        <v>-3.3768033219030366E-3</v>
      </c>
      <c r="AF382" s="21">
        <f t="shared" si="82"/>
        <v>1.0849564193168433</v>
      </c>
      <c r="AG382" s="22">
        <f t="shared" si="83"/>
        <v>1.0939762470308789</v>
      </c>
      <c r="AH382" s="10"/>
      <c r="AI382" s="10"/>
    </row>
    <row r="383" spans="1:35" ht="18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36">
        <v>38.700000000000003</v>
      </c>
      <c r="T383" s="20">
        <f t="shared" si="76"/>
        <v>3.6729857819905204E-2</v>
      </c>
      <c r="U383" s="21">
        <f t="shared" si="84"/>
        <v>4.1694809990883465E-2</v>
      </c>
      <c r="V383" s="21">
        <f t="shared" si="85"/>
        <v>3.1764905648926943E-2</v>
      </c>
      <c r="W383" s="47">
        <f t="shared" si="86"/>
        <v>-9.0951821386604154E-2</v>
      </c>
      <c r="X383" s="21">
        <f t="shared" si="77"/>
        <v>-0.10000000000000012</v>
      </c>
      <c r="Y383" s="21">
        <f t="shared" si="78"/>
        <v>4.0070505287896588E-2</v>
      </c>
      <c r="Z383" s="21">
        <f t="shared" si="79"/>
        <v>4.0402843601895728E-2</v>
      </c>
      <c r="AA383" s="20">
        <f t="shared" si="80"/>
        <v>1.0904336492890996</v>
      </c>
      <c r="AB383" s="21">
        <f t="shared" si="87"/>
        <v>1.0969039453230105</v>
      </c>
      <c r="AC383" s="21">
        <f t="shared" si="88"/>
        <v>1.0839633532551887</v>
      </c>
      <c r="AD383" s="47">
        <f t="shared" si="89"/>
        <v>4.8849522138240883E-3</v>
      </c>
      <c r="AE383" s="21">
        <f t="shared" si="81"/>
        <v>-3.368371642222299E-3</v>
      </c>
      <c r="AF383" s="21">
        <f t="shared" si="82"/>
        <v>1.0851069330199765</v>
      </c>
      <c r="AG383" s="22">
        <f t="shared" si="83"/>
        <v>1.09410663507109</v>
      </c>
      <c r="AH383" s="10"/>
      <c r="AI383" s="10"/>
    </row>
    <row r="384" spans="1:35" ht="18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36">
        <v>38.799999999999997</v>
      </c>
      <c r="T384" s="20">
        <f t="shared" si="76"/>
        <v>3.664302600472813E-2</v>
      </c>
      <c r="U384" s="21">
        <f t="shared" si="84"/>
        <v>4.1596763790531524E-2</v>
      </c>
      <c r="V384" s="21">
        <f t="shared" si="85"/>
        <v>3.1689288218924735E-2</v>
      </c>
      <c r="W384" s="47">
        <f t="shared" si="86"/>
        <v>-9.0973036342321456E-2</v>
      </c>
      <c r="X384" s="21">
        <f t="shared" si="77"/>
        <v>-9.9999999999999964E-2</v>
      </c>
      <c r="Y384" s="21">
        <f t="shared" si="78"/>
        <v>3.9976553341148892E-2</v>
      </c>
      <c r="Z384" s="21">
        <f t="shared" si="79"/>
        <v>4.0307328605200941E-2</v>
      </c>
      <c r="AA384" s="20">
        <f t="shared" si="80"/>
        <v>1.0905721040189125</v>
      </c>
      <c r="AB384" s="21">
        <f t="shared" si="87"/>
        <v>1.0970281243472908</v>
      </c>
      <c r="AC384" s="21">
        <f t="shared" si="88"/>
        <v>1.0841160836905341</v>
      </c>
      <c r="AD384" s="47">
        <f t="shared" si="89"/>
        <v>4.8739217562094352E-3</v>
      </c>
      <c r="AE384" s="21">
        <f t="shared" si="81"/>
        <v>-3.3599819644838862E-3</v>
      </c>
      <c r="AF384" s="21">
        <f t="shared" si="82"/>
        <v>1.0852567409144196</v>
      </c>
      <c r="AG384" s="22">
        <f t="shared" si="83"/>
        <v>1.0942364066193853</v>
      </c>
      <c r="AH384" s="10"/>
      <c r="AI384" s="10"/>
    </row>
    <row r="385" spans="1:35" ht="18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36">
        <v>38.9</v>
      </c>
      <c r="T385" s="20">
        <f t="shared" si="76"/>
        <v>3.6556603773584904E-2</v>
      </c>
      <c r="U385" s="21">
        <f t="shared" si="84"/>
        <v>4.1499177696947734E-2</v>
      </c>
      <c r="V385" s="21">
        <f t="shared" si="85"/>
        <v>3.1614029850222068E-2</v>
      </c>
      <c r="W385" s="47">
        <f t="shared" si="86"/>
        <v>-9.0994152046783627E-2</v>
      </c>
      <c r="X385" s="21">
        <f t="shared" si="77"/>
        <v>-9.9999999999999978E-2</v>
      </c>
      <c r="Y385" s="21">
        <f t="shared" si="78"/>
        <v>3.9883040935672513E-2</v>
      </c>
      <c r="Z385" s="21">
        <f t="shared" si="79"/>
        <v>4.0212264150943394E-2</v>
      </c>
      <c r="AA385" s="20">
        <f t="shared" si="80"/>
        <v>1.0907099056603773</v>
      </c>
      <c r="AB385" s="21">
        <f t="shared" si="87"/>
        <v>1.0971517129343871</v>
      </c>
      <c r="AC385" s="21">
        <f t="shared" si="88"/>
        <v>1.0842680983863677</v>
      </c>
      <c r="AD385" s="47">
        <f t="shared" si="89"/>
        <v>4.8629408054652714E-3</v>
      </c>
      <c r="AE385" s="21">
        <f t="shared" si="81"/>
        <v>-3.3516339756217723E-3</v>
      </c>
      <c r="AF385" s="21">
        <f t="shared" si="82"/>
        <v>1.0854058479532163</v>
      </c>
      <c r="AG385" s="22">
        <f t="shared" si="83"/>
        <v>1.0943655660377358</v>
      </c>
      <c r="AH385" s="10"/>
      <c r="AI385" s="10"/>
    </row>
    <row r="386" spans="1:35" ht="18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36">
        <v>39</v>
      </c>
      <c r="T386" s="20">
        <f t="shared" si="76"/>
        <v>3.6470588235294116E-2</v>
      </c>
      <c r="U386" s="21">
        <f t="shared" si="84"/>
        <v>4.1402048478429057E-2</v>
      </c>
      <c r="V386" s="21">
        <f t="shared" si="85"/>
        <v>3.1539127992159174E-2</v>
      </c>
      <c r="W386" s="47">
        <f t="shared" si="86"/>
        <v>-9.1015169194865783E-2</v>
      </c>
      <c r="X386" s="21">
        <f t="shared" si="77"/>
        <v>-0.10000000000000003</v>
      </c>
      <c r="Y386" s="21">
        <f t="shared" si="78"/>
        <v>3.9789964994165691E-2</v>
      </c>
      <c r="Z386" s="21">
        <f t="shared" si="79"/>
        <v>4.0117647058823529E-2</v>
      </c>
      <c r="AA386" s="20">
        <f t="shared" si="80"/>
        <v>1.0908470588235293</v>
      </c>
      <c r="AB386" s="21">
        <f t="shared" si="87"/>
        <v>1.0972747152842632</v>
      </c>
      <c r="AC386" s="21">
        <f t="shared" si="88"/>
        <v>1.0844194023627951</v>
      </c>
      <c r="AD386" s="47">
        <f t="shared" si="89"/>
        <v>4.8520090305453258E-3</v>
      </c>
      <c r="AE386" s="21">
        <f t="shared" si="81"/>
        <v>-3.3433273656738693E-3</v>
      </c>
      <c r="AF386" s="21">
        <f t="shared" si="82"/>
        <v>1.0855542590431737</v>
      </c>
      <c r="AG386" s="22">
        <f t="shared" si="83"/>
        <v>1.0944941176470588</v>
      </c>
      <c r="AH386" s="10"/>
      <c r="AI386" s="10"/>
    </row>
    <row r="387" spans="1:35" ht="18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36">
        <v>39.1</v>
      </c>
      <c r="T387" s="20">
        <f t="shared" si="76"/>
        <v>3.6384976525821594E-2</v>
      </c>
      <c r="U387" s="21">
        <f t="shared" si="84"/>
        <v>4.1305372933472015E-2</v>
      </c>
      <c r="V387" s="21">
        <f t="shared" si="85"/>
        <v>3.146458011817118E-2</v>
      </c>
      <c r="W387" s="47">
        <f t="shared" si="86"/>
        <v>-9.1036088474971008E-2</v>
      </c>
      <c r="X387" s="21">
        <f t="shared" si="77"/>
        <v>-0.1</v>
      </c>
      <c r="Y387" s="21">
        <f t="shared" si="78"/>
        <v>3.9697322467986032E-2</v>
      </c>
      <c r="Z387" s="21">
        <f t="shared" si="79"/>
        <v>4.0023474178403753E-2</v>
      </c>
      <c r="AA387" s="20">
        <f t="shared" si="80"/>
        <v>1.0909835680751174</v>
      </c>
      <c r="AB387" s="21">
        <f t="shared" si="87"/>
        <v>1.0973971355571557</v>
      </c>
      <c r="AC387" s="21">
        <f t="shared" si="88"/>
        <v>1.0845700005930792</v>
      </c>
      <c r="AD387" s="47">
        <f t="shared" si="89"/>
        <v>4.8411261033329406E-3</v>
      </c>
      <c r="AE387" s="21">
        <f t="shared" si="81"/>
        <v>-3.3350618277428914E-3</v>
      </c>
      <c r="AF387" s="21">
        <f t="shared" si="82"/>
        <v>1.0857019790454017</v>
      </c>
      <c r="AG387" s="22">
        <f t="shared" si="83"/>
        <v>1.0946220657276995</v>
      </c>
      <c r="AH387" s="10"/>
      <c r="AI387" s="10"/>
    </row>
    <row r="388" spans="1:35" ht="18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36">
        <v>39.200000000000003</v>
      </c>
      <c r="T388" s="20">
        <f t="shared" si="76"/>
        <v>3.6299765807962521E-2</v>
      </c>
      <c r="U388" s="21">
        <f t="shared" si="84"/>
        <v>4.1209147890420746E-2</v>
      </c>
      <c r="V388" s="21">
        <f t="shared" si="85"/>
        <v>3.1390383725504296E-2</v>
      </c>
      <c r="W388" s="47">
        <f t="shared" si="86"/>
        <v>-9.1056910569105809E-2</v>
      </c>
      <c r="X388" s="21">
        <f t="shared" si="77"/>
        <v>-0.10000000000000017</v>
      </c>
      <c r="Y388" s="21">
        <f t="shared" si="78"/>
        <v>3.9605110336817649E-2</v>
      </c>
      <c r="Z388" s="21">
        <f t="shared" si="79"/>
        <v>3.9929742388758779E-2</v>
      </c>
      <c r="AA388" s="20">
        <f t="shared" si="80"/>
        <v>1.09111943793911</v>
      </c>
      <c r="AB388" s="21">
        <f t="shared" si="87"/>
        <v>1.0975189778740382</v>
      </c>
      <c r="AC388" s="21">
        <f t="shared" si="88"/>
        <v>1.0847198980041819</v>
      </c>
      <c r="AD388" s="47">
        <f t="shared" si="89"/>
        <v>4.8302916986088457E-3</v>
      </c>
      <c r="AE388" s="21">
        <f t="shared" si="81"/>
        <v>-3.3268370579600157E-3</v>
      </c>
      <c r="AF388" s="21">
        <f t="shared" si="82"/>
        <v>1.085849012775842</v>
      </c>
      <c r="AG388" s="22">
        <f t="shared" si="83"/>
        <v>1.0947494145199064</v>
      </c>
      <c r="AH388" s="10"/>
      <c r="AI388" s="10"/>
    </row>
    <row r="389" spans="1:35" ht="18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36">
        <v>39.299999999999997</v>
      </c>
      <c r="T389" s="20">
        <f t="shared" si="76"/>
        <v>3.6214953271028034E-2</v>
      </c>
      <c r="U389" s="21">
        <f t="shared" si="84"/>
        <v>4.1113370207119943E-2</v>
      </c>
      <c r="V389" s="21">
        <f t="shared" si="85"/>
        <v>3.1316536334936126E-2</v>
      </c>
      <c r="W389" s="47">
        <f t="shared" si="86"/>
        <v>-9.1077636152955069E-2</v>
      </c>
      <c r="X389" s="21">
        <f t="shared" si="77"/>
        <v>-0.10000000000000006</v>
      </c>
      <c r="Y389" s="21">
        <f t="shared" si="78"/>
        <v>3.9513325608342996E-2</v>
      </c>
      <c r="Z389" s="21">
        <f t="shared" si="79"/>
        <v>3.983644859813084E-2</v>
      </c>
      <c r="AA389" s="20">
        <f t="shared" si="80"/>
        <v>1.0912546728971961</v>
      </c>
      <c r="AB389" s="21">
        <f t="shared" si="87"/>
        <v>1.0976402463170853</v>
      </c>
      <c r="AC389" s="21">
        <f t="shared" si="88"/>
        <v>1.0848690994773069</v>
      </c>
      <c r="AD389" s="47">
        <f t="shared" si="89"/>
        <v>4.8195054940195084E-3</v>
      </c>
      <c r="AE389" s="21">
        <f t="shared" si="81"/>
        <v>-3.3186527554452307E-3</v>
      </c>
      <c r="AF389" s="21">
        <f t="shared" si="82"/>
        <v>1.0859953650057936</v>
      </c>
      <c r="AG389" s="22">
        <f t="shared" si="83"/>
        <v>1.0948761682242989</v>
      </c>
      <c r="AH389" s="10"/>
      <c r="AI389" s="10"/>
    </row>
    <row r="390" spans="1:35" ht="18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36">
        <v>39.4</v>
      </c>
      <c r="T390" s="20">
        <f t="shared" ref="T390:T453" si="90">(R_dead_char*(S390)+R_c*m_c)/(S390+m_c)</f>
        <v>3.6130536130536128E-2</v>
      </c>
      <c r="U390" s="21">
        <f t="shared" si="84"/>
        <v>4.1018036770572516E-2</v>
      </c>
      <c r="V390" s="21">
        <f t="shared" si="85"/>
        <v>3.1243035490499737E-2</v>
      </c>
      <c r="W390" s="47">
        <f t="shared" si="86"/>
        <v>-9.109826589595385E-2</v>
      </c>
      <c r="X390" s="21">
        <f t="shared" ref="X390:X453" si="91">(T390-Z390)/T390</f>
        <v>-0.1</v>
      </c>
      <c r="Y390" s="21">
        <f t="shared" ref="Y390:Y453" si="92">(R_dead_char*S390+R_c*(m_c+sig_m_c))/(S390+(m_c+sig_m_c))</f>
        <v>3.9421965317919076E-2</v>
      </c>
      <c r="Z390" s="21">
        <f t="shared" ref="Z390:Z453" si="93">(R_dead_char*S390+(R_c+sig_Rc)*(m_c))/(S390+m_c)</f>
        <v>3.9743589743589741E-2</v>
      </c>
      <c r="AA390" s="20">
        <f t="shared" ref="AA390:AA453" si="94">(R_mod_char*(S390)+R_c*m_c)/(S390+m_c)</f>
        <v>1.0913892773892775</v>
      </c>
      <c r="AB390" s="21">
        <f t="shared" si="87"/>
        <v>1.0977609449301298</v>
      </c>
      <c r="AC390" s="21">
        <f t="shared" si="88"/>
        <v>1.0850176098484252</v>
      </c>
      <c r="AD390" s="47">
        <f t="shared" si="89"/>
        <v>4.8087671700460469E-3</v>
      </c>
      <c r="AE390" s="21">
        <f t="shared" ref="AE390:AE453" si="95">(AA390-AG390)/AA390</f>
        <v>-3.3105086222731269E-3</v>
      </c>
      <c r="AF390" s="21">
        <f t="shared" ref="AF390:AF453" si="96">(R_mod_char*S390+(R_c*(m_c+sig_m_c)))/(S390+(m_c+sig_m_c))</f>
        <v>1.0861410404624277</v>
      </c>
      <c r="AG390" s="22">
        <f t="shared" ref="AG390:AG453" si="97">(R_mod_char*S390+(R_c+sig_Rc)*(m_c))/(S390+(m_c))</f>
        <v>1.0950023310023311</v>
      </c>
      <c r="AH390" s="10"/>
      <c r="AI390" s="10"/>
    </row>
    <row r="391" spans="1:35" ht="18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36">
        <v>39.5</v>
      </c>
      <c r="T391" s="20">
        <f t="shared" si="90"/>
        <v>3.6046511627906973E-2</v>
      </c>
      <c r="U391" s="21">
        <f t="shared" ref="U391:U454" si="98">T391*(1+SQRT(W391^2+X391^2))</f>
        <v>4.0923144496602198E-2</v>
      </c>
      <c r="V391" s="21">
        <f t="shared" ref="V391:V454" si="99">T391*(1-SQRT(W391^2+X391^2))</f>
        <v>3.1169878759211744E-2</v>
      </c>
      <c r="W391" s="47">
        <f t="shared" ref="W391:W454" si="100">(T391-Y391)/T391</f>
        <v>-9.1118800461361227E-2</v>
      </c>
      <c r="X391" s="21">
        <f t="shared" si="91"/>
        <v>-0.10000000000000002</v>
      </c>
      <c r="Y391" s="21">
        <f t="shared" si="92"/>
        <v>3.9331026528258366E-2</v>
      </c>
      <c r="Z391" s="21">
        <f t="shared" si="93"/>
        <v>3.9651162790697671E-2</v>
      </c>
      <c r="AA391" s="20">
        <f t="shared" si="94"/>
        <v>1.0915232558139534</v>
      </c>
      <c r="AB391" s="21">
        <f t="shared" ref="AB391:AB454" si="101">AA391*(1+SQRT(AD391^2+AE391^2))</f>
        <v>1.0978810777191064</v>
      </c>
      <c r="AC391" s="21">
        <f t="shared" ref="AC391:AC454" si="102">AA391*(1-SQRT(AD391^2+AE391^2))</f>
        <v>1.0851654339088002</v>
      </c>
      <c r="AD391" s="47">
        <f t="shared" ref="AD391:AD454" si="103">(AA391-AF391)/AA391</f>
        <v>4.798076409972307E-3</v>
      </c>
      <c r="AE391" s="21">
        <f t="shared" si="95"/>
        <v>-3.3024043634349654E-3</v>
      </c>
      <c r="AF391" s="21">
        <f t="shared" si="96"/>
        <v>1.0862860438292963</v>
      </c>
      <c r="AG391" s="22">
        <f t="shared" si="97"/>
        <v>1.0951279069767441</v>
      </c>
      <c r="AH391" s="10"/>
      <c r="AI391" s="10"/>
    </row>
    <row r="392" spans="1:35" ht="18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36">
        <v>39.6</v>
      </c>
      <c r="T392" s="20">
        <f t="shared" si="90"/>
        <v>3.5962877030162405E-2</v>
      </c>
      <c r="U392" s="21">
        <f t="shared" si="98"/>
        <v>4.082869032952062E-2</v>
      </c>
      <c r="V392" s="21">
        <f t="shared" si="99"/>
        <v>3.1097063730804189E-2</v>
      </c>
      <c r="W392" s="47">
        <f t="shared" si="100"/>
        <v>-9.1139240506329391E-2</v>
      </c>
      <c r="X392" s="21">
        <f t="shared" si="91"/>
        <v>-0.10000000000000016</v>
      </c>
      <c r="Y392" s="21">
        <f t="shared" si="92"/>
        <v>3.9240506329113925E-2</v>
      </c>
      <c r="Z392" s="21">
        <f t="shared" si="93"/>
        <v>3.9559164733178651E-2</v>
      </c>
      <c r="AA392" s="20">
        <f t="shared" si="94"/>
        <v>1.0916566125290021</v>
      </c>
      <c r="AB392" s="21">
        <f t="shared" si="101"/>
        <v>1.0980006486525014</v>
      </c>
      <c r="AC392" s="21">
        <f t="shared" si="102"/>
        <v>1.0853125764055029</v>
      </c>
      <c r="AD392" s="47">
        <f t="shared" si="103"/>
        <v>4.7874328998561188E-3</v>
      </c>
      <c r="AE392" s="21">
        <f t="shared" si="95"/>
        <v>-3.29433968680393E-3</v>
      </c>
      <c r="AF392" s="21">
        <f t="shared" si="96"/>
        <v>1.0864303797468353</v>
      </c>
      <c r="AG392" s="22">
        <f t="shared" si="97"/>
        <v>1.0952529002320184</v>
      </c>
      <c r="AH392" s="10"/>
      <c r="AI392" s="10"/>
    </row>
    <row r="393" spans="1:35" ht="18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36">
        <v>39.700000000000003</v>
      </c>
      <c r="T393" s="20">
        <f t="shared" si="90"/>
        <v>3.5879629629629622E-2</v>
      </c>
      <c r="U393" s="21">
        <f t="shared" si="98"/>
        <v>4.0734671241799157E-2</v>
      </c>
      <c r="V393" s="21">
        <f t="shared" si="99"/>
        <v>3.1024588017460095E-2</v>
      </c>
      <c r="W393" s="47">
        <f t="shared" si="100"/>
        <v>-9.1159586681974991E-2</v>
      </c>
      <c r="X393" s="21">
        <f t="shared" si="91"/>
        <v>-0.10000000000000012</v>
      </c>
      <c r="Y393" s="21">
        <f t="shared" si="92"/>
        <v>3.9150401836969002E-2</v>
      </c>
      <c r="Z393" s="21">
        <f t="shared" si="93"/>
        <v>3.9467592592592589E-2</v>
      </c>
      <c r="AA393" s="20">
        <f t="shared" si="94"/>
        <v>1.0917893518518518</v>
      </c>
      <c r="AB393" s="21">
        <f t="shared" si="101"/>
        <v>1.0981196616617832</v>
      </c>
      <c r="AC393" s="21">
        <f t="shared" si="102"/>
        <v>1.0854590420419201</v>
      </c>
      <c r="AD393" s="47">
        <f t="shared" si="103"/>
        <v>4.7768363284978925E-3</v>
      </c>
      <c r="AE393" s="21">
        <f t="shared" si="95"/>
        <v>-3.28631430309992E-3</v>
      </c>
      <c r="AF393" s="21">
        <f t="shared" si="96"/>
        <v>1.0865740528128587</v>
      </c>
      <c r="AG393" s="22">
        <f t="shared" si="97"/>
        <v>1.0953773148148147</v>
      </c>
      <c r="AH393" s="10"/>
      <c r="AI393" s="10"/>
    </row>
    <row r="394" spans="1:35" ht="18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36">
        <v>39.799999999999997</v>
      </c>
      <c r="T394" s="20">
        <f t="shared" si="90"/>
        <v>3.5796766743648956E-2</v>
      </c>
      <c r="U394" s="21">
        <f t="shared" si="98"/>
        <v>4.0641084233745191E-2</v>
      </c>
      <c r="V394" s="21">
        <f t="shared" si="99"/>
        <v>3.095244925355272E-2</v>
      </c>
      <c r="W394" s="47">
        <f t="shared" si="100"/>
        <v>-9.1179839633448043E-2</v>
      </c>
      <c r="X394" s="21">
        <f t="shared" si="91"/>
        <v>-0.10000000000000016</v>
      </c>
      <c r="Y394" s="21">
        <f t="shared" si="92"/>
        <v>3.9060710194730813E-2</v>
      </c>
      <c r="Z394" s="21">
        <f t="shared" si="93"/>
        <v>3.9376443418013857E-2</v>
      </c>
      <c r="AA394" s="20">
        <f t="shared" si="94"/>
        <v>1.0919214780600461</v>
      </c>
      <c r="AB394" s="21">
        <f t="shared" si="101"/>
        <v>1.0982381206418368</v>
      </c>
      <c r="AC394" s="21">
        <f t="shared" si="102"/>
        <v>1.0856048354782553</v>
      </c>
      <c r="AD394" s="47">
        <f t="shared" si="103"/>
        <v>4.766286387410972E-3</v>
      </c>
      <c r="AE394" s="21">
        <f t="shared" si="95"/>
        <v>-3.2783279258548786E-3</v>
      </c>
      <c r="AF394" s="21">
        <f t="shared" si="96"/>
        <v>1.0867170675830469</v>
      </c>
      <c r="AG394" s="22">
        <f t="shared" si="97"/>
        <v>1.0955011547344111</v>
      </c>
      <c r="AH394" s="10"/>
      <c r="AI394" s="10"/>
    </row>
    <row r="395" spans="1:35" ht="18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36">
        <v>39.9</v>
      </c>
      <c r="T395" s="20">
        <f t="shared" si="90"/>
        <v>3.5714285714285712E-2</v>
      </c>
      <c r="U395" s="21">
        <f t="shared" si="98"/>
        <v>4.0547926333182938E-2</v>
      </c>
      <c r="V395" s="21">
        <f t="shared" si="99"/>
        <v>3.0880645095388494E-2</v>
      </c>
      <c r="W395" s="47">
        <f t="shared" si="100"/>
        <v>-9.1200000000000114E-2</v>
      </c>
      <c r="X395" s="21">
        <f t="shared" si="91"/>
        <v>-0.10000000000000003</v>
      </c>
      <c r="Y395" s="21">
        <f t="shared" si="92"/>
        <v>3.8971428571428574E-2</v>
      </c>
      <c r="Z395" s="21">
        <f t="shared" si="93"/>
        <v>3.9285714285714285E-2</v>
      </c>
      <c r="AA395" s="20">
        <f t="shared" si="94"/>
        <v>1.0920529953917051</v>
      </c>
      <c r="AB395" s="21">
        <f t="shared" si="101"/>
        <v>1.0983560294513857</v>
      </c>
      <c r="AC395" s="21">
        <f t="shared" si="102"/>
        <v>1.0857499613320245</v>
      </c>
      <c r="AD395" s="47">
        <f t="shared" si="103"/>
        <v>4.7557827707927595E-3</v>
      </c>
      <c r="AE395" s="21">
        <f t="shared" si="95"/>
        <v>-3.270380271378253E-3</v>
      </c>
      <c r="AF395" s="21">
        <f t="shared" si="96"/>
        <v>1.0868594285714286</v>
      </c>
      <c r="AG395" s="22">
        <f t="shared" si="97"/>
        <v>1.0956244239631336</v>
      </c>
      <c r="AH395" s="10"/>
      <c r="AI395" s="10"/>
    </row>
    <row r="396" spans="1:35" ht="18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36">
        <v>40</v>
      </c>
      <c r="T396" s="20">
        <f t="shared" si="90"/>
        <v>3.563218390804597E-2</v>
      </c>
      <c r="U396" s="21">
        <f t="shared" si="98"/>
        <v>4.0455194595138501E-2</v>
      </c>
      <c r="V396" s="21">
        <f t="shared" si="99"/>
        <v>3.0809173220953438E-2</v>
      </c>
      <c r="W396" s="47">
        <f t="shared" si="100"/>
        <v>-9.1220068415051481E-2</v>
      </c>
      <c r="X396" s="21">
        <f t="shared" si="91"/>
        <v>-0.1000000000000002</v>
      </c>
      <c r="Y396" s="21">
        <f t="shared" si="92"/>
        <v>3.888255416191562E-2</v>
      </c>
      <c r="Z396" s="21">
        <f t="shared" si="93"/>
        <v>3.9195402298850573E-2</v>
      </c>
      <c r="AA396" s="20">
        <f t="shared" si="94"/>
        <v>1.092183908045977</v>
      </c>
      <c r="AB396" s="21">
        <f t="shared" si="101"/>
        <v>1.0984733919134118</v>
      </c>
      <c r="AC396" s="21">
        <f t="shared" si="102"/>
        <v>1.0858944241785422</v>
      </c>
      <c r="AD396" s="47">
        <f t="shared" si="103"/>
        <v>4.7453251754957827E-3</v>
      </c>
      <c r="AE396" s="21">
        <f t="shared" si="95"/>
        <v>-3.2624710587244215E-3</v>
      </c>
      <c r="AF396" s="21">
        <f t="shared" si="96"/>
        <v>1.087001140250855</v>
      </c>
      <c r="AG396" s="22">
        <f t="shared" si="97"/>
        <v>1.0957471264367815</v>
      </c>
      <c r="AH396" s="10"/>
      <c r="AI396" s="10"/>
    </row>
    <row r="397" spans="1:35" ht="18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36">
        <v>40.1</v>
      </c>
      <c r="T397" s="20">
        <f t="shared" si="90"/>
        <v>3.5550458715596325E-2</v>
      </c>
      <c r="U397" s="21">
        <f t="shared" si="98"/>
        <v>4.0362886101529438E-2</v>
      </c>
      <c r="V397" s="21">
        <f t="shared" si="99"/>
        <v>3.0738031329663209E-2</v>
      </c>
      <c r="W397" s="47">
        <f t="shared" si="100"/>
        <v>-9.1240045506257153E-2</v>
      </c>
      <c r="X397" s="21">
        <f t="shared" si="91"/>
        <v>-0.10000000000000012</v>
      </c>
      <c r="Y397" s="21">
        <f t="shared" si="92"/>
        <v>3.879408418657565E-2</v>
      </c>
      <c r="Z397" s="21">
        <f t="shared" si="93"/>
        <v>3.9105504587155962E-2</v>
      </c>
      <c r="AA397" s="20">
        <f t="shared" si="94"/>
        <v>1.0923142201834861</v>
      </c>
      <c r="AB397" s="21">
        <f t="shared" si="101"/>
        <v>1.0985902118155675</v>
      </c>
      <c r="AC397" s="21">
        <f t="shared" si="102"/>
        <v>1.0860382285514047</v>
      </c>
      <c r="AD397" s="47">
        <f t="shared" si="103"/>
        <v>4.7349133009982891E-3</v>
      </c>
      <c r="AE397" s="21">
        <f t="shared" si="95"/>
        <v>-3.2546000096588166E-3</v>
      </c>
      <c r="AF397" s="21">
        <f t="shared" si="96"/>
        <v>1.0871422070534698</v>
      </c>
      <c r="AG397" s="22">
        <f t="shared" si="97"/>
        <v>1.0958692660550458</v>
      </c>
      <c r="AH397" s="10"/>
      <c r="AI397" s="10"/>
    </row>
    <row r="398" spans="1:35" ht="18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36">
        <v>40.200000000000003</v>
      </c>
      <c r="T398" s="20">
        <f t="shared" si="90"/>
        <v>3.5469107551487411E-2</v>
      </c>
      <c r="U398" s="21">
        <f t="shared" si="98"/>
        <v>4.0270997960858396E-2</v>
      </c>
      <c r="V398" s="21">
        <f t="shared" si="99"/>
        <v>3.066721714211643E-2</v>
      </c>
      <c r="W398" s="47">
        <f t="shared" si="100"/>
        <v>-9.1259931895573312E-2</v>
      </c>
      <c r="X398" s="21">
        <f t="shared" si="91"/>
        <v>-9.9999999999999839E-2</v>
      </c>
      <c r="Y398" s="21">
        <f t="shared" si="92"/>
        <v>3.8706015891032917E-2</v>
      </c>
      <c r="Z398" s="21">
        <f t="shared" si="93"/>
        <v>3.9016018306636147E-2</v>
      </c>
      <c r="AA398" s="20">
        <f t="shared" si="94"/>
        <v>1.0924439359267735</v>
      </c>
      <c r="AB398" s="21">
        <f t="shared" si="101"/>
        <v>1.0987064929105843</v>
      </c>
      <c r="AC398" s="21">
        <f t="shared" si="102"/>
        <v>1.0861813789429626</v>
      </c>
      <c r="AD398" s="47">
        <f t="shared" si="103"/>
        <v>4.7245468493774326E-3</v>
      </c>
      <c r="AE398" s="21">
        <f t="shared" si="95"/>
        <v>-3.2467668486251999E-3</v>
      </c>
      <c r="AF398" s="21">
        <f t="shared" si="96"/>
        <v>1.0872826333711691</v>
      </c>
      <c r="AG398" s="22">
        <f t="shared" si="97"/>
        <v>1.0959908466819221</v>
      </c>
      <c r="AH398" s="10"/>
      <c r="AI398" s="10"/>
    </row>
    <row r="399" spans="1:35" ht="18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36">
        <v>40.299999999999997</v>
      </c>
      <c r="T399" s="20">
        <f t="shared" si="90"/>
        <v>3.5388127853881277E-2</v>
      </c>
      <c r="U399" s="21">
        <f t="shared" si="98"/>
        <v>4.0179527307911009E-2</v>
      </c>
      <c r="V399" s="21">
        <f t="shared" si="99"/>
        <v>3.0596728399851548E-2</v>
      </c>
      <c r="W399" s="47">
        <f t="shared" si="100"/>
        <v>-9.1279728199320731E-2</v>
      </c>
      <c r="X399" s="21">
        <f t="shared" si="91"/>
        <v>-0.10000000000000012</v>
      </c>
      <c r="Y399" s="21">
        <f t="shared" si="92"/>
        <v>3.8618346545866371E-2</v>
      </c>
      <c r="Z399" s="21">
        <f t="shared" si="93"/>
        <v>3.8926940639269408E-2</v>
      </c>
      <c r="AA399" s="20">
        <f t="shared" si="94"/>
        <v>1.0925730593607306</v>
      </c>
      <c r="AB399" s="21">
        <f t="shared" si="101"/>
        <v>1.0988222389166717</v>
      </c>
      <c r="AC399" s="21">
        <f t="shared" si="102"/>
        <v>1.0863238798047894</v>
      </c>
      <c r="AD399" s="47">
        <f t="shared" si="103"/>
        <v>4.7142255252801569E-3</v>
      </c>
      <c r="AE399" s="21">
        <f t="shared" si="95"/>
        <v>-3.2389713027142744E-3</v>
      </c>
      <c r="AF399" s="21">
        <f t="shared" si="96"/>
        <v>1.0874224235560588</v>
      </c>
      <c r="AG399" s="22">
        <f t="shared" si="97"/>
        <v>1.0961118721461187</v>
      </c>
      <c r="AH399" s="10"/>
      <c r="AI399" s="10"/>
    </row>
    <row r="400" spans="1:35" ht="18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36">
        <v>40.4</v>
      </c>
      <c r="T400" s="20">
        <f t="shared" si="90"/>
        <v>3.530751708428246E-2</v>
      </c>
      <c r="U400" s="21">
        <f t="shared" si="98"/>
        <v>4.008847130345787E-2</v>
      </c>
      <c r="V400" s="21">
        <f t="shared" si="99"/>
        <v>3.0526562865107045E-2</v>
      </c>
      <c r="W400" s="47">
        <f t="shared" si="100"/>
        <v>-9.1299435028248568E-2</v>
      </c>
      <c r="X400" s="21">
        <f t="shared" si="91"/>
        <v>-9.9999999999999978E-2</v>
      </c>
      <c r="Y400" s="21">
        <f t="shared" si="92"/>
        <v>3.8531073446327682E-2</v>
      </c>
      <c r="Z400" s="21">
        <f t="shared" si="93"/>
        <v>3.8838268792710705E-2</v>
      </c>
      <c r="AA400" s="20">
        <f t="shared" si="94"/>
        <v>1.0927015945330296</v>
      </c>
      <c r="AB400" s="21">
        <f t="shared" si="101"/>
        <v>1.0989374535179155</v>
      </c>
      <c r="AC400" s="21">
        <f t="shared" si="102"/>
        <v>1.086465735548144</v>
      </c>
      <c r="AD400" s="47">
        <f t="shared" si="103"/>
        <v>4.7039490358960403E-3</v>
      </c>
      <c r="AE400" s="21">
        <f t="shared" si="95"/>
        <v>-3.2312131016309941E-3</v>
      </c>
      <c r="AF400" s="21">
        <f t="shared" si="96"/>
        <v>1.0875615819209039</v>
      </c>
      <c r="AG400" s="22">
        <f t="shared" si="97"/>
        <v>1.0962323462414578</v>
      </c>
      <c r="AH400" s="10"/>
      <c r="AI400" s="10"/>
    </row>
    <row r="401" spans="1:35" ht="18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36">
        <v>40.5</v>
      </c>
      <c r="T401" s="20">
        <f t="shared" si="90"/>
        <v>3.5227272727272725E-2</v>
      </c>
      <c r="U401" s="21">
        <f t="shared" si="98"/>
        <v>3.9997827133960683E-2</v>
      </c>
      <c r="V401" s="21">
        <f t="shared" si="99"/>
        <v>3.0456718320584771E-2</v>
      </c>
      <c r="W401" s="47">
        <f t="shared" si="100"/>
        <v>-9.1319052987598737E-2</v>
      </c>
      <c r="X401" s="21">
        <f t="shared" si="91"/>
        <v>-0.10000000000000006</v>
      </c>
      <c r="Y401" s="21">
        <f t="shared" si="92"/>
        <v>3.8444193912063135E-2</v>
      </c>
      <c r="Z401" s="21">
        <f t="shared" si="93"/>
        <v>3.875E-2</v>
      </c>
      <c r="AA401" s="20">
        <f t="shared" si="94"/>
        <v>1.0928295454545454</v>
      </c>
      <c r="AB401" s="21">
        <f t="shared" si="101"/>
        <v>1.0990521403646663</v>
      </c>
      <c r="AC401" s="21">
        <f t="shared" si="102"/>
        <v>1.0866069505444245</v>
      </c>
      <c r="AD401" s="47">
        <f t="shared" si="103"/>
        <v>4.6937170909304837E-3</v>
      </c>
      <c r="AE401" s="21">
        <f t="shared" si="95"/>
        <v>-3.2234919776644366E-3</v>
      </c>
      <c r="AF401" s="21">
        <f t="shared" si="96"/>
        <v>1.0877001127395716</v>
      </c>
      <c r="AG401" s="22">
        <f t="shared" si="97"/>
        <v>1.0963522727272728</v>
      </c>
      <c r="AH401" s="10"/>
      <c r="AI401" s="10"/>
    </row>
    <row r="402" spans="1:35" ht="18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36">
        <v>40.6</v>
      </c>
      <c r="T402" s="20">
        <f t="shared" si="90"/>
        <v>3.5147392290249428E-2</v>
      </c>
      <c r="U402" s="21">
        <f t="shared" si="98"/>
        <v>3.9907592011282113E-2</v>
      </c>
      <c r="V402" s="21">
        <f t="shared" si="99"/>
        <v>3.0387192569216744E-2</v>
      </c>
      <c r="W402" s="47">
        <f t="shared" si="100"/>
        <v>-9.1338582677165409E-2</v>
      </c>
      <c r="X402" s="21">
        <f t="shared" si="91"/>
        <v>-9.9999999999999936E-2</v>
      </c>
      <c r="Y402" s="21">
        <f t="shared" si="92"/>
        <v>3.8357705286839142E-2</v>
      </c>
      <c r="Z402" s="21">
        <f t="shared" si="93"/>
        <v>3.8662131519274369E-2</v>
      </c>
      <c r="AA402" s="20">
        <f t="shared" si="94"/>
        <v>1.0929569160997732</v>
      </c>
      <c r="AB402" s="21">
        <f t="shared" si="101"/>
        <v>1.0991663030739265</v>
      </c>
      <c r="AC402" s="21">
        <f t="shared" si="102"/>
        <v>1.0867475291256199</v>
      </c>
      <c r="AD402" s="47">
        <f t="shared" si="103"/>
        <v>4.6835294025780278E-3</v>
      </c>
      <c r="AE402" s="21">
        <f t="shared" si="95"/>
        <v>-3.2158076656555487E-3</v>
      </c>
      <c r="AF402" s="21">
        <f t="shared" si="96"/>
        <v>1.0878380202474689</v>
      </c>
      <c r="AG402" s="22">
        <f t="shared" si="97"/>
        <v>1.0964716553287981</v>
      </c>
      <c r="AH402" s="10"/>
      <c r="AI402" s="10"/>
    </row>
    <row r="403" spans="1:35" ht="18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36">
        <v>40.700000000000003</v>
      </c>
      <c r="T403" s="20">
        <f t="shared" si="90"/>
        <v>3.5067873303167414E-2</v>
      </c>
      <c r="U403" s="21">
        <f t="shared" si="98"/>
        <v>3.9817763172399899E-2</v>
      </c>
      <c r="V403" s="21">
        <f t="shared" si="99"/>
        <v>3.0317983433934933E-2</v>
      </c>
      <c r="W403" s="47">
        <f t="shared" si="100"/>
        <v>-9.1358024691358092E-2</v>
      </c>
      <c r="X403" s="21">
        <f t="shared" si="91"/>
        <v>-0.10000000000000006</v>
      </c>
      <c r="Y403" s="21">
        <f t="shared" si="92"/>
        <v>3.82716049382716E-2</v>
      </c>
      <c r="Z403" s="21">
        <f t="shared" si="93"/>
        <v>3.8574660633484158E-2</v>
      </c>
      <c r="AA403" s="20">
        <f t="shared" si="94"/>
        <v>1.0930837104072397</v>
      </c>
      <c r="AB403" s="21">
        <f t="shared" si="101"/>
        <v>1.099279945229729</v>
      </c>
      <c r="AC403" s="21">
        <f t="shared" si="102"/>
        <v>1.0868874755847504</v>
      </c>
      <c r="AD403" s="47">
        <f t="shared" si="103"/>
        <v>4.673385685494586E-3</v>
      </c>
      <c r="AE403" s="21">
        <f t="shared" si="95"/>
        <v>-3.2081599029688784E-3</v>
      </c>
      <c r="AF403" s="21">
        <f t="shared" si="96"/>
        <v>1.0879753086419752</v>
      </c>
      <c r="AG403" s="22">
        <f t="shared" si="97"/>
        <v>1.0965904977375567</v>
      </c>
      <c r="AH403" s="10"/>
      <c r="AI403" s="10"/>
    </row>
    <row r="404" spans="1:35" ht="18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36">
        <v>40.799999999999997</v>
      </c>
      <c r="T404" s="20">
        <f t="shared" si="90"/>
        <v>3.4988713318284424E-2</v>
      </c>
      <c r="U404" s="21">
        <f t="shared" si="98"/>
        <v>3.9728337879124533E-2</v>
      </c>
      <c r="V404" s="21">
        <f t="shared" si="99"/>
        <v>3.0249088757444319E-2</v>
      </c>
      <c r="W404" s="47">
        <f t="shared" si="100"/>
        <v>-9.1377379619261012E-2</v>
      </c>
      <c r="X404" s="21">
        <f t="shared" si="91"/>
        <v>-9.9999999999999936E-2</v>
      </c>
      <c r="Y404" s="21">
        <f t="shared" si="92"/>
        <v>3.8185890257558794E-2</v>
      </c>
      <c r="Z404" s="21">
        <f t="shared" si="93"/>
        <v>3.8487584650112865E-2</v>
      </c>
      <c r="AA404" s="20">
        <f t="shared" si="94"/>
        <v>1.0932099322799096</v>
      </c>
      <c r="AB404" s="21">
        <f t="shared" si="101"/>
        <v>1.099393070383512</v>
      </c>
      <c r="AC404" s="21">
        <f t="shared" si="102"/>
        <v>1.087026794176307</v>
      </c>
      <c r="AD404" s="47">
        <f t="shared" si="103"/>
        <v>4.6632856567732474E-3</v>
      </c>
      <c r="AE404" s="21">
        <f t="shared" si="95"/>
        <v>-3.2005484294599365E-3</v>
      </c>
      <c r="AF404" s="21">
        <f t="shared" si="96"/>
        <v>1.0881119820828666</v>
      </c>
      <c r="AG404" s="22">
        <f t="shared" si="97"/>
        <v>1.0967088036117381</v>
      </c>
      <c r="AH404" s="10"/>
      <c r="AI404" s="10"/>
    </row>
    <row r="405" spans="1:35" ht="18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36">
        <v>40.9</v>
      </c>
      <c r="T405" s="20">
        <f t="shared" si="90"/>
        <v>3.4909909909909907E-2</v>
      </c>
      <c r="U405" s="21">
        <f t="shared" si="98"/>
        <v>3.9639313417820905E-2</v>
      </c>
      <c r="V405" s="21">
        <f t="shared" si="99"/>
        <v>3.0180506401998916E-2</v>
      </c>
      <c r="W405" s="47">
        <f t="shared" si="100"/>
        <v>-9.1396648044692941E-2</v>
      </c>
      <c r="X405" s="21">
        <f t="shared" si="91"/>
        <v>-9.9999999999999978E-2</v>
      </c>
      <c r="Y405" s="21">
        <f t="shared" si="92"/>
        <v>3.8100558659217881E-2</v>
      </c>
      <c r="Z405" s="21">
        <f t="shared" si="93"/>
        <v>3.8400900900900897E-2</v>
      </c>
      <c r="AA405" s="20">
        <f t="shared" si="94"/>
        <v>1.0933355855855855</v>
      </c>
      <c r="AB405" s="21">
        <f t="shared" si="101"/>
        <v>1.0995056820544895</v>
      </c>
      <c r="AC405" s="21">
        <f t="shared" si="102"/>
        <v>1.0871654891166815</v>
      </c>
      <c r="AD405" s="47">
        <f t="shared" si="103"/>
        <v>4.65322903591697E-3</v>
      </c>
      <c r="AE405" s="21">
        <f t="shared" si="95"/>
        <v>-3.19297298744857E-3</v>
      </c>
      <c r="AF405" s="21">
        <f t="shared" si="96"/>
        <v>1.0882480446927374</v>
      </c>
      <c r="AG405" s="22">
        <f t="shared" si="97"/>
        <v>1.0968265765765766</v>
      </c>
      <c r="AH405" s="10"/>
      <c r="AI405" s="10"/>
    </row>
    <row r="406" spans="1:35" ht="18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36">
        <v>41</v>
      </c>
      <c r="T406" s="20">
        <f t="shared" si="90"/>
        <v>3.4831460674157301E-2</v>
      </c>
      <c r="U406" s="21">
        <f t="shared" si="98"/>
        <v>3.955068709913364E-2</v>
      </c>
      <c r="V406" s="21">
        <f t="shared" si="99"/>
        <v>3.0112234249180959E-2</v>
      </c>
      <c r="W406" s="47">
        <f t="shared" si="100"/>
        <v>-9.1415830546265384E-2</v>
      </c>
      <c r="X406" s="21">
        <f t="shared" si="91"/>
        <v>-0.10000000000000006</v>
      </c>
      <c r="Y406" s="21">
        <f t="shared" si="92"/>
        <v>3.8015607580824971E-2</v>
      </c>
      <c r="Z406" s="21">
        <f t="shared" si="93"/>
        <v>3.8314606741573033E-2</v>
      </c>
      <c r="AA406" s="20">
        <f t="shared" si="94"/>
        <v>1.0934606741573034</v>
      </c>
      <c r="AB406" s="21">
        <f t="shared" si="101"/>
        <v>1.0996177837300145</v>
      </c>
      <c r="AC406" s="21">
        <f t="shared" si="102"/>
        <v>1.0873035645845923</v>
      </c>
      <c r="AD406" s="47">
        <f t="shared" si="103"/>
        <v>4.6432155448138243E-3</v>
      </c>
      <c r="AE406" s="21">
        <f t="shared" si="95"/>
        <v>-3.185433321687563E-3</v>
      </c>
      <c r="AF406" s="21">
        <f t="shared" si="96"/>
        <v>1.0883835005574136</v>
      </c>
      <c r="AG406" s="22">
        <f t="shared" si="97"/>
        <v>1.096943820224719</v>
      </c>
      <c r="AH406" s="10"/>
      <c r="AI406" s="10"/>
    </row>
    <row r="407" spans="1:35" ht="18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36">
        <v>41.1</v>
      </c>
      <c r="T407" s="20">
        <f t="shared" si="90"/>
        <v>3.4753363228699548E-2</v>
      </c>
      <c r="U407" s="21">
        <f t="shared" si="98"/>
        <v>3.946245625771614E-2</v>
      </c>
      <c r="V407" s="21">
        <f t="shared" si="99"/>
        <v>3.0044270199682959E-2</v>
      </c>
      <c r="W407" s="47">
        <f t="shared" si="100"/>
        <v>-9.1434927697441701E-2</v>
      </c>
      <c r="X407" s="21">
        <f t="shared" si="91"/>
        <v>-0.10000000000000002</v>
      </c>
      <c r="Y407" s="21">
        <f t="shared" si="92"/>
        <v>3.793103448275862E-2</v>
      </c>
      <c r="Z407" s="21">
        <f t="shared" si="93"/>
        <v>3.8228699551569503E-2</v>
      </c>
      <c r="AA407" s="20">
        <f t="shared" si="94"/>
        <v>1.093585201793722</v>
      </c>
      <c r="AB407" s="21">
        <f t="shared" si="101"/>
        <v>1.0997293788659397</v>
      </c>
      <c r="AC407" s="21">
        <f t="shared" si="102"/>
        <v>1.0874410247215045</v>
      </c>
      <c r="AD407" s="47">
        <f t="shared" si="103"/>
        <v>4.6332449077115447E-3</v>
      </c>
      <c r="AE407" s="21">
        <f t="shared" si="95"/>
        <v>-3.1779291793356122E-3</v>
      </c>
      <c r="AF407" s="21">
        <f t="shared" si="96"/>
        <v>1.0885183537263625</v>
      </c>
      <c r="AG407" s="22">
        <f t="shared" si="97"/>
        <v>1.0970605381165919</v>
      </c>
      <c r="AH407" s="10"/>
      <c r="AI407" s="10"/>
    </row>
    <row r="408" spans="1:35" ht="18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36">
        <v>41.2</v>
      </c>
      <c r="T408" s="20">
        <f t="shared" si="90"/>
        <v>3.467561521252796E-2</v>
      </c>
      <c r="U408" s="21">
        <f t="shared" si="98"/>
        <v>3.9374618251963131E-2</v>
      </c>
      <c r="V408" s="21">
        <f t="shared" si="99"/>
        <v>2.9976612173092783E-2</v>
      </c>
      <c r="W408" s="47">
        <f t="shared" si="100"/>
        <v>-9.1453940066592673E-2</v>
      </c>
      <c r="X408" s="21">
        <f t="shared" si="91"/>
        <v>-9.9999999999999881E-2</v>
      </c>
      <c r="Y408" s="21">
        <f t="shared" si="92"/>
        <v>3.7846836847946722E-2</v>
      </c>
      <c r="Z408" s="21">
        <f t="shared" si="93"/>
        <v>3.8143176733780752E-2</v>
      </c>
      <c r="AA408" s="20">
        <f t="shared" si="94"/>
        <v>1.0937091722595078</v>
      </c>
      <c r="AB408" s="21">
        <f t="shared" si="101"/>
        <v>1.0998404708869711</v>
      </c>
      <c r="AC408" s="21">
        <f t="shared" si="102"/>
        <v>1.0875778736320445</v>
      </c>
      <c r="AD408" s="47">
        <f t="shared" si="103"/>
        <v>4.6233168511926109E-3</v>
      </c>
      <c r="AE408" s="21">
        <f t="shared" si="95"/>
        <v>-3.1704603099279652E-3</v>
      </c>
      <c r="AF408" s="21">
        <f t="shared" si="96"/>
        <v>1.0886526082130965</v>
      </c>
      <c r="AG408" s="22">
        <f t="shared" si="97"/>
        <v>1.0971767337807607</v>
      </c>
      <c r="AH408" s="10"/>
      <c r="AI408" s="10"/>
    </row>
    <row r="409" spans="1:35" ht="18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36">
        <v>41.3</v>
      </c>
      <c r="T409" s="20">
        <f t="shared" si="90"/>
        <v>3.4598214285714281E-2</v>
      </c>
      <c r="U409" s="21">
        <f t="shared" si="98"/>
        <v>3.9287170463747016E-2</v>
      </c>
      <c r="V409" s="21">
        <f t="shared" si="99"/>
        <v>2.9909258107681549E-2</v>
      </c>
      <c r="W409" s="47">
        <f t="shared" si="100"/>
        <v>-9.1472868217054581E-2</v>
      </c>
      <c r="X409" s="21">
        <f t="shared" si="91"/>
        <v>-0.10000000000000006</v>
      </c>
      <c r="Y409" s="21">
        <f t="shared" si="92"/>
        <v>3.7763012181616838E-2</v>
      </c>
      <c r="Z409" s="21">
        <f t="shared" si="93"/>
        <v>3.8058035714285711E-2</v>
      </c>
      <c r="AA409" s="20">
        <f t="shared" si="94"/>
        <v>1.0938325892857141</v>
      </c>
      <c r="AB409" s="21">
        <f t="shared" si="101"/>
        <v>1.0999510631870202</v>
      </c>
      <c r="AC409" s="21">
        <f t="shared" si="102"/>
        <v>1.0877141153844081</v>
      </c>
      <c r="AD409" s="47">
        <f t="shared" si="103"/>
        <v>4.613431104150259E-3</v>
      </c>
      <c r="AE409" s="21">
        <f t="shared" si="95"/>
        <v>-3.1630264653485876E-3</v>
      </c>
      <c r="AF409" s="21">
        <f t="shared" si="96"/>
        <v>1.0887862679955702</v>
      </c>
      <c r="AG409" s="22">
        <f t="shared" si="97"/>
        <v>1.0972924107142856</v>
      </c>
      <c r="AH409" s="10"/>
      <c r="AI409" s="10"/>
    </row>
    <row r="410" spans="1:35" ht="18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36">
        <v>41.4</v>
      </c>
      <c r="T410" s="20">
        <f t="shared" si="90"/>
        <v>3.4521158129175944E-2</v>
      </c>
      <c r="U410" s="21">
        <f t="shared" si="98"/>
        <v>3.920011029815737E-2</v>
      </c>
      <c r="V410" s="21">
        <f t="shared" si="99"/>
        <v>2.9842205960194514E-2</v>
      </c>
      <c r="W410" s="47">
        <f t="shared" si="100"/>
        <v>-9.1491712707182454E-2</v>
      </c>
      <c r="X410" s="21">
        <f t="shared" si="91"/>
        <v>-9.9999999999999964E-2</v>
      </c>
      <c r="Y410" s="21">
        <f t="shared" si="92"/>
        <v>3.7679558011049726E-2</v>
      </c>
      <c r="Z410" s="21">
        <f t="shared" si="93"/>
        <v>3.7973273942093537E-2</v>
      </c>
      <c r="AA410" s="20">
        <f t="shared" si="94"/>
        <v>1.0939554565701557</v>
      </c>
      <c r="AB410" s="21">
        <f t="shared" si="101"/>
        <v>1.1000611591295473</v>
      </c>
      <c r="AC410" s="21">
        <f t="shared" si="102"/>
        <v>1.0878497540107641</v>
      </c>
      <c r="AD410" s="47">
        <f t="shared" si="103"/>
        <v>4.6035873977637864E-3</v>
      </c>
      <c r="AE410" s="21">
        <f t="shared" si="95"/>
        <v>-3.1556273998038474E-3</v>
      </c>
      <c r="AF410" s="21">
        <f t="shared" si="96"/>
        <v>1.0889193370165744</v>
      </c>
      <c r="AG410" s="22">
        <f t="shared" si="97"/>
        <v>1.0974075723830734</v>
      </c>
      <c r="AH410" s="10"/>
      <c r="AI410" s="10"/>
    </row>
    <row r="411" spans="1:35" ht="18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36">
        <v>41.5</v>
      </c>
      <c r="T411" s="20">
        <f t="shared" si="90"/>
        <v>3.4444444444444437E-2</v>
      </c>
      <c r="U411" s="21">
        <f t="shared" si="98"/>
        <v>3.9113435183244352E-2</v>
      </c>
      <c r="V411" s="21">
        <f t="shared" si="99"/>
        <v>2.9775453705644519E-2</v>
      </c>
      <c r="W411" s="47">
        <f t="shared" si="100"/>
        <v>-9.1510474090408231E-2</v>
      </c>
      <c r="X411" s="21">
        <f t="shared" si="91"/>
        <v>-0.10000000000000023</v>
      </c>
      <c r="Y411" s="21">
        <f t="shared" si="92"/>
        <v>3.7596471885336276E-2</v>
      </c>
      <c r="Z411" s="21">
        <f t="shared" si="93"/>
        <v>3.7888888888888889E-2</v>
      </c>
      <c r="AA411" s="20">
        <f t="shared" si="94"/>
        <v>1.0940777777777777</v>
      </c>
      <c r="AB411" s="21">
        <f t="shared" si="101"/>
        <v>1.1001707620479029</v>
      </c>
      <c r="AC411" s="21">
        <f t="shared" si="102"/>
        <v>1.0879847935076525</v>
      </c>
      <c r="AD411" s="47">
        <f t="shared" si="103"/>
        <v>4.5937854654745864E-3</v>
      </c>
      <c r="AE411" s="21">
        <f t="shared" si="95"/>
        <v>-3.1482628697940681E-3</v>
      </c>
      <c r="AF411" s="21">
        <f t="shared" si="96"/>
        <v>1.0890518191841234</v>
      </c>
      <c r="AG411" s="22">
        <f t="shared" si="97"/>
        <v>1.0975222222222223</v>
      </c>
      <c r="AH411" s="10"/>
      <c r="AI411" s="10"/>
    </row>
    <row r="412" spans="1:35" ht="18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36">
        <v>41.6</v>
      </c>
      <c r="T412" s="20">
        <f t="shared" si="90"/>
        <v>3.4368070953436802E-2</v>
      </c>
      <c r="U412" s="21">
        <f t="shared" si="98"/>
        <v>3.902714256976509E-2</v>
      </c>
      <c r="V412" s="21">
        <f t="shared" si="99"/>
        <v>2.9708999337108518E-2</v>
      </c>
      <c r="W412" s="47">
        <f t="shared" si="100"/>
        <v>-9.1529152915291748E-2</v>
      </c>
      <c r="X412" s="21">
        <f t="shared" si="91"/>
        <v>-0.10000000000000012</v>
      </c>
      <c r="Y412" s="21">
        <f t="shared" si="92"/>
        <v>3.7513751375137516E-2</v>
      </c>
      <c r="Z412" s="21">
        <f t="shared" si="93"/>
        <v>3.7804878048780487E-2</v>
      </c>
      <c r="AA412" s="20">
        <f t="shared" si="94"/>
        <v>1.0941995565410199</v>
      </c>
      <c r="AB412" s="21">
        <f t="shared" si="101"/>
        <v>1.1002798752456633</v>
      </c>
      <c r="AC412" s="21">
        <f t="shared" si="102"/>
        <v>1.0881192378363767</v>
      </c>
      <c r="AD412" s="47">
        <f t="shared" si="103"/>
        <v>4.5840250429627022E-3</v>
      </c>
      <c r="AE412" s="21">
        <f t="shared" si="95"/>
        <v>-3.1409326340874118E-3</v>
      </c>
      <c r="AF412" s="21">
        <f t="shared" si="96"/>
        <v>1.0891837183718371</v>
      </c>
      <c r="AG412" s="22">
        <f t="shared" si="97"/>
        <v>1.0976363636363635</v>
      </c>
      <c r="AH412" s="10"/>
      <c r="AI412" s="10"/>
    </row>
    <row r="413" spans="1:35" ht="18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36">
        <v>41.7</v>
      </c>
      <c r="T413" s="20">
        <f t="shared" si="90"/>
        <v>3.4292035398230079E-2</v>
      </c>
      <c r="U413" s="21">
        <f t="shared" si="98"/>
        <v>3.8941229930933685E-2</v>
      </c>
      <c r="V413" s="21">
        <f t="shared" si="99"/>
        <v>2.964284086552647E-2</v>
      </c>
      <c r="W413" s="47">
        <f t="shared" si="100"/>
        <v>-9.1547749725576597E-2</v>
      </c>
      <c r="X413" s="21">
        <f t="shared" si="91"/>
        <v>-0.1000000000000001</v>
      </c>
      <c r="Y413" s="21">
        <f t="shared" si="92"/>
        <v>3.743139407244786E-2</v>
      </c>
      <c r="Z413" s="21">
        <f t="shared" si="93"/>
        <v>3.7721238938053091E-2</v>
      </c>
      <c r="AA413" s="20">
        <f t="shared" si="94"/>
        <v>1.0943207964601771</v>
      </c>
      <c r="AB413" s="21">
        <f t="shared" si="101"/>
        <v>1.1003885019969633</v>
      </c>
      <c r="AC413" s="21">
        <f t="shared" si="102"/>
        <v>1.0882530909233912</v>
      </c>
      <c r="AD413" s="47">
        <f t="shared" si="103"/>
        <v>4.5743058681236787E-3</v>
      </c>
      <c r="AE413" s="21">
        <f t="shared" si="95"/>
        <v>-3.1336364536938516E-3</v>
      </c>
      <c r="AF413" s="21">
        <f t="shared" si="96"/>
        <v>1.0893150384193195</v>
      </c>
      <c r="AG413" s="22">
        <f t="shared" si="97"/>
        <v>1.09775</v>
      </c>
      <c r="AH413" s="10"/>
      <c r="AI413" s="10"/>
    </row>
    <row r="414" spans="1:35" ht="18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36">
        <v>41.8</v>
      </c>
      <c r="T414" s="20">
        <f t="shared" si="90"/>
        <v>3.4216335540838853E-2</v>
      </c>
      <c r="U414" s="21">
        <f t="shared" si="98"/>
        <v>3.8855694762174424E-2</v>
      </c>
      <c r="V414" s="21">
        <f t="shared" si="99"/>
        <v>2.9576976319503279E-2</v>
      </c>
      <c r="W414" s="47">
        <f t="shared" si="100"/>
        <v>-9.1566265060240945E-2</v>
      </c>
      <c r="X414" s="21">
        <f t="shared" si="91"/>
        <v>-9.9999999999999936E-2</v>
      </c>
      <c r="Y414" s="21">
        <f t="shared" si="92"/>
        <v>3.7349397590361447E-2</v>
      </c>
      <c r="Z414" s="21">
        <f t="shared" si="93"/>
        <v>3.7637969094922737E-2</v>
      </c>
      <c r="AA414" s="20">
        <f t="shared" si="94"/>
        <v>1.0944415011037527</v>
      </c>
      <c r="AB414" s="21">
        <f t="shared" si="101"/>
        <v>1.1004966455468217</v>
      </c>
      <c r="AC414" s="21">
        <f t="shared" si="102"/>
        <v>1.0883863566606837</v>
      </c>
      <c r="AD414" s="47">
        <f t="shared" si="103"/>
        <v>4.5646276810449322E-3</v>
      </c>
      <c r="AE414" s="21">
        <f t="shared" si="95"/>
        <v>-3.126374091838839E-3</v>
      </c>
      <c r="AF414" s="21">
        <f t="shared" si="96"/>
        <v>1.0894457831325302</v>
      </c>
      <c r="AG414" s="22">
        <f t="shared" si="97"/>
        <v>1.0978631346578367</v>
      </c>
      <c r="AH414" s="10"/>
      <c r="AI414" s="10"/>
    </row>
    <row r="415" spans="1:35" ht="18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36">
        <v>41.9</v>
      </c>
      <c r="T415" s="20">
        <f t="shared" si="90"/>
        <v>3.4140969162995589E-2</v>
      </c>
      <c r="U415" s="21">
        <f t="shared" si="98"/>
        <v>3.8770534580878237E-2</v>
      </c>
      <c r="V415" s="21">
        <f t="shared" si="99"/>
        <v>2.9511403745112939E-2</v>
      </c>
      <c r="W415" s="47">
        <f t="shared" si="100"/>
        <v>-9.1584699453552215E-2</v>
      </c>
      <c r="X415" s="21">
        <f t="shared" si="91"/>
        <v>-0.1000000000000001</v>
      </c>
      <c r="Y415" s="21">
        <f t="shared" si="92"/>
        <v>3.7267759562841535E-2</v>
      </c>
      <c r="Z415" s="21">
        <f t="shared" si="93"/>
        <v>3.7555066079295152E-2</v>
      </c>
      <c r="AA415" s="20">
        <f t="shared" si="94"/>
        <v>1.0945616740088104</v>
      </c>
      <c r="AB415" s="21">
        <f t="shared" si="101"/>
        <v>1.1006043091114666</v>
      </c>
      <c r="AC415" s="21">
        <f t="shared" si="102"/>
        <v>1.0885190389061543</v>
      </c>
      <c r="AD415" s="47">
        <f t="shared" si="103"/>
        <v>4.5549902239838246E-3</v>
      </c>
      <c r="AE415" s="21">
        <f t="shared" si="95"/>
        <v>-3.1191453139370559E-3</v>
      </c>
      <c r="AF415" s="21">
        <f t="shared" si="96"/>
        <v>1.0895759562841529</v>
      </c>
      <c r="AG415" s="22">
        <f t="shared" si="97"/>
        <v>1.0979757709251101</v>
      </c>
      <c r="AH415" s="10"/>
      <c r="AI415" s="10"/>
    </row>
    <row r="416" spans="1:35" ht="18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36">
        <v>42</v>
      </c>
      <c r="T416" s="20">
        <f t="shared" si="90"/>
        <v>3.4065934065934063E-2</v>
      </c>
      <c r="U416" s="21">
        <f t="shared" si="98"/>
        <v>3.8685746926162334E-2</v>
      </c>
      <c r="V416" s="21">
        <f t="shared" si="99"/>
        <v>2.9446121205705788E-2</v>
      </c>
      <c r="W416" s="47">
        <f t="shared" si="100"/>
        <v>-9.1603053435114642E-2</v>
      </c>
      <c r="X416" s="21">
        <f t="shared" si="91"/>
        <v>-9.9999999999999936E-2</v>
      </c>
      <c r="Y416" s="21">
        <f t="shared" si="92"/>
        <v>3.7186477644492913E-2</v>
      </c>
      <c r="Z416" s="21">
        <f t="shared" si="93"/>
        <v>3.7472527472527467E-2</v>
      </c>
      <c r="AA416" s="20">
        <f t="shared" si="94"/>
        <v>1.0946813186813187</v>
      </c>
      <c r="AB416" s="21">
        <f t="shared" si="101"/>
        <v>1.1007114958786512</v>
      </c>
      <c r="AC416" s="21">
        <f t="shared" si="102"/>
        <v>1.0886511414839861</v>
      </c>
      <c r="AD416" s="47">
        <f t="shared" si="103"/>
        <v>4.5453932413444418E-3</v>
      </c>
      <c r="AE416" s="21">
        <f t="shared" si="95"/>
        <v>-3.1119498875682916E-3</v>
      </c>
      <c r="AF416" s="21">
        <f t="shared" si="96"/>
        <v>1.0897055616139586</v>
      </c>
      <c r="AG416" s="22">
        <f t="shared" si="97"/>
        <v>1.0980879120879121</v>
      </c>
      <c r="AH416" s="10"/>
      <c r="AI416" s="10"/>
    </row>
    <row r="417" spans="1:35" ht="18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36">
        <v>42.1</v>
      </c>
      <c r="T417" s="20">
        <f t="shared" si="90"/>
        <v>3.3991228070175433E-2</v>
      </c>
      <c r="U417" s="21">
        <f t="shared" si="98"/>
        <v>3.8601329358633085E-2</v>
      </c>
      <c r="V417" s="21">
        <f t="shared" si="99"/>
        <v>2.9381126781717785E-2</v>
      </c>
      <c r="W417" s="47">
        <f t="shared" si="100"/>
        <v>-9.1621327529923982E-2</v>
      </c>
      <c r="X417" s="21">
        <f t="shared" si="91"/>
        <v>-0.10000000000000012</v>
      </c>
      <c r="Y417" s="21">
        <f t="shared" si="92"/>
        <v>3.7105549510337323E-2</v>
      </c>
      <c r="Z417" s="21">
        <f t="shared" si="93"/>
        <v>3.7390350877192981E-2</v>
      </c>
      <c r="AA417" s="20">
        <f t="shared" si="94"/>
        <v>1.0948004385964911</v>
      </c>
      <c r="AB417" s="21">
        <f t="shared" si="101"/>
        <v>1.1008182090079701</v>
      </c>
      <c r="AC417" s="21">
        <f t="shared" si="102"/>
        <v>1.0887826681850121</v>
      </c>
      <c r="AD417" s="47">
        <f t="shared" si="103"/>
        <v>4.5358364796556846E-3</v>
      </c>
      <c r="AE417" s="21">
        <f t="shared" si="95"/>
        <v>-3.1047875824521893E-3</v>
      </c>
      <c r="AF417" s="21">
        <f t="shared" si="96"/>
        <v>1.0898346028291621</v>
      </c>
      <c r="AG417" s="22">
        <f t="shared" si="97"/>
        <v>1.0981995614035087</v>
      </c>
      <c r="AH417" s="10"/>
      <c r="AI417" s="10"/>
    </row>
    <row r="418" spans="1:35" ht="18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36">
        <v>42.2</v>
      </c>
      <c r="T418" s="20">
        <f t="shared" si="90"/>
        <v>3.3916849015317281E-2</v>
      </c>
      <c r="U418" s="21">
        <f t="shared" si="98"/>
        <v>3.8517279460151849E-2</v>
      </c>
      <c r="V418" s="21">
        <f t="shared" si="99"/>
        <v>2.9316418570482713E-2</v>
      </c>
      <c r="W418" s="47">
        <f t="shared" si="100"/>
        <v>-9.1639522258414902E-2</v>
      </c>
      <c r="X418" s="21">
        <f t="shared" si="91"/>
        <v>-0.10000000000000006</v>
      </c>
      <c r="Y418" s="21">
        <f t="shared" si="92"/>
        <v>3.7024972855591747E-2</v>
      </c>
      <c r="Z418" s="21">
        <f t="shared" si="93"/>
        <v>3.7308533916849011E-2</v>
      </c>
      <c r="AA418" s="20">
        <f t="shared" si="94"/>
        <v>1.0949190371991246</v>
      </c>
      <c r="AB418" s="21">
        <f t="shared" si="101"/>
        <v>1.1009244516311687</v>
      </c>
      <c r="AC418" s="21">
        <f t="shared" si="102"/>
        <v>1.0889136227670806</v>
      </c>
      <c r="AD418" s="47">
        <f t="shared" si="103"/>
        <v>4.5263196875496509E-3</v>
      </c>
      <c r="AE418" s="21">
        <f t="shared" si="95"/>
        <v>-3.0976581704232758E-3</v>
      </c>
      <c r="AF418" s="21">
        <f t="shared" si="96"/>
        <v>1.0899630836047773</v>
      </c>
      <c r="AG418" s="22">
        <f t="shared" si="97"/>
        <v>1.0983107221006565</v>
      </c>
      <c r="AH418" s="10"/>
      <c r="AI418" s="10"/>
    </row>
    <row r="419" spans="1:35" ht="18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36">
        <v>42.3</v>
      </c>
      <c r="T419" s="20">
        <f t="shared" si="90"/>
        <v>3.3842794759825323E-2</v>
      </c>
      <c r="U419" s="21">
        <f t="shared" si="98"/>
        <v>3.8433594833604035E-2</v>
      </c>
      <c r="V419" s="21">
        <f t="shared" si="99"/>
        <v>2.9251994686046608E-2</v>
      </c>
      <c r="W419" s="47">
        <f t="shared" si="100"/>
        <v>-9.1657638136511649E-2</v>
      </c>
      <c r="X419" s="21">
        <f t="shared" si="91"/>
        <v>-0.10000000000000009</v>
      </c>
      <c r="Y419" s="21">
        <f t="shared" si="92"/>
        <v>3.6944745395449625E-2</v>
      </c>
      <c r="Z419" s="21">
        <f t="shared" si="93"/>
        <v>3.7227074235807858E-2</v>
      </c>
      <c r="AA419" s="20">
        <f t="shared" si="94"/>
        <v>1.0950371179039302</v>
      </c>
      <c r="AB419" s="21">
        <f t="shared" si="101"/>
        <v>1.1010302268524492</v>
      </c>
      <c r="AC419" s="21">
        <f t="shared" si="102"/>
        <v>1.0890440089554112</v>
      </c>
      <c r="AD419" s="47">
        <f t="shared" si="103"/>
        <v>4.5168426157393216E-3</v>
      </c>
      <c r="AE419" s="21">
        <f t="shared" si="95"/>
        <v>-3.0905614254066955E-3</v>
      </c>
      <c r="AF419" s="21">
        <f t="shared" si="96"/>
        <v>1.0900910075839654</v>
      </c>
      <c r="AG419" s="22">
        <f t="shared" si="97"/>
        <v>1.0984213973799126</v>
      </c>
      <c r="AH419" s="10"/>
      <c r="AI419" s="10"/>
    </row>
    <row r="420" spans="1:35" ht="18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36">
        <v>42.4</v>
      </c>
      <c r="T420" s="20">
        <f t="shared" si="90"/>
        <v>3.3769063180827882E-2</v>
      </c>
      <c r="U420" s="21">
        <f t="shared" si="98"/>
        <v>3.835027310267098E-2</v>
      </c>
      <c r="V420" s="21">
        <f t="shared" si="99"/>
        <v>2.9187853258984781E-2</v>
      </c>
      <c r="W420" s="47">
        <f t="shared" si="100"/>
        <v>-9.1675675675675805E-2</v>
      </c>
      <c r="X420" s="21">
        <f t="shared" si="91"/>
        <v>-0.1</v>
      </c>
      <c r="Y420" s="21">
        <f t="shared" si="92"/>
        <v>3.6864864864864864E-2</v>
      </c>
      <c r="Z420" s="21">
        <f t="shared" si="93"/>
        <v>3.7145969498910671E-2</v>
      </c>
      <c r="AA420" s="20">
        <f t="shared" si="94"/>
        <v>1.0951546840958606</v>
      </c>
      <c r="AB420" s="21">
        <f t="shared" si="101"/>
        <v>1.1011355377487728</v>
      </c>
      <c r="AC420" s="21">
        <f t="shared" si="102"/>
        <v>1.0891738304429484</v>
      </c>
      <c r="AD420" s="47">
        <f t="shared" si="103"/>
        <v>4.5074050169977521E-3</v>
      </c>
      <c r="AE420" s="21">
        <f t="shared" si="95"/>
        <v>-3.0834971233954407E-3</v>
      </c>
      <c r="AF420" s="21">
        <f t="shared" si="96"/>
        <v>1.0902183783783783</v>
      </c>
      <c r="AG420" s="22">
        <f t="shared" si="97"/>
        <v>1.0985315904139432</v>
      </c>
      <c r="AH420" s="10"/>
      <c r="AI420" s="10"/>
    </row>
    <row r="421" spans="1:35" ht="18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36">
        <v>42.5</v>
      </c>
      <c r="T421" s="20">
        <f t="shared" si="90"/>
        <v>3.3695652173913036E-2</v>
      </c>
      <c r="U421" s="21">
        <f t="shared" si="98"/>
        <v>3.8267311911604991E-2</v>
      </c>
      <c r="V421" s="21">
        <f t="shared" si="99"/>
        <v>2.9123992436221088E-2</v>
      </c>
      <c r="W421" s="47">
        <f t="shared" si="100"/>
        <v>-9.169363538295594E-2</v>
      </c>
      <c r="X421" s="21">
        <f t="shared" si="91"/>
        <v>-0.10000000000000023</v>
      </c>
      <c r="Y421" s="21">
        <f t="shared" si="92"/>
        <v>3.6785329018338725E-2</v>
      </c>
      <c r="Z421" s="21">
        <f t="shared" si="93"/>
        <v>3.7065217391304348E-2</v>
      </c>
      <c r="AA421" s="20">
        <f t="shared" si="94"/>
        <v>1.0952717391304347</v>
      </c>
      <c r="AB421" s="21">
        <f t="shared" si="101"/>
        <v>1.1012403873701584</v>
      </c>
      <c r="AC421" s="21">
        <f t="shared" si="102"/>
        <v>1.0893030908907111</v>
      </c>
      <c r="AD421" s="47">
        <f t="shared" si="103"/>
        <v>4.4980066461365459E-3</v>
      </c>
      <c r="AE421" s="21">
        <f t="shared" si="95"/>
        <v>-3.076465042425433E-3</v>
      </c>
      <c r="AF421" s="21">
        <f t="shared" si="96"/>
        <v>1.0903451995685005</v>
      </c>
      <c r="AG421" s="22">
        <f t="shared" si="97"/>
        <v>1.098641304347826</v>
      </c>
      <c r="AH421" s="10"/>
      <c r="AI421" s="10"/>
    </row>
    <row r="422" spans="1:35" ht="18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36">
        <v>42.6</v>
      </c>
      <c r="T422" s="20">
        <f t="shared" si="90"/>
        <v>3.3622559652928409E-2</v>
      </c>
      <c r="U422" s="21">
        <f t="shared" si="98"/>
        <v>3.8184708925007083E-2</v>
      </c>
      <c r="V422" s="21">
        <f t="shared" si="99"/>
        <v>2.9060410380849739E-2</v>
      </c>
      <c r="W422" s="47">
        <f t="shared" si="100"/>
        <v>-9.171151776103352E-2</v>
      </c>
      <c r="X422" s="21">
        <f t="shared" si="91"/>
        <v>-0.10000000000000019</v>
      </c>
      <c r="Y422" s="21">
        <f t="shared" si="92"/>
        <v>3.6706135629709362E-2</v>
      </c>
      <c r="Z422" s="21">
        <f t="shared" si="93"/>
        <v>3.6984815618221256E-2</v>
      </c>
      <c r="AA422" s="20">
        <f t="shared" si="94"/>
        <v>1.0953882863340563</v>
      </c>
      <c r="AB422" s="21">
        <f t="shared" si="101"/>
        <v>1.1013447787399757</v>
      </c>
      <c r="AC422" s="21">
        <f t="shared" si="102"/>
        <v>1.0894317939281368</v>
      </c>
      <c r="AD422" s="47">
        <f t="shared" si="103"/>
        <v>4.4886472599854456E-3</v>
      </c>
      <c r="AE422" s="21">
        <f t="shared" si="95"/>
        <v>-3.0694649625527164E-3</v>
      </c>
      <c r="AF422" s="21">
        <f t="shared" si="96"/>
        <v>1.0904714747039828</v>
      </c>
      <c r="AG422" s="22">
        <f t="shared" si="97"/>
        <v>1.0987505422993493</v>
      </c>
      <c r="AH422" s="10"/>
      <c r="AI422" s="10"/>
    </row>
    <row r="423" spans="1:35" ht="18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36">
        <v>42.7</v>
      </c>
      <c r="T423" s="20">
        <f t="shared" si="90"/>
        <v>3.3549783549783545E-2</v>
      </c>
      <c r="U423" s="21">
        <f t="shared" si="98"/>
        <v>3.8102461827607799E-2</v>
      </c>
      <c r="V423" s="21">
        <f t="shared" si="99"/>
        <v>2.8997105271959287E-2</v>
      </c>
      <c r="W423" s="47">
        <f t="shared" si="100"/>
        <v>-9.172932330827073E-2</v>
      </c>
      <c r="X423" s="21">
        <f t="shared" si="91"/>
        <v>-9.9999999999999978E-2</v>
      </c>
      <c r="Y423" s="21">
        <f t="shared" si="92"/>
        <v>3.6627282491944142E-2</v>
      </c>
      <c r="Z423" s="21">
        <f t="shared" si="93"/>
        <v>3.6904761904761899E-2</v>
      </c>
      <c r="AA423" s="20">
        <f t="shared" si="94"/>
        <v>1.0955043290043291</v>
      </c>
      <c r="AB423" s="21">
        <f t="shared" si="101"/>
        <v>1.1014487148552365</v>
      </c>
      <c r="AC423" s="21">
        <f t="shared" si="102"/>
        <v>1.0895599431534218</v>
      </c>
      <c r="AD423" s="47">
        <f t="shared" si="103"/>
        <v>4.4793266173715936E-3</v>
      </c>
      <c r="AE423" s="21">
        <f t="shared" si="95"/>
        <v>-3.0624966658301211E-3</v>
      </c>
      <c r="AF423" s="21">
        <f t="shared" si="96"/>
        <v>1.0905972073039742</v>
      </c>
      <c r="AG423" s="22">
        <f t="shared" si="97"/>
        <v>1.0988593073593074</v>
      </c>
      <c r="AH423" s="10"/>
      <c r="AI423" s="10"/>
    </row>
    <row r="424" spans="1:35" ht="18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36">
        <v>42.8</v>
      </c>
      <c r="T424" s="20">
        <f t="shared" si="90"/>
        <v>3.3477321814254855E-2</v>
      </c>
      <c r="U424" s="21">
        <f t="shared" si="98"/>
        <v>3.802056832405077E-2</v>
      </c>
      <c r="V424" s="21">
        <f t="shared" si="99"/>
        <v>2.8934075304458941E-2</v>
      </c>
      <c r="W424" s="47">
        <f t="shared" si="100"/>
        <v>-9.1747052518756894E-2</v>
      </c>
      <c r="X424" s="21">
        <f t="shared" si="91"/>
        <v>-0.10000000000000019</v>
      </c>
      <c r="Y424" s="21">
        <f t="shared" si="92"/>
        <v>3.6548767416934622E-2</v>
      </c>
      <c r="Z424" s="21">
        <f t="shared" si="93"/>
        <v>3.6825053995680347E-2</v>
      </c>
      <c r="AA424" s="20">
        <f t="shared" si="94"/>
        <v>1.0956198704103672</v>
      </c>
      <c r="AB424" s="21">
        <f t="shared" si="101"/>
        <v>1.1015521986868799</v>
      </c>
      <c r="AC424" s="21">
        <f t="shared" si="102"/>
        <v>1.0896875421338543</v>
      </c>
      <c r="AD424" s="47">
        <f t="shared" si="103"/>
        <v>4.4700444790982978E-3</v>
      </c>
      <c r="AE424" s="21">
        <f t="shared" si="95"/>
        <v>-3.0555599362866396E-3</v>
      </c>
      <c r="AF424" s="21">
        <f t="shared" si="96"/>
        <v>1.090722400857449</v>
      </c>
      <c r="AG424" s="22">
        <f t="shared" si="97"/>
        <v>1.0989676025917927</v>
      </c>
      <c r="AH424" s="10"/>
      <c r="AI424" s="10"/>
    </row>
    <row r="425" spans="1:35" ht="18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36">
        <v>42.9</v>
      </c>
      <c r="T425" s="20">
        <f t="shared" si="90"/>
        <v>3.3405172413793101E-2</v>
      </c>
      <c r="U425" s="21">
        <f t="shared" si="98"/>
        <v>3.7939026138678937E-2</v>
      </c>
      <c r="V425" s="21">
        <f t="shared" si="99"/>
        <v>2.8871318688907265E-2</v>
      </c>
      <c r="W425" s="47">
        <f t="shared" si="100"/>
        <v>-9.176470588235297E-2</v>
      </c>
      <c r="X425" s="21">
        <f t="shared" si="91"/>
        <v>-0.1000000000000001</v>
      </c>
      <c r="Y425" s="21">
        <f t="shared" si="92"/>
        <v>3.6470588235294116E-2</v>
      </c>
      <c r="Z425" s="21">
        <f t="shared" si="93"/>
        <v>3.6745689655172414E-2</v>
      </c>
      <c r="AA425" s="20">
        <f t="shared" si="94"/>
        <v>1.0957349137931034</v>
      </c>
      <c r="AB425" s="21">
        <f t="shared" si="101"/>
        <v>1.1016552331800573</v>
      </c>
      <c r="AC425" s="21">
        <f t="shared" si="102"/>
        <v>1.0898145944061493</v>
      </c>
      <c r="AD425" s="47">
        <f t="shared" si="103"/>
        <v>4.4608006079260853E-3</v>
      </c>
      <c r="AE425" s="21">
        <f t="shared" si="95"/>
        <v>-3.0486545599022136E-3</v>
      </c>
      <c r="AF425" s="21">
        <f t="shared" si="96"/>
        <v>1.0908470588235293</v>
      </c>
      <c r="AG425" s="22">
        <f t="shared" si="97"/>
        <v>1.0990754310344828</v>
      </c>
      <c r="AH425" s="10"/>
      <c r="AI425" s="10"/>
    </row>
    <row r="426" spans="1:35" ht="18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36">
        <v>43</v>
      </c>
      <c r="T426" s="20">
        <f t="shared" si="90"/>
        <v>3.3333333333333333E-2</v>
      </c>
      <c r="U426" s="21">
        <f t="shared" si="98"/>
        <v>3.7857833015323805E-2</v>
      </c>
      <c r="V426" s="21">
        <f t="shared" si="99"/>
        <v>2.8808833651342857E-2</v>
      </c>
      <c r="W426" s="47">
        <f t="shared" si="100"/>
        <v>-9.1782283884738539E-2</v>
      </c>
      <c r="X426" s="21">
        <f t="shared" si="91"/>
        <v>-0.10000000000000002</v>
      </c>
      <c r="Y426" s="21">
        <f t="shared" si="92"/>
        <v>3.6392742796157951E-2</v>
      </c>
      <c r="Z426" s="21">
        <f t="shared" si="93"/>
        <v>3.6666666666666667E-2</v>
      </c>
      <c r="AA426" s="20">
        <f t="shared" si="94"/>
        <v>1.0958494623655914</v>
      </c>
      <c r="AB426" s="21">
        <f t="shared" si="101"/>
        <v>1.1017578212544101</v>
      </c>
      <c r="AC426" s="21">
        <f t="shared" si="102"/>
        <v>1.0899411034767728</v>
      </c>
      <c r="AD426" s="47">
        <f t="shared" si="103"/>
        <v>4.4515947685526544E-3</v>
      </c>
      <c r="AE426" s="21">
        <f t="shared" si="95"/>
        <v>-3.0417803245874672E-3</v>
      </c>
      <c r="AF426" s="21">
        <f t="shared" si="96"/>
        <v>1.0909711846318035</v>
      </c>
      <c r="AG426" s="22">
        <f t="shared" si="97"/>
        <v>1.0991827956989249</v>
      </c>
      <c r="AH426" s="10"/>
      <c r="AI426" s="10"/>
    </row>
    <row r="427" spans="1:35" ht="18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36">
        <v>43.1</v>
      </c>
      <c r="T427" s="20">
        <f t="shared" si="90"/>
        <v>3.3261802575107288E-2</v>
      </c>
      <c r="U427" s="21">
        <f t="shared" si="98"/>
        <v>3.7776986717097137E-2</v>
      </c>
      <c r="V427" s="21">
        <f t="shared" si="99"/>
        <v>2.8746618433117443E-2</v>
      </c>
      <c r="W427" s="47">
        <f t="shared" si="100"/>
        <v>-9.1799787007455003E-2</v>
      </c>
      <c r="X427" s="21">
        <f t="shared" si="91"/>
        <v>-0.10000000000000013</v>
      </c>
      <c r="Y427" s="21">
        <f t="shared" si="92"/>
        <v>3.6315228966986156E-2</v>
      </c>
      <c r="Z427" s="21">
        <f t="shared" si="93"/>
        <v>3.6587982832618021E-2</v>
      </c>
      <c r="AA427" s="20">
        <f t="shared" si="94"/>
        <v>1.0959635193133046</v>
      </c>
      <c r="AB427" s="21">
        <f t="shared" si="101"/>
        <v>1.1018599658043444</v>
      </c>
      <c r="AC427" s="21">
        <f t="shared" si="102"/>
        <v>1.090067072822265</v>
      </c>
      <c r="AD427" s="47">
        <f t="shared" si="103"/>
        <v>4.4424267275922896E-3</v>
      </c>
      <c r="AE427" s="21">
        <f t="shared" si="95"/>
        <v>-3.0349370201618892E-3</v>
      </c>
      <c r="AF427" s="21">
        <f t="shared" si="96"/>
        <v>1.0910947816826411</v>
      </c>
      <c r="AG427" s="22">
        <f t="shared" si="97"/>
        <v>1.0992896995708155</v>
      </c>
      <c r="AH427" s="10"/>
      <c r="AI427" s="10"/>
    </row>
    <row r="428" spans="1:35" ht="18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36">
        <v>43.2</v>
      </c>
      <c r="T428" s="20">
        <f t="shared" si="90"/>
        <v>3.3190578158458238E-2</v>
      </c>
      <c r="U428" s="21">
        <f t="shared" si="98"/>
        <v>3.7696485026185396E-2</v>
      </c>
      <c r="V428" s="21">
        <f t="shared" si="99"/>
        <v>2.868467129073108E-2</v>
      </c>
      <c r="W428" s="47">
        <f t="shared" si="100"/>
        <v>-9.1817215727949208E-2</v>
      </c>
      <c r="X428" s="21">
        <f t="shared" si="91"/>
        <v>-9.9999999999999936E-2</v>
      </c>
      <c r="Y428" s="21">
        <f t="shared" si="92"/>
        <v>3.6238044633368757E-2</v>
      </c>
      <c r="Z428" s="21">
        <f t="shared" si="93"/>
        <v>3.650963597430406E-2</v>
      </c>
      <c r="AA428" s="20">
        <f t="shared" si="94"/>
        <v>1.0960770877944324</v>
      </c>
      <c r="AB428" s="21">
        <f t="shared" si="101"/>
        <v>1.1019616696993053</v>
      </c>
      <c r="AC428" s="21">
        <f t="shared" si="102"/>
        <v>1.0901925058895594</v>
      </c>
      <c r="AD428" s="47">
        <f t="shared" si="103"/>
        <v>4.4332962535579964E-3</v>
      </c>
      <c r="AE428" s="21">
        <f t="shared" si="95"/>
        <v>-3.0281244383318822E-3</v>
      </c>
      <c r="AF428" s="21">
        <f t="shared" si="96"/>
        <v>1.0912178533475025</v>
      </c>
      <c r="AG428" s="22">
        <f t="shared" si="97"/>
        <v>1.0993961456102783</v>
      </c>
      <c r="AH428" s="10"/>
      <c r="AI428" s="10"/>
    </row>
    <row r="429" spans="1:35" ht="18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36">
        <v>43.3</v>
      </c>
      <c r="T429" s="20">
        <f t="shared" si="90"/>
        <v>3.311965811965812E-2</v>
      </c>
      <c r="U429" s="21">
        <f t="shared" si="98"/>
        <v>3.7616325743646935E-2</v>
      </c>
      <c r="V429" s="21">
        <f t="shared" si="99"/>
        <v>2.8622990495669309E-2</v>
      </c>
      <c r="W429" s="47">
        <f t="shared" si="100"/>
        <v>-9.18345705196182E-2</v>
      </c>
      <c r="X429" s="21">
        <f t="shared" si="91"/>
        <v>-0.10000000000000006</v>
      </c>
      <c r="Y429" s="21">
        <f t="shared" si="92"/>
        <v>3.6161187698833509E-2</v>
      </c>
      <c r="Z429" s="21">
        <f t="shared" si="93"/>
        <v>3.6431623931623934E-2</v>
      </c>
      <c r="AA429" s="20">
        <f t="shared" si="94"/>
        <v>1.0961901709401709</v>
      </c>
      <c r="AB429" s="21">
        <f t="shared" si="101"/>
        <v>1.1020629357840439</v>
      </c>
      <c r="AC429" s="21">
        <f t="shared" si="102"/>
        <v>1.0903174060962981</v>
      </c>
      <c r="AD429" s="47">
        <f t="shared" si="103"/>
        <v>4.4242031168408849E-3</v>
      </c>
      <c r="AE429" s="21">
        <f t="shared" si="95"/>
        <v>-3.0213423726699008E-3</v>
      </c>
      <c r="AF429" s="21">
        <f t="shared" si="96"/>
        <v>1.0913404029692471</v>
      </c>
      <c r="AG429" s="22">
        <f t="shared" si="97"/>
        <v>1.0995021367521367</v>
      </c>
      <c r="AH429" s="10"/>
      <c r="AI429" s="10"/>
    </row>
    <row r="430" spans="1:35" ht="18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36">
        <v>43.4</v>
      </c>
      <c r="T430" s="20">
        <f t="shared" si="90"/>
        <v>3.3049040511727079E-2</v>
      </c>
      <c r="U430" s="21">
        <f t="shared" si="98"/>
        <v>3.7536506689211525E-2</v>
      </c>
      <c r="V430" s="21">
        <f t="shared" si="99"/>
        <v>2.8561574334242636E-2</v>
      </c>
      <c r="W430" s="47">
        <f t="shared" si="100"/>
        <v>-9.1851851851851921E-2</v>
      </c>
      <c r="X430" s="21">
        <f t="shared" si="91"/>
        <v>-9.9999999999999825E-2</v>
      </c>
      <c r="Y430" s="21">
        <f t="shared" si="92"/>
        <v>3.6084656084656087E-2</v>
      </c>
      <c r="Z430" s="21">
        <f t="shared" si="93"/>
        <v>3.6353944562899781E-2</v>
      </c>
      <c r="AA430" s="20">
        <f t="shared" si="94"/>
        <v>1.0963027718550107</v>
      </c>
      <c r="AB430" s="21">
        <f t="shared" si="101"/>
        <v>1.1021637668788817</v>
      </c>
      <c r="AC430" s="21">
        <f t="shared" si="102"/>
        <v>1.0904417768311396</v>
      </c>
      <c r="AD430" s="47">
        <f t="shared" si="103"/>
        <v>4.415147089692064E-3</v>
      </c>
      <c r="AE430" s="21">
        <f t="shared" si="95"/>
        <v>-3.0145906185938634E-3</v>
      </c>
      <c r="AF430" s="21">
        <f t="shared" si="96"/>
        <v>1.0914624338624337</v>
      </c>
      <c r="AG430" s="22">
        <f t="shared" si="97"/>
        <v>1.0996076759061832</v>
      </c>
      <c r="AH430" s="10"/>
      <c r="AI430" s="10"/>
    </row>
    <row r="431" spans="1:35" ht="18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36">
        <v>43.5</v>
      </c>
      <c r="T431" s="20">
        <f t="shared" si="90"/>
        <v>3.2978723404255318E-2</v>
      </c>
      <c r="U431" s="21">
        <f t="shared" si="98"/>
        <v>3.7457025701082683E-2</v>
      </c>
      <c r="V431" s="21">
        <f t="shared" si="99"/>
        <v>2.8500421107427957E-2</v>
      </c>
      <c r="W431" s="47">
        <f t="shared" si="100"/>
        <v>-9.1869060190073862E-2</v>
      </c>
      <c r="X431" s="21">
        <f t="shared" si="91"/>
        <v>-9.9999999999999895E-2</v>
      </c>
      <c r="Y431" s="21">
        <f t="shared" si="92"/>
        <v>3.6008447729672648E-2</v>
      </c>
      <c r="Z431" s="21">
        <f t="shared" si="93"/>
        <v>3.6276595744680847E-2</v>
      </c>
      <c r="AA431" s="20">
        <f t="shared" si="94"/>
        <v>1.0964148936170213</v>
      </c>
      <c r="AB431" s="21">
        <f t="shared" si="101"/>
        <v>1.1022641657799737</v>
      </c>
      <c r="AC431" s="21">
        <f t="shared" si="102"/>
        <v>1.0905656214540687</v>
      </c>
      <c r="AD431" s="47">
        <f t="shared" si="103"/>
        <v>4.4061279462031993E-3</v>
      </c>
      <c r="AE431" s="21">
        <f t="shared" si="95"/>
        <v>-3.007868973346422E-3</v>
      </c>
      <c r="AF431" s="21">
        <f t="shared" si="96"/>
        <v>1.0915839493136219</v>
      </c>
      <c r="AG431" s="22">
        <f t="shared" si="97"/>
        <v>1.0997127659574468</v>
      </c>
      <c r="AH431" s="10"/>
      <c r="AI431" s="10"/>
    </row>
    <row r="432" spans="1:35" ht="18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36">
        <v>43.6</v>
      </c>
      <c r="T432" s="20">
        <f t="shared" si="90"/>
        <v>3.2908704883227169E-2</v>
      </c>
      <c r="U432" s="21">
        <f t="shared" si="98"/>
        <v>3.737788063574235E-2</v>
      </c>
      <c r="V432" s="21">
        <f t="shared" si="99"/>
        <v>2.8439529130711991E-2</v>
      </c>
      <c r="W432" s="47">
        <f t="shared" si="100"/>
        <v>-9.1886195995785278E-2</v>
      </c>
      <c r="X432" s="21">
        <f t="shared" si="91"/>
        <v>-0.10000000000000021</v>
      </c>
      <c r="Y432" s="21">
        <f t="shared" si="92"/>
        <v>3.5932560590094836E-2</v>
      </c>
      <c r="Z432" s="21">
        <f t="shared" si="93"/>
        <v>3.6199575371549893E-2</v>
      </c>
      <c r="AA432" s="20">
        <f t="shared" si="94"/>
        <v>1.0965265392781316</v>
      </c>
      <c r="AB432" s="21">
        <f t="shared" si="101"/>
        <v>1.1023641352595659</v>
      </c>
      <c r="AC432" s="21">
        <f t="shared" si="102"/>
        <v>1.0906889432966973</v>
      </c>
      <c r="AD432" s="47">
        <f t="shared" si="103"/>
        <v>4.3971454622893733E-3</v>
      </c>
      <c r="AE432" s="21">
        <f t="shared" si="95"/>
        <v>-3.001177235973903E-3</v>
      </c>
      <c r="AF432" s="21">
        <f t="shared" si="96"/>
        <v>1.0917049525816649</v>
      </c>
      <c r="AG432" s="22">
        <f t="shared" si="97"/>
        <v>1.0998174097664544</v>
      </c>
      <c r="AH432" s="10"/>
      <c r="AI432" s="10"/>
    </row>
    <row r="433" spans="1:35" ht="18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36">
        <v>43.7</v>
      </c>
      <c r="T433" s="20">
        <f t="shared" si="90"/>
        <v>3.2838983050847453E-2</v>
      </c>
      <c r="U433" s="21">
        <f t="shared" si="98"/>
        <v>3.7299069367758043E-2</v>
      </c>
      <c r="V433" s="21">
        <f t="shared" si="99"/>
        <v>2.8378896733936867E-2</v>
      </c>
      <c r="W433" s="47">
        <f t="shared" si="100"/>
        <v>-9.1903259726603556E-2</v>
      </c>
      <c r="X433" s="21">
        <f t="shared" si="91"/>
        <v>-9.9999999999999922E-2</v>
      </c>
      <c r="Y433" s="21">
        <f t="shared" si="92"/>
        <v>3.5856992639327019E-2</v>
      </c>
      <c r="Z433" s="21">
        <f t="shared" si="93"/>
        <v>3.6122881355932196E-2</v>
      </c>
      <c r="AA433" s="20">
        <f t="shared" si="94"/>
        <v>1.0966377118644066</v>
      </c>
      <c r="AB433" s="21">
        <f t="shared" si="101"/>
        <v>1.1024636780662502</v>
      </c>
      <c r="AC433" s="21">
        <f t="shared" si="102"/>
        <v>1.090811745662563</v>
      </c>
      <c r="AD433" s="47">
        <f t="shared" si="103"/>
        <v>4.3881994156695974E-3</v>
      </c>
      <c r="AE433" s="21">
        <f t="shared" si="95"/>
        <v>-2.9945152073075393E-3</v>
      </c>
      <c r="AF433" s="21">
        <f t="shared" si="96"/>
        <v>1.091825446898002</v>
      </c>
      <c r="AG433" s="22">
        <f t="shared" si="97"/>
        <v>1.0999216101694915</v>
      </c>
      <c r="AH433" s="10"/>
      <c r="AI433" s="10"/>
    </row>
    <row r="434" spans="1:35" ht="18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36">
        <v>43.8</v>
      </c>
      <c r="T434" s="20">
        <f t="shared" si="90"/>
        <v>3.2769556025369975E-2</v>
      </c>
      <c r="U434" s="21">
        <f t="shared" si="98"/>
        <v>3.7220589789592591E-2</v>
      </c>
      <c r="V434" s="21">
        <f t="shared" si="99"/>
        <v>2.8318522261147352E-2</v>
      </c>
      <c r="W434" s="47">
        <f t="shared" si="100"/>
        <v>-9.1920251836306519E-2</v>
      </c>
      <c r="X434" s="21">
        <f t="shared" si="91"/>
        <v>-0.1</v>
      </c>
      <c r="Y434" s="21">
        <f t="shared" si="92"/>
        <v>3.5781741867785939E-2</v>
      </c>
      <c r="Z434" s="21">
        <f t="shared" si="93"/>
        <v>3.6046511627906973E-2</v>
      </c>
      <c r="AA434" s="20">
        <f t="shared" si="94"/>
        <v>1.0967484143763213</v>
      </c>
      <c r="AB434" s="21">
        <f t="shared" si="101"/>
        <v>1.1025627969252167</v>
      </c>
      <c r="AC434" s="21">
        <f t="shared" si="102"/>
        <v>1.0909340318274259</v>
      </c>
      <c r="AD434" s="47">
        <f t="shared" si="103"/>
        <v>4.3792895858492178E-3</v>
      </c>
      <c r="AE434" s="21">
        <f t="shared" si="95"/>
        <v>-2.9878826899427395E-3</v>
      </c>
      <c r="AF434" s="21">
        <f t="shared" si="96"/>
        <v>1.0919454354669464</v>
      </c>
      <c r="AG434" s="22">
        <f t="shared" si="97"/>
        <v>1.1000253699788585</v>
      </c>
      <c r="AH434" s="10"/>
      <c r="AI434" s="10"/>
    </row>
    <row r="435" spans="1:35" ht="18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36">
        <v>43.9</v>
      </c>
      <c r="T435" s="20">
        <f t="shared" si="90"/>
        <v>3.2700421940928266E-2</v>
      </c>
      <c r="U435" s="21">
        <f t="shared" si="98"/>
        <v>3.7142439811416079E-2</v>
      </c>
      <c r="V435" s="21">
        <f t="shared" si="99"/>
        <v>2.8258404070440456E-2</v>
      </c>
      <c r="W435" s="47">
        <f t="shared" si="100"/>
        <v>-9.1937172774869222E-2</v>
      </c>
      <c r="X435" s="21">
        <f t="shared" si="91"/>
        <v>-9.9999999999999978E-2</v>
      </c>
      <c r="Y435" s="21">
        <f t="shared" si="92"/>
        <v>3.5706806282722513E-2</v>
      </c>
      <c r="Z435" s="21">
        <f t="shared" si="93"/>
        <v>3.5970464135021092E-2</v>
      </c>
      <c r="AA435" s="20">
        <f t="shared" si="94"/>
        <v>1.0968586497890296</v>
      </c>
      <c r="AB435" s="21">
        <f t="shared" si="101"/>
        <v>1.1026614945385007</v>
      </c>
      <c r="AC435" s="21">
        <f t="shared" si="102"/>
        <v>1.0910558050395585</v>
      </c>
      <c r="AD435" s="47">
        <f t="shared" si="103"/>
        <v>4.3704157541019969E-3</v>
      </c>
      <c r="AE435" s="21">
        <f t="shared" si="95"/>
        <v>-2.9812794882200476E-3</v>
      </c>
      <c r="AF435" s="21">
        <f t="shared" si="96"/>
        <v>1.0920649214659686</v>
      </c>
      <c r="AG435" s="22">
        <f t="shared" si="97"/>
        <v>1.1001286919831224</v>
      </c>
      <c r="AH435" s="10"/>
      <c r="AI435" s="10"/>
    </row>
    <row r="436" spans="1:35" ht="18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36">
        <v>44</v>
      </c>
      <c r="T436" s="20">
        <f t="shared" si="90"/>
        <v>3.2631578947368414E-2</v>
      </c>
      <c r="U436" s="21">
        <f t="shared" si="98"/>
        <v>3.7064617360920246E-2</v>
      </c>
      <c r="V436" s="21">
        <f t="shared" si="99"/>
        <v>2.8198540533816579E-2</v>
      </c>
      <c r="W436" s="47">
        <f t="shared" si="100"/>
        <v>-9.1954022988505954E-2</v>
      </c>
      <c r="X436" s="21">
        <f t="shared" si="91"/>
        <v>-0.10000000000000005</v>
      </c>
      <c r="Y436" s="21">
        <f t="shared" si="92"/>
        <v>3.5632183908045977E-2</v>
      </c>
      <c r="Z436" s="21">
        <f t="shared" si="93"/>
        <v>3.5894736842105257E-2</v>
      </c>
      <c r="AA436" s="20">
        <f t="shared" si="94"/>
        <v>1.0969684210526314</v>
      </c>
      <c r="AB436" s="21">
        <f t="shared" si="101"/>
        <v>1.1027597735852293</v>
      </c>
      <c r="AC436" s="21">
        <f t="shared" si="102"/>
        <v>1.0911770685200335</v>
      </c>
      <c r="AD436" s="47">
        <f t="shared" si="103"/>
        <v>4.3615777034522619E-3</v>
      </c>
      <c r="AE436" s="21">
        <f t="shared" si="95"/>
        <v>-2.9747054082063626E-3</v>
      </c>
      <c r="AF436" s="21">
        <f t="shared" si="96"/>
        <v>1.092183908045977</v>
      </c>
      <c r="AG436" s="22">
        <f t="shared" si="97"/>
        <v>1.1002315789473682</v>
      </c>
      <c r="AH436" s="10"/>
      <c r="AI436" s="10"/>
    </row>
    <row r="437" spans="1:35" ht="18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36">
        <v>44.1</v>
      </c>
      <c r="T437" s="20">
        <f t="shared" si="90"/>
        <v>3.2563025210084029E-2</v>
      </c>
      <c r="U437" s="21">
        <f t="shared" si="98"/>
        <v>3.6987120383135293E-2</v>
      </c>
      <c r="V437" s="21">
        <f t="shared" si="99"/>
        <v>2.8138930037032765E-2</v>
      </c>
      <c r="W437" s="47">
        <f t="shared" si="100"/>
        <v>-9.1970802919708258E-2</v>
      </c>
      <c r="X437" s="21">
        <f t="shared" si="91"/>
        <v>-0.10000000000000009</v>
      </c>
      <c r="Y437" s="21">
        <f t="shared" si="92"/>
        <v>3.5557872784150159E-2</v>
      </c>
      <c r="Z437" s="21">
        <f t="shared" si="93"/>
        <v>3.5819327731092435E-2</v>
      </c>
      <c r="AA437" s="20">
        <f t="shared" si="94"/>
        <v>1.0970777310924369</v>
      </c>
      <c r="AB437" s="21">
        <f t="shared" si="101"/>
        <v>1.1028576367218648</v>
      </c>
      <c r="AC437" s="21">
        <f t="shared" si="102"/>
        <v>1.091297825463009</v>
      </c>
      <c r="AD437" s="47">
        <f t="shared" si="103"/>
        <v>4.3527752186587453E-3</v>
      </c>
      <c r="AE437" s="21">
        <f t="shared" si="95"/>
        <v>-2.9681602576745987E-3</v>
      </c>
      <c r="AF437" s="21">
        <f t="shared" si="96"/>
        <v>1.0923023983315954</v>
      </c>
      <c r="AG437" s="22">
        <f t="shared" si="97"/>
        <v>1.1003340336134453</v>
      </c>
      <c r="AH437" s="10"/>
      <c r="AI437" s="10"/>
    </row>
    <row r="438" spans="1:35" ht="18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36">
        <v>44.2</v>
      </c>
      <c r="T438" s="20">
        <f t="shared" si="90"/>
        <v>3.2494758909853247E-2</v>
      </c>
      <c r="U438" s="21">
        <f t="shared" si="98"/>
        <v>3.6909946840248779E-2</v>
      </c>
      <c r="V438" s="21">
        <f t="shared" si="99"/>
        <v>2.8079570979457714E-2</v>
      </c>
      <c r="W438" s="47">
        <f t="shared" si="100"/>
        <v>-9.198751300728418E-2</v>
      </c>
      <c r="X438" s="21">
        <f t="shared" si="91"/>
        <v>-9.9999999999999908E-2</v>
      </c>
      <c r="Y438" s="21">
        <f t="shared" si="92"/>
        <v>3.5483870967741936E-2</v>
      </c>
      <c r="Z438" s="21">
        <f t="shared" si="93"/>
        <v>3.5744234800838569E-2</v>
      </c>
      <c r="AA438" s="20">
        <f t="shared" si="94"/>
        <v>1.0971865828092242</v>
      </c>
      <c r="AB438" s="21">
        <f t="shared" si="101"/>
        <v>1.1029550865824402</v>
      </c>
      <c r="AC438" s="21">
        <f t="shared" si="102"/>
        <v>1.0914180790360084</v>
      </c>
      <c r="AD438" s="47">
        <f t="shared" si="103"/>
        <v>4.344008086195267E-3</v>
      </c>
      <c r="AE438" s="21">
        <f t="shared" si="95"/>
        <v>-2.9616438460862518E-3</v>
      </c>
      <c r="AF438" s="21">
        <f t="shared" si="96"/>
        <v>1.092420395421436</v>
      </c>
      <c r="AG438" s="22">
        <f t="shared" si="97"/>
        <v>1.1004360587002096</v>
      </c>
      <c r="AH438" s="10"/>
      <c r="AI438" s="10"/>
    </row>
    <row r="439" spans="1:35" ht="18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36">
        <v>44.3</v>
      </c>
      <c r="T439" s="20">
        <f t="shared" si="90"/>
        <v>3.2426778242677826E-2</v>
      </c>
      <c r="U439" s="21">
        <f t="shared" si="98"/>
        <v>3.6833094711427039E-2</v>
      </c>
      <c r="V439" s="21">
        <f t="shared" si="99"/>
        <v>2.8020461773928612E-2</v>
      </c>
      <c r="W439" s="47">
        <f t="shared" si="100"/>
        <v>-9.2004153686396695E-2</v>
      </c>
      <c r="X439" s="21">
        <f t="shared" si="91"/>
        <v>-9.9999999999999867E-2</v>
      </c>
      <c r="Y439" s="21">
        <f t="shared" si="92"/>
        <v>3.5410176531671861E-2</v>
      </c>
      <c r="Z439" s="21">
        <f t="shared" si="93"/>
        <v>3.5669456066945604E-2</v>
      </c>
      <c r="AA439" s="20">
        <f t="shared" si="94"/>
        <v>1.0972949790794979</v>
      </c>
      <c r="AB439" s="21">
        <f t="shared" si="101"/>
        <v>1.1030521257787991</v>
      </c>
      <c r="AC439" s="21">
        <f t="shared" si="102"/>
        <v>1.0915378323801967</v>
      </c>
      <c r="AD439" s="47">
        <f t="shared" si="103"/>
        <v>4.335276094235725E-3</v>
      </c>
      <c r="AE439" s="21">
        <f t="shared" si="95"/>
        <v>-2.9551559845721882E-3</v>
      </c>
      <c r="AF439" s="21">
        <f t="shared" si="96"/>
        <v>1.0925379023883697</v>
      </c>
      <c r="AG439" s="22">
        <f t="shared" si="97"/>
        <v>1.1005376569037657</v>
      </c>
      <c r="AH439" s="10"/>
      <c r="AI439" s="10"/>
    </row>
    <row r="440" spans="1:35" ht="18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36">
        <v>44.4</v>
      </c>
      <c r="T440" s="20">
        <f t="shared" si="90"/>
        <v>3.2359081419624215E-2</v>
      </c>
      <c r="U440" s="21">
        <f t="shared" si="98"/>
        <v>3.6756561992638589E-2</v>
      </c>
      <c r="V440" s="21">
        <f t="shared" si="99"/>
        <v>2.7961600846609837E-2</v>
      </c>
      <c r="W440" s="47">
        <f t="shared" si="100"/>
        <v>-9.2020725388601093E-2</v>
      </c>
      <c r="X440" s="21">
        <f t="shared" si="91"/>
        <v>-0.10000000000000006</v>
      </c>
      <c r="Y440" s="21">
        <f t="shared" si="92"/>
        <v>3.5336787564766839E-2</v>
      </c>
      <c r="Z440" s="21">
        <f t="shared" si="93"/>
        <v>3.5594989561586639E-2</v>
      </c>
      <c r="AA440" s="20">
        <f t="shared" si="94"/>
        <v>1.0974029227557411</v>
      </c>
      <c r="AB440" s="21">
        <f t="shared" si="101"/>
        <v>1.1031487569008263</v>
      </c>
      <c r="AC440" s="21">
        <f t="shared" si="102"/>
        <v>1.091657088610656</v>
      </c>
      <c r="AD440" s="47">
        <f t="shared" si="103"/>
        <v>4.3265790326359205E-3</v>
      </c>
      <c r="AE440" s="21">
        <f t="shared" si="95"/>
        <v>-2.9486964859147193E-3</v>
      </c>
      <c r="AF440" s="21">
        <f t="shared" si="96"/>
        <v>1.0926549222797928</v>
      </c>
      <c r="AG440" s="22">
        <f t="shared" si="97"/>
        <v>1.1006388308977035</v>
      </c>
      <c r="AH440" s="10"/>
      <c r="AI440" s="10"/>
    </row>
    <row r="441" spans="1:35" ht="18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36">
        <v>44.5</v>
      </c>
      <c r="T441" s="20">
        <f t="shared" si="90"/>
        <v>3.2291666666666663E-2</v>
      </c>
      <c r="U441" s="21">
        <f t="shared" si="98"/>
        <v>3.668034669647989E-2</v>
      </c>
      <c r="V441" s="21">
        <f t="shared" si="99"/>
        <v>2.7902986636853432E-2</v>
      </c>
      <c r="W441" s="47">
        <f t="shared" si="100"/>
        <v>-9.2037228541882149E-2</v>
      </c>
      <c r="X441" s="21">
        <f t="shared" si="91"/>
        <v>-9.9999999999999964E-2</v>
      </c>
      <c r="Y441" s="21">
        <f t="shared" si="92"/>
        <v>3.526370217166494E-2</v>
      </c>
      <c r="Z441" s="21">
        <f t="shared" si="93"/>
        <v>3.5520833333333328E-2</v>
      </c>
      <c r="AA441" s="20">
        <f t="shared" si="94"/>
        <v>1.0975104166666665</v>
      </c>
      <c r="AB441" s="21">
        <f t="shared" si="101"/>
        <v>1.1032449825166792</v>
      </c>
      <c r="AC441" s="21">
        <f t="shared" si="102"/>
        <v>1.0917758508166537</v>
      </c>
      <c r="AD441" s="47">
        <f t="shared" si="103"/>
        <v>4.3179166929178843E-3</v>
      </c>
      <c r="AE441" s="21">
        <f t="shared" si="95"/>
        <v>-2.9422651645297265E-3</v>
      </c>
      <c r="AF441" s="21">
        <f t="shared" si="96"/>
        <v>1.0927714581178902</v>
      </c>
      <c r="AG441" s="22">
        <f t="shared" si="97"/>
        <v>1.1007395833333333</v>
      </c>
      <c r="AH441" s="10"/>
      <c r="AI441" s="10"/>
    </row>
    <row r="442" spans="1:35" ht="18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36">
        <v>44.6</v>
      </c>
      <c r="T442" s="20">
        <f t="shared" si="90"/>
        <v>3.2224532224532219E-2</v>
      </c>
      <c r="U442" s="21">
        <f t="shared" si="98"/>
        <v>3.6604446852003238E-2</v>
      </c>
      <c r="V442" s="21">
        <f t="shared" si="99"/>
        <v>2.7844617597061198E-2</v>
      </c>
      <c r="W442" s="47">
        <f t="shared" si="100"/>
        <v>-9.2053663570691571E-2</v>
      </c>
      <c r="X442" s="21">
        <f t="shared" si="91"/>
        <v>-0.10000000000000002</v>
      </c>
      <c r="Y442" s="21">
        <f t="shared" si="92"/>
        <v>3.5190918472652218E-2</v>
      </c>
      <c r="Z442" s="21">
        <f t="shared" si="93"/>
        <v>3.5446985446985442E-2</v>
      </c>
      <c r="AA442" s="20">
        <f t="shared" si="94"/>
        <v>1.0976174636174636</v>
      </c>
      <c r="AB442" s="21">
        <f t="shared" si="101"/>
        <v>1.1033408051730158</v>
      </c>
      <c r="AC442" s="21">
        <f t="shared" si="102"/>
        <v>1.0918941220619114</v>
      </c>
      <c r="AD442" s="47">
        <f t="shared" si="103"/>
        <v>4.3092888682530446E-3</v>
      </c>
      <c r="AE442" s="21">
        <f t="shared" si="95"/>
        <v>-2.9358618364478347E-3</v>
      </c>
      <c r="AF442" s="21">
        <f t="shared" si="96"/>
        <v>1.0928875128998967</v>
      </c>
      <c r="AG442" s="22">
        <f t="shared" si="97"/>
        <v>1.1008399168399168</v>
      </c>
      <c r="AH442" s="10"/>
      <c r="AI442" s="10"/>
    </row>
    <row r="443" spans="1:35" ht="18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36">
        <v>44.7</v>
      </c>
      <c r="T443" s="20">
        <f t="shared" si="90"/>
        <v>3.2157676348547715E-2</v>
      </c>
      <c r="U443" s="21">
        <f t="shared" si="98"/>
        <v>3.6528860504546713E-2</v>
      </c>
      <c r="V443" s="21">
        <f t="shared" si="99"/>
        <v>2.7786492192548716E-2</v>
      </c>
      <c r="W443" s="47">
        <f t="shared" si="100"/>
        <v>-9.2070030895983618E-2</v>
      </c>
      <c r="X443" s="21">
        <f t="shared" si="91"/>
        <v>-9.9999999999999867E-2</v>
      </c>
      <c r="Y443" s="21">
        <f t="shared" si="92"/>
        <v>3.5118434603501544E-2</v>
      </c>
      <c r="Z443" s="21">
        <f t="shared" si="93"/>
        <v>3.5373443983402482E-2</v>
      </c>
      <c r="AA443" s="20">
        <f t="shared" si="94"/>
        <v>1.0977240663900414</v>
      </c>
      <c r="AB443" s="21">
        <f t="shared" si="101"/>
        <v>1.1034362273952167</v>
      </c>
      <c r="AC443" s="21">
        <f t="shared" si="102"/>
        <v>1.092011905384866</v>
      </c>
      <c r="AD443" s="47">
        <f t="shared" si="103"/>
        <v>4.3006953534456783E-3</v>
      </c>
      <c r="AE443" s="21">
        <f t="shared" si="95"/>
        <v>-2.9294863192988788E-3</v>
      </c>
      <c r="AF443" s="21">
        <f t="shared" si="96"/>
        <v>1.0930030895983522</v>
      </c>
      <c r="AG443" s="22">
        <f t="shared" si="97"/>
        <v>1.1009398340248961</v>
      </c>
      <c r="AH443" s="10"/>
      <c r="AI443" s="10"/>
    </row>
    <row r="444" spans="1:35" ht="18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36">
        <v>44.8</v>
      </c>
      <c r="T444" s="20">
        <f t="shared" si="90"/>
        <v>3.2091097308488609E-2</v>
      </c>
      <c r="U444" s="21">
        <f t="shared" si="98"/>
        <v>3.645358571556636E-2</v>
      </c>
      <c r="V444" s="21">
        <f t="shared" si="99"/>
        <v>2.7728608901410857E-2</v>
      </c>
      <c r="W444" s="47">
        <f t="shared" si="100"/>
        <v>-9.2086330935251939E-2</v>
      </c>
      <c r="X444" s="21">
        <f t="shared" si="91"/>
        <v>-0.10000000000000005</v>
      </c>
      <c r="Y444" s="21">
        <f t="shared" si="92"/>
        <v>3.5046248715313463E-2</v>
      </c>
      <c r="Z444" s="21">
        <f t="shared" si="93"/>
        <v>3.5300207039337471E-2</v>
      </c>
      <c r="AA444" s="20">
        <f t="shared" si="94"/>
        <v>1.0978302277432712</v>
      </c>
      <c r="AB444" s="21">
        <f t="shared" si="101"/>
        <v>1.1035312516876106</v>
      </c>
      <c r="AC444" s="21">
        <f t="shared" si="102"/>
        <v>1.0921292037989319</v>
      </c>
      <c r="AD444" s="47">
        <f t="shared" si="103"/>
        <v>4.2921359449182277E-3</v>
      </c>
      <c r="AE444" s="21">
        <f t="shared" si="95"/>
        <v>-2.9231384322925776E-3</v>
      </c>
      <c r="AF444" s="21">
        <f t="shared" si="96"/>
        <v>1.0931181911613566</v>
      </c>
      <c r="AG444" s="22">
        <f t="shared" si="97"/>
        <v>1.1010393374741201</v>
      </c>
      <c r="AH444" s="10"/>
      <c r="AI444" s="10"/>
    </row>
    <row r="445" spans="1:35" ht="18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36">
        <v>44.9</v>
      </c>
      <c r="T445" s="20">
        <f t="shared" si="90"/>
        <v>3.2024793388429749E-2</v>
      </c>
      <c r="U445" s="21">
        <f t="shared" si="98"/>
        <v>3.6378620562470328E-2</v>
      </c>
      <c r="V445" s="21">
        <f t="shared" si="99"/>
        <v>2.7670966214389175E-2</v>
      </c>
      <c r="W445" s="47">
        <f t="shared" si="100"/>
        <v>-9.2102564102564136E-2</v>
      </c>
      <c r="X445" s="21">
        <f t="shared" si="91"/>
        <v>-0.10000000000000002</v>
      </c>
      <c r="Y445" s="21">
        <f t="shared" si="92"/>
        <v>3.4974358974358973E-2</v>
      </c>
      <c r="Z445" s="21">
        <f t="shared" si="93"/>
        <v>3.5227272727272725E-2</v>
      </c>
      <c r="AA445" s="20">
        <f t="shared" si="94"/>
        <v>1.0979359504132231</v>
      </c>
      <c r="AB445" s="21">
        <f t="shared" si="101"/>
        <v>1.1036258805336885</v>
      </c>
      <c r="AC445" s="21">
        <f t="shared" si="102"/>
        <v>1.092246020292758</v>
      </c>
      <c r="AD445" s="47">
        <f t="shared" si="103"/>
        <v>4.283610440693259E-3</v>
      </c>
      <c r="AE445" s="21">
        <f t="shared" si="95"/>
        <v>-2.9168179962025041E-3</v>
      </c>
      <c r="AF445" s="21">
        <f t="shared" si="96"/>
        <v>1.0932328205128206</v>
      </c>
      <c r="AG445" s="22">
        <f t="shared" si="97"/>
        <v>1.1011384297520661</v>
      </c>
      <c r="AH445" s="10"/>
      <c r="AI445" s="10"/>
    </row>
    <row r="446" spans="1:35" ht="18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36">
        <v>45</v>
      </c>
      <c r="T446" s="20">
        <f t="shared" si="90"/>
        <v>3.1958762886597936E-2</v>
      </c>
      <c r="U446" s="21">
        <f t="shared" si="98"/>
        <v>3.6303963138455124E-2</v>
      </c>
      <c r="V446" s="21">
        <f t="shared" si="99"/>
        <v>2.7613562634740751E-2</v>
      </c>
      <c r="W446" s="47">
        <f t="shared" si="100"/>
        <v>-9.2118730808597907E-2</v>
      </c>
      <c r="X446" s="21">
        <f t="shared" si="91"/>
        <v>-9.9999999999999908E-2</v>
      </c>
      <c r="Y446" s="21">
        <f t="shared" si="92"/>
        <v>3.490276356192426E-2</v>
      </c>
      <c r="Z446" s="21">
        <f t="shared" si="93"/>
        <v>3.5154639175257726E-2</v>
      </c>
      <c r="AA446" s="20">
        <f t="shared" si="94"/>
        <v>1.0980412371134021</v>
      </c>
      <c r="AB446" s="21">
        <f t="shared" si="101"/>
        <v>1.1037201163963237</v>
      </c>
      <c r="AC446" s="21">
        <f t="shared" si="102"/>
        <v>1.0923623578304804</v>
      </c>
      <c r="AD446" s="47">
        <f t="shared" si="103"/>
        <v>4.2751186403803274E-3</v>
      </c>
      <c r="AE446" s="21">
        <f t="shared" si="95"/>
        <v>-2.9105248333488902E-3</v>
      </c>
      <c r="AF446" s="21">
        <f t="shared" si="96"/>
        <v>1.0933469805527123</v>
      </c>
      <c r="AG446" s="22">
        <f t="shared" si="97"/>
        <v>1.1012371134020618</v>
      </c>
      <c r="AH446" s="10"/>
      <c r="AI446" s="10"/>
    </row>
    <row r="447" spans="1:35" ht="18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36">
        <v>45.1</v>
      </c>
      <c r="T447" s="20">
        <f t="shared" si="90"/>
        <v>3.1893004115226331E-2</v>
      </c>
      <c r="U447" s="21">
        <f t="shared" si="98"/>
        <v>3.6229611552343846E-2</v>
      </c>
      <c r="V447" s="21">
        <f t="shared" si="99"/>
        <v>2.7556396678108823E-2</v>
      </c>
      <c r="W447" s="47">
        <f t="shared" si="100"/>
        <v>-9.2134831460674305E-2</v>
      </c>
      <c r="X447" s="21">
        <f t="shared" si="91"/>
        <v>-0.10000000000000005</v>
      </c>
      <c r="Y447" s="21">
        <f t="shared" si="92"/>
        <v>3.4831460674157301E-2</v>
      </c>
      <c r="Z447" s="21">
        <f t="shared" si="93"/>
        <v>3.5082304526748966E-2</v>
      </c>
      <c r="AA447" s="20">
        <f t="shared" si="94"/>
        <v>1.0981460905349794</v>
      </c>
      <c r="AB447" s="21">
        <f t="shared" si="101"/>
        <v>1.1038139617179838</v>
      </c>
      <c r="AC447" s="21">
        <f t="shared" si="102"/>
        <v>1.0924782193519749</v>
      </c>
      <c r="AD447" s="47">
        <f t="shared" si="103"/>
        <v>4.2666603451580552E-3</v>
      </c>
      <c r="AE447" s="21">
        <f t="shared" si="95"/>
        <v>-2.9042587675824961E-3</v>
      </c>
      <c r="AF447" s="21">
        <f t="shared" si="96"/>
        <v>1.0934606741573034</v>
      </c>
      <c r="AG447" s="22">
        <f t="shared" si="97"/>
        <v>1.101335390946502</v>
      </c>
      <c r="AH447" s="10"/>
      <c r="AI447" s="10"/>
    </row>
    <row r="448" spans="1:35" ht="18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36">
        <v>45.2</v>
      </c>
      <c r="T448" s="20">
        <f t="shared" si="90"/>
        <v>3.1827515400410671E-2</v>
      </c>
      <c r="U448" s="21">
        <f t="shared" si="98"/>
        <v>3.6155563928426414E-2</v>
      </c>
      <c r="V448" s="21">
        <f t="shared" si="99"/>
        <v>2.7499466872394927E-2</v>
      </c>
      <c r="W448" s="47">
        <f t="shared" si="100"/>
        <v>-9.2150866462793329E-2</v>
      </c>
      <c r="X448" s="21">
        <f t="shared" si="91"/>
        <v>-0.10000000000000016</v>
      </c>
      <c r="Y448" s="21">
        <f t="shared" si="92"/>
        <v>3.4760448521916412E-2</v>
      </c>
      <c r="Z448" s="21">
        <f t="shared" si="93"/>
        <v>3.5010266940451742E-2</v>
      </c>
      <c r="AA448" s="20">
        <f t="shared" si="94"/>
        <v>1.0982505133470226</v>
      </c>
      <c r="AB448" s="21">
        <f t="shared" si="101"/>
        <v>1.1039074189209424</v>
      </c>
      <c r="AC448" s="21">
        <f t="shared" si="102"/>
        <v>1.0925936077731029</v>
      </c>
      <c r="AD448" s="47">
        <f t="shared" si="103"/>
        <v>4.25823535776152E-3</v>
      </c>
      <c r="AE448" s="21">
        <f t="shared" si="95"/>
        <v>-2.8980196242669146E-3</v>
      </c>
      <c r="AF448" s="21">
        <f t="shared" si="96"/>
        <v>1.0935739041794086</v>
      </c>
      <c r="AG448" s="22">
        <f t="shared" si="97"/>
        <v>1.1014332648870635</v>
      </c>
      <c r="AH448" s="10"/>
      <c r="AI448" s="10"/>
    </row>
    <row r="449" spans="1:35" ht="18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36">
        <v>45.3</v>
      </c>
      <c r="T449" s="20">
        <f t="shared" si="90"/>
        <v>3.1762295081967214E-2</v>
      </c>
      <c r="U449" s="21">
        <f t="shared" si="98"/>
        <v>3.6081818406301751E-2</v>
      </c>
      <c r="V449" s="21">
        <f t="shared" si="99"/>
        <v>2.7442771757632677E-2</v>
      </c>
      <c r="W449" s="47">
        <f t="shared" si="100"/>
        <v>-9.2166836215666306E-2</v>
      </c>
      <c r="X449" s="21">
        <f t="shared" si="91"/>
        <v>-9.9999999999999853E-2</v>
      </c>
      <c r="Y449" s="21">
        <f t="shared" si="92"/>
        <v>3.4689725330620549E-2</v>
      </c>
      <c r="Z449" s="21">
        <f t="shared" si="93"/>
        <v>3.493852459016393E-2</v>
      </c>
      <c r="AA449" s="20">
        <f t="shared" si="94"/>
        <v>1.0983545081967212</v>
      </c>
      <c r="AB449" s="21">
        <f t="shared" si="101"/>
        <v>1.1040004904074849</v>
      </c>
      <c r="AC449" s="21">
        <f t="shared" si="102"/>
        <v>1.0927085259859577</v>
      </c>
      <c r="AD449" s="47">
        <f t="shared" si="103"/>
        <v>4.2498434824638507E-3</v>
      </c>
      <c r="AE449" s="21">
        <f t="shared" si="95"/>
        <v>-2.8918072302643633E-3</v>
      </c>
      <c r="AF449" s="21">
        <f t="shared" si="96"/>
        <v>1.0936866734486266</v>
      </c>
      <c r="AG449" s="22">
        <f t="shared" si="97"/>
        <v>1.1015307377049179</v>
      </c>
      <c r="AH449" s="10"/>
      <c r="AI449" s="10"/>
    </row>
    <row r="450" spans="1:35" ht="18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36">
        <v>45.4</v>
      </c>
      <c r="T450" s="20">
        <f t="shared" si="90"/>
        <v>3.1697341513292433E-2</v>
      </c>
      <c r="U450" s="21">
        <f t="shared" si="98"/>
        <v>3.600837314072191E-2</v>
      </c>
      <c r="V450" s="21">
        <f t="shared" si="99"/>
        <v>2.7386309885862957E-2</v>
      </c>
      <c r="W450" s="47">
        <f t="shared" si="100"/>
        <v>-9.2182741116751218E-2</v>
      </c>
      <c r="X450" s="21">
        <f t="shared" si="91"/>
        <v>-9.9999999999999936E-2</v>
      </c>
      <c r="Y450" s="21">
        <f t="shared" si="92"/>
        <v>3.4619289340101521E-2</v>
      </c>
      <c r="Z450" s="21">
        <f t="shared" si="93"/>
        <v>3.4867075664621675E-2</v>
      </c>
      <c r="AA450" s="20">
        <f t="shared" si="94"/>
        <v>1.0984580777096113</v>
      </c>
      <c r="AB450" s="21">
        <f t="shared" si="101"/>
        <v>1.1040931785601176</v>
      </c>
      <c r="AC450" s="21">
        <f t="shared" si="102"/>
        <v>1.0928229768591051</v>
      </c>
      <c r="AD450" s="47">
        <f t="shared" si="103"/>
        <v>4.241484525064741E-3</v>
      </c>
      <c r="AE450" s="21">
        <f t="shared" si="95"/>
        <v>-2.8856214139172764E-3</v>
      </c>
      <c r="AF450" s="21">
        <f t="shared" si="96"/>
        <v>1.0937989847715737</v>
      </c>
      <c r="AG450" s="22">
        <f t="shared" si="97"/>
        <v>1.1016278118609406</v>
      </c>
      <c r="AH450" s="10"/>
      <c r="AI450" s="10"/>
    </row>
    <row r="451" spans="1:35" ht="18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36">
        <v>45.5</v>
      </c>
      <c r="T451" s="20">
        <f t="shared" si="90"/>
        <v>3.1632653061224487E-2</v>
      </c>
      <c r="U451" s="21">
        <f t="shared" si="98"/>
        <v>3.593522630143807E-2</v>
      </c>
      <c r="V451" s="21">
        <f t="shared" si="99"/>
        <v>2.7330079821010905E-2</v>
      </c>
      <c r="W451" s="47">
        <f t="shared" si="100"/>
        <v>-9.219858156028371E-2</v>
      </c>
      <c r="X451" s="21">
        <f t="shared" si="91"/>
        <v>-9.9999999999999895E-2</v>
      </c>
      <c r="Y451" s="21">
        <f t="shared" si="92"/>
        <v>3.4549138804457952E-2</v>
      </c>
      <c r="Z451" s="21">
        <f t="shared" si="93"/>
        <v>3.4795918367346933E-2</v>
      </c>
      <c r="AA451" s="20">
        <f t="shared" si="94"/>
        <v>1.0985612244897958</v>
      </c>
      <c r="AB451" s="21">
        <f t="shared" si="101"/>
        <v>1.1041854857417688</v>
      </c>
      <c r="AC451" s="21">
        <f t="shared" si="102"/>
        <v>1.0929369632378227</v>
      </c>
      <c r="AD451" s="47">
        <f t="shared" si="103"/>
        <v>4.2331582928735751E-3</v>
      </c>
      <c r="AE451" s="21">
        <f t="shared" si="95"/>
        <v>-2.8794620050346009E-3</v>
      </c>
      <c r="AF451" s="21">
        <f t="shared" si="96"/>
        <v>1.0939108409321174</v>
      </c>
      <c r="AG451" s="22">
        <f t="shared" si="97"/>
        <v>1.1017244897959184</v>
      </c>
      <c r="AH451" s="10"/>
      <c r="AI451" s="10"/>
    </row>
    <row r="452" spans="1:35" ht="18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36">
        <v>45.6</v>
      </c>
      <c r="T452" s="20">
        <f t="shared" si="90"/>
        <v>3.1568228105906308E-2</v>
      </c>
      <c r="U452" s="21">
        <f t="shared" si="98"/>
        <v>3.5862376073048416E-2</v>
      </c>
      <c r="V452" s="21">
        <f t="shared" si="99"/>
        <v>2.7274080138764197E-2</v>
      </c>
      <c r="W452" s="47">
        <f t="shared" si="100"/>
        <v>-9.2214357937310476E-2</v>
      </c>
      <c r="X452" s="21">
        <f t="shared" si="91"/>
        <v>-0.10000000000000006</v>
      </c>
      <c r="Y452" s="21">
        <f t="shared" si="92"/>
        <v>3.4479271991911017E-2</v>
      </c>
      <c r="Z452" s="21">
        <f t="shared" si="93"/>
        <v>3.4725050916496941E-2</v>
      </c>
      <c r="AA452" s="20">
        <f t="shared" si="94"/>
        <v>1.098663951120163</v>
      </c>
      <c r="AB452" s="21">
        <f t="shared" si="101"/>
        <v>1.1042774142959892</v>
      </c>
      <c r="AC452" s="21">
        <f t="shared" si="102"/>
        <v>1.093050487944337</v>
      </c>
      <c r="AD452" s="47">
        <f t="shared" si="103"/>
        <v>4.2248645946950276E-3</v>
      </c>
      <c r="AE452" s="21">
        <f t="shared" si="95"/>
        <v>-2.8733288348742948E-3</v>
      </c>
      <c r="AF452" s="21">
        <f t="shared" si="96"/>
        <v>1.0940222446916077</v>
      </c>
      <c r="AG452" s="22">
        <f t="shared" si="97"/>
        <v>1.1018207739307535</v>
      </c>
      <c r="AH452" s="10"/>
      <c r="AI452" s="10"/>
    </row>
    <row r="453" spans="1:35" ht="18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36">
        <v>45.7</v>
      </c>
      <c r="T453" s="20">
        <f t="shared" si="90"/>
        <v>3.1504065040650404E-2</v>
      </c>
      <c r="U453" s="21">
        <f t="shared" si="98"/>
        <v>3.5789820654847926E-2</v>
      </c>
      <c r="V453" s="21">
        <f t="shared" si="99"/>
        <v>2.7218309426452883E-2</v>
      </c>
      <c r="W453" s="47">
        <f t="shared" si="100"/>
        <v>-9.2230070635721445E-2</v>
      </c>
      <c r="X453" s="21">
        <f t="shared" si="91"/>
        <v>-0.10000000000000002</v>
      </c>
      <c r="Y453" s="21">
        <f t="shared" si="92"/>
        <v>3.4409687184661954E-2</v>
      </c>
      <c r="Z453" s="21">
        <f t="shared" si="93"/>
        <v>3.4654471544715446E-2</v>
      </c>
      <c r="AA453" s="20">
        <f t="shared" si="94"/>
        <v>1.0987662601626016</v>
      </c>
      <c r="AB453" s="21">
        <f t="shared" si="101"/>
        <v>1.1043689665471508</v>
      </c>
      <c r="AC453" s="21">
        <f t="shared" si="102"/>
        <v>1.0931635537780522</v>
      </c>
      <c r="AD453" s="47">
        <f t="shared" si="103"/>
        <v>4.216603240814929E-3</v>
      </c>
      <c r="AE453" s="21">
        <f t="shared" si="95"/>
        <v>-2.8672217361305282E-3</v>
      </c>
      <c r="AF453" s="21">
        <f t="shared" si="96"/>
        <v>1.0941331987891019</v>
      </c>
      <c r="AG453" s="22">
        <f t="shared" si="97"/>
        <v>1.1019166666666667</v>
      </c>
      <c r="AH453" s="10"/>
      <c r="AI453" s="10"/>
    </row>
    <row r="454" spans="1:35" ht="18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36">
        <v>45.8</v>
      </c>
      <c r="T454" s="20">
        <f t="shared" ref="T454:T517" si="104">(R_dead_char*(S454)+R_c*m_c)/(S454+m_c)</f>
        <v>3.1440162271805273E-2</v>
      </c>
      <c r="U454" s="21">
        <f t="shared" si="98"/>
        <v>3.5717558260679863E-2</v>
      </c>
      <c r="V454" s="21">
        <f t="shared" si="99"/>
        <v>2.7162766282930687E-2</v>
      </c>
      <c r="W454" s="47">
        <f t="shared" si="100"/>
        <v>-9.2245720040282003E-2</v>
      </c>
      <c r="X454" s="21">
        <f t="shared" ref="X454:X517" si="105">(T454-Z454)/T454</f>
        <v>-9.9999999999999895E-2</v>
      </c>
      <c r="Y454" s="21">
        <f t="shared" ref="Y454:Y517" si="106">(R_dead_char*S454+R_c*(m_c+sig_m_c))/(S454+(m_c+sig_m_c))</f>
        <v>3.4340382678751259E-2</v>
      </c>
      <c r="Z454" s="21">
        <f t="shared" ref="Z454:Z517" si="107">(R_dead_char*S454+(R_c+sig_Rc)*(m_c))/(S454+m_c)</f>
        <v>3.4584178498985797E-2</v>
      </c>
      <c r="AA454" s="20">
        <f t="shared" ref="AA454:AA517" si="108">(R_mod_char*(S454)+R_c*m_c)/(S454+m_c)</f>
        <v>1.0988681541582148</v>
      </c>
      <c r="AB454" s="21">
        <f t="shared" si="101"/>
        <v>1.1044601448006437</v>
      </c>
      <c r="AC454" s="21">
        <f t="shared" si="102"/>
        <v>1.0932761635157859</v>
      </c>
      <c r="AD454" s="47">
        <f t="shared" si="103"/>
        <v>4.2083740429863714E-3</v>
      </c>
      <c r="AE454" s="21">
        <f t="shared" ref="AE454:AE517" si="109">(AA454-AG454)/AA454</f>
        <v>-2.8611405429154616E-3</v>
      </c>
      <c r="AF454" s="21">
        <f t="shared" ref="AF454:AF517" si="110">(R_mod_char*S454+(R_c*(m_c+sig_m_c)))/(S454+(m_c+sig_m_c))</f>
        <v>1.094243705941591</v>
      </c>
      <c r="AG454" s="22">
        <f t="shared" ref="AG454:AG517" si="111">(R_mod_char*S454+(R_c+sig_Rc)*(m_c))/(S454+(m_c))</f>
        <v>1.1020121703853956</v>
      </c>
      <c r="AH454" s="10"/>
      <c r="AI454" s="10"/>
    </row>
    <row r="455" spans="1:35" ht="18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36">
        <v>45.9</v>
      </c>
      <c r="T455" s="20">
        <f t="shared" si="104"/>
        <v>3.137651821862348E-2</v>
      </c>
      <c r="U455" s="21">
        <f t="shared" ref="U455:U518" si="112">T455*(1+SQRT(W455^2+X455^2))</f>
        <v>3.5645587118789158E-2</v>
      </c>
      <c r="V455" s="21">
        <f t="shared" ref="V455:V518" si="113">T455*(1-SQRT(W455^2+X455^2))</f>
        <v>2.7107449318457801E-2</v>
      </c>
      <c r="W455" s="47">
        <f t="shared" ref="W455:W518" si="114">(T455-Y455)/T455</f>
        <v>-9.2261306532663415E-2</v>
      </c>
      <c r="X455" s="21">
        <f t="shared" si="105"/>
        <v>-9.9999999999999978E-2</v>
      </c>
      <c r="Y455" s="21">
        <f t="shared" si="106"/>
        <v>3.4271356783919599E-2</v>
      </c>
      <c r="Z455" s="21">
        <f t="shared" si="107"/>
        <v>3.4514170040485827E-2</v>
      </c>
      <c r="AA455" s="20">
        <f t="shared" si="108"/>
        <v>1.0989696356275303</v>
      </c>
      <c r="AB455" s="21">
        <f t="shared" ref="AB455:AB518" si="115">AA455*(1+SQRT(AD455^2+AE455^2))</f>
        <v>1.1045509513430667</v>
      </c>
      <c r="AC455" s="21">
        <f t="shared" ref="AC455:AC518" si="116">AA455*(1-SQRT(AD455^2+AE455^2))</f>
        <v>1.0933883199119938</v>
      </c>
      <c r="AD455" s="47">
        <f t="shared" ref="AD455:AD518" si="117">(AA455-AF455)/AA455</f>
        <v>4.2001768144152825E-3</v>
      </c>
      <c r="AE455" s="21">
        <f t="shared" si="109"/>
        <v>-2.8550850907457315E-3</v>
      </c>
      <c r="AF455" s="21">
        <f t="shared" si="110"/>
        <v>1.0943537688442211</v>
      </c>
      <c r="AG455" s="22">
        <f t="shared" si="111"/>
        <v>1.1021072874493927</v>
      </c>
      <c r="AH455" s="10"/>
      <c r="AI455" s="10"/>
    </row>
    <row r="456" spans="1:35" ht="18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36">
        <v>46</v>
      </c>
      <c r="T456" s="20">
        <f t="shared" si="104"/>
        <v>3.1313131313131307E-2</v>
      </c>
      <c r="U456" s="21">
        <f t="shared" si="112"/>
        <v>3.5573905471677561E-2</v>
      </c>
      <c r="V456" s="21">
        <f t="shared" si="113"/>
        <v>2.7052357154585052E-2</v>
      </c>
      <c r="W456" s="47">
        <f t="shared" si="114"/>
        <v>-9.2276830491474698E-2</v>
      </c>
      <c r="X456" s="21">
        <f t="shared" si="105"/>
        <v>-0.10000000000000023</v>
      </c>
      <c r="Y456" s="21">
        <f t="shared" si="106"/>
        <v>3.4202607823470413E-2</v>
      </c>
      <c r="Z456" s="21">
        <f t="shared" si="107"/>
        <v>3.4444444444444444E-2</v>
      </c>
      <c r="AA456" s="20">
        <f t="shared" si="108"/>
        <v>1.0990707070707071</v>
      </c>
      <c r="AB456" s="21">
        <f t="shared" si="115"/>
        <v>1.1046413884424211</v>
      </c>
      <c r="AC456" s="21">
        <f t="shared" si="116"/>
        <v>1.0935000256989931</v>
      </c>
      <c r="AD456" s="47">
        <f t="shared" si="117"/>
        <v>4.1920113697464442E-3</v>
      </c>
      <c r="AE456" s="21">
        <f t="shared" si="109"/>
        <v>-2.8490552165281644E-3</v>
      </c>
      <c r="AF456" s="21">
        <f t="shared" si="110"/>
        <v>1.0944633901705114</v>
      </c>
      <c r="AG456" s="22">
        <f t="shared" si="111"/>
        <v>1.1022020202020202</v>
      </c>
      <c r="AH456" s="10"/>
      <c r="AI456" s="10"/>
    </row>
    <row r="457" spans="1:35" ht="18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36">
        <v>46.1</v>
      </c>
      <c r="T457" s="20">
        <f t="shared" si="104"/>
        <v>3.1249999999999997E-2</v>
      </c>
      <c r="U457" s="21">
        <f t="shared" si="112"/>
        <v>3.5502511575960446E-2</v>
      </c>
      <c r="V457" s="21">
        <f t="shared" si="113"/>
        <v>2.6997488424039543E-2</v>
      </c>
      <c r="W457" s="47">
        <f t="shared" si="114"/>
        <v>-9.2292292292292313E-2</v>
      </c>
      <c r="X457" s="21">
        <f t="shared" si="105"/>
        <v>-9.9999999999999992E-2</v>
      </c>
      <c r="Y457" s="21">
        <f t="shared" si="106"/>
        <v>3.4134134134134131E-2</v>
      </c>
      <c r="Z457" s="21">
        <f t="shared" si="107"/>
        <v>3.4374999999999996E-2</v>
      </c>
      <c r="AA457" s="20">
        <f t="shared" si="108"/>
        <v>1.099171370967742</v>
      </c>
      <c r="AB457" s="21">
        <f t="shared" si="115"/>
        <v>1.1047314583482974</v>
      </c>
      <c r="AC457" s="21">
        <f t="shared" si="116"/>
        <v>1.0936112835871865</v>
      </c>
      <c r="AD457" s="47">
        <f t="shared" si="117"/>
        <v>4.1838775250491638E-3</v>
      </c>
      <c r="AE457" s="21">
        <f t="shared" si="109"/>
        <v>-2.8430507585443248E-3</v>
      </c>
      <c r="AF457" s="21">
        <f t="shared" si="110"/>
        <v>1.0945725725725726</v>
      </c>
      <c r="AG457" s="22">
        <f t="shared" si="111"/>
        <v>1.102296370967742</v>
      </c>
      <c r="AH457" s="10"/>
      <c r="AI457" s="10"/>
    </row>
    <row r="458" spans="1:35" ht="18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36">
        <v>46.2</v>
      </c>
      <c r="T458" s="20">
        <f t="shared" si="104"/>
        <v>3.1187122736418507E-2</v>
      </c>
      <c r="U458" s="21">
        <f t="shared" si="112"/>
        <v>3.5431403702225486E-2</v>
      </c>
      <c r="V458" s="21">
        <f t="shared" si="113"/>
        <v>2.6942841770611528E-2</v>
      </c>
      <c r="W458" s="47">
        <f t="shared" si="114"/>
        <v>-9.2307692307692341E-2</v>
      </c>
      <c r="X458" s="21">
        <f t="shared" si="105"/>
        <v>-9.9999999999999908E-2</v>
      </c>
      <c r="Y458" s="21">
        <f t="shared" si="106"/>
        <v>3.4065934065934063E-2</v>
      </c>
      <c r="Z458" s="21">
        <f t="shared" si="107"/>
        <v>3.4305835010060355E-2</v>
      </c>
      <c r="AA458" s="20">
        <f t="shared" si="108"/>
        <v>1.099271629778672</v>
      </c>
      <c r="AB458" s="21">
        <f t="shared" si="115"/>
        <v>1.1048211632920628</v>
      </c>
      <c r="AC458" s="21">
        <f t="shared" si="116"/>
        <v>1.0937220962652812</v>
      </c>
      <c r="AD458" s="47">
        <f t="shared" si="117"/>
        <v>4.1757750978050094E-3</v>
      </c>
      <c r="AE458" s="21">
        <f t="shared" si="109"/>
        <v>-2.8370715564357126E-3</v>
      </c>
      <c r="AF458" s="21">
        <f t="shared" si="110"/>
        <v>1.0946813186813187</v>
      </c>
      <c r="AG458" s="22">
        <f t="shared" si="111"/>
        <v>1.1023903420523138</v>
      </c>
      <c r="AH458" s="10"/>
      <c r="AI458" s="10"/>
    </row>
    <row r="459" spans="1:35" ht="18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36">
        <v>46.3</v>
      </c>
      <c r="T459" s="20">
        <f t="shared" si="104"/>
        <v>3.112449799196787E-2</v>
      </c>
      <c r="U459" s="21">
        <f t="shared" si="112"/>
        <v>3.536058013489287E-2</v>
      </c>
      <c r="V459" s="21">
        <f t="shared" si="113"/>
        <v>2.6888415849042873E-2</v>
      </c>
      <c r="W459" s="47">
        <f t="shared" si="114"/>
        <v>-9.2323030907278225E-2</v>
      </c>
      <c r="X459" s="21">
        <f t="shared" si="105"/>
        <v>-0.10000000000000005</v>
      </c>
      <c r="Y459" s="21">
        <f t="shared" si="106"/>
        <v>3.3998005982053839E-2</v>
      </c>
      <c r="Z459" s="21">
        <f t="shared" si="107"/>
        <v>3.4236947791164658E-2</v>
      </c>
      <c r="AA459" s="20">
        <f t="shared" si="108"/>
        <v>1.0993714859437751</v>
      </c>
      <c r="AB459" s="21">
        <f t="shared" si="115"/>
        <v>1.1049105054870456</v>
      </c>
      <c r="AC459" s="21">
        <f t="shared" si="116"/>
        <v>1.0938324664005046</v>
      </c>
      <c r="AD459" s="47">
        <f t="shared" si="117"/>
        <v>4.1677039068935854E-3</v>
      </c>
      <c r="AE459" s="21">
        <f t="shared" si="109"/>
        <v>-2.8311174511906167E-3</v>
      </c>
      <c r="AF459" s="21">
        <f t="shared" si="110"/>
        <v>1.0947896311066798</v>
      </c>
      <c r="AG459" s="22">
        <f t="shared" si="111"/>
        <v>1.1024839357429719</v>
      </c>
      <c r="AH459" s="10"/>
      <c r="AI459" s="10"/>
    </row>
    <row r="460" spans="1:35" ht="18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36">
        <v>46.4</v>
      </c>
      <c r="T460" s="20">
        <f t="shared" si="104"/>
        <v>3.106212424849699E-2</v>
      </c>
      <c r="U460" s="21">
        <f t="shared" si="112"/>
        <v>3.5290039172077271E-2</v>
      </c>
      <c r="V460" s="21">
        <f t="shared" si="113"/>
        <v>2.6834209324916713E-2</v>
      </c>
      <c r="W460" s="47">
        <f t="shared" si="114"/>
        <v>-9.233830845771171E-2</v>
      </c>
      <c r="X460" s="21">
        <f t="shared" si="105"/>
        <v>-0.10000000000000006</v>
      </c>
      <c r="Y460" s="21">
        <f t="shared" si="106"/>
        <v>3.3930348258706472E-2</v>
      </c>
      <c r="Z460" s="21">
        <f t="shared" si="107"/>
        <v>3.4168336673346691E-2</v>
      </c>
      <c r="AA460" s="20">
        <f t="shared" si="108"/>
        <v>1.0994709418837676</v>
      </c>
      <c r="AB460" s="21">
        <f t="shared" si="115"/>
        <v>1.1049994871287154</v>
      </c>
      <c r="AC460" s="21">
        <f t="shared" si="116"/>
        <v>1.0939423966388198</v>
      </c>
      <c r="AD460" s="47">
        <f t="shared" si="117"/>
        <v>4.1596637725785585E-3</v>
      </c>
      <c r="AE460" s="21">
        <f t="shared" si="109"/>
        <v>-2.8251882851289961E-3</v>
      </c>
      <c r="AF460" s="21">
        <f t="shared" si="110"/>
        <v>1.0948975124378109</v>
      </c>
      <c r="AG460" s="22">
        <f t="shared" si="111"/>
        <v>1.1025771543086174</v>
      </c>
      <c r="AH460" s="10"/>
      <c r="AI460" s="10"/>
    </row>
    <row r="461" spans="1:35" ht="18" customHeight="1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36">
        <v>46.5</v>
      </c>
      <c r="T461" s="20">
        <f t="shared" si="104"/>
        <v>3.0999999999999996E-2</v>
      </c>
      <c r="U461" s="21">
        <f t="shared" si="112"/>
        <v>3.5219779125451496E-2</v>
      </c>
      <c r="V461" s="21">
        <f t="shared" si="113"/>
        <v>2.67802208745485E-2</v>
      </c>
      <c r="W461" s="47">
        <f t="shared" si="114"/>
        <v>-9.2353525322741062E-2</v>
      </c>
      <c r="X461" s="21">
        <f t="shared" si="105"/>
        <v>-0.10000000000000007</v>
      </c>
      <c r="Y461" s="21">
        <f t="shared" si="106"/>
        <v>3.3862959285004969E-2</v>
      </c>
      <c r="Z461" s="21">
        <f t="shared" si="107"/>
        <v>3.4099999999999998E-2</v>
      </c>
      <c r="AA461" s="20">
        <f t="shared" si="108"/>
        <v>1.0995699999999999</v>
      </c>
      <c r="AB461" s="21">
        <f t="shared" si="115"/>
        <v>1.105088110394864</v>
      </c>
      <c r="AC461" s="21">
        <f t="shared" si="116"/>
        <v>1.0940518896051359</v>
      </c>
      <c r="AD461" s="47">
        <f t="shared" si="117"/>
        <v>4.1516545164955411E-3</v>
      </c>
      <c r="AE461" s="21">
        <f t="shared" si="109"/>
        <v>-2.8192839018890137E-3</v>
      </c>
      <c r="AF461" s="21">
        <f t="shared" si="110"/>
        <v>1.0950049652432969</v>
      </c>
      <c r="AG461" s="22">
        <f t="shared" si="111"/>
        <v>1.10267</v>
      </c>
      <c r="AH461" s="10"/>
      <c r="AI461" s="10"/>
    </row>
    <row r="462" spans="1:35" ht="18" customHeight="1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36">
        <v>46.6</v>
      </c>
      <c r="T462" s="20">
        <f t="shared" si="104"/>
        <v>3.0938123752495005E-2</v>
      </c>
      <c r="U462" s="21">
        <f t="shared" si="112"/>
        <v>3.5149798320111697E-2</v>
      </c>
      <c r="V462" s="21">
        <f t="shared" si="113"/>
        <v>2.6726449184878317E-2</v>
      </c>
      <c r="W462" s="47">
        <f t="shared" si="114"/>
        <v>-9.236868186323105E-2</v>
      </c>
      <c r="X462" s="21">
        <f t="shared" si="105"/>
        <v>-0.10000000000000007</v>
      </c>
      <c r="Y462" s="21">
        <f t="shared" si="106"/>
        <v>3.3795837462834488E-2</v>
      </c>
      <c r="Z462" s="21">
        <f t="shared" si="107"/>
        <v>3.4031936127744508E-2</v>
      </c>
      <c r="AA462" s="20">
        <f t="shared" si="108"/>
        <v>1.0996686626746508</v>
      </c>
      <c r="AB462" s="21">
        <f t="shared" si="115"/>
        <v>1.1051763774457843</v>
      </c>
      <c r="AC462" s="21">
        <f t="shared" si="116"/>
        <v>1.0941609479035175</v>
      </c>
      <c r="AD462" s="47">
        <f t="shared" si="117"/>
        <v>4.1436759616392217E-3</v>
      </c>
      <c r="AE462" s="21">
        <f t="shared" si="109"/>
        <v>-2.8134041464132056E-3</v>
      </c>
      <c r="AF462" s="21">
        <f t="shared" si="110"/>
        <v>1.0951119920713579</v>
      </c>
      <c r="AG462" s="22">
        <f t="shared" si="111"/>
        <v>1.1027624750499003</v>
      </c>
      <c r="AH462" s="10"/>
      <c r="AI462" s="10"/>
    </row>
    <row r="463" spans="1:35" ht="18" customHeight="1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36">
        <v>46.7</v>
      </c>
      <c r="T463" s="20">
        <f t="shared" si="104"/>
        <v>3.0876494023904376E-2</v>
      </c>
      <c r="U463" s="21">
        <f t="shared" si="112"/>
        <v>3.5080095094444222E-2</v>
      </c>
      <c r="V463" s="21">
        <f t="shared" si="113"/>
        <v>2.6672892953364533E-2</v>
      </c>
      <c r="W463" s="47">
        <f t="shared" si="114"/>
        <v>-9.2383778437190991E-2</v>
      </c>
      <c r="X463" s="21">
        <f t="shared" si="105"/>
        <v>-0.10000000000000002</v>
      </c>
      <c r="Y463" s="21">
        <f t="shared" si="106"/>
        <v>3.3728981206726009E-2</v>
      </c>
      <c r="Z463" s="21">
        <f t="shared" si="107"/>
        <v>3.3964143426294814E-2</v>
      </c>
      <c r="AA463" s="20">
        <f t="shared" si="108"/>
        <v>1.0997669322709163</v>
      </c>
      <c r="AB463" s="21">
        <f t="shared" si="115"/>
        <v>1.1052642904244419</v>
      </c>
      <c r="AC463" s="21">
        <f t="shared" si="116"/>
        <v>1.0942695741173905</v>
      </c>
      <c r="AD463" s="47">
        <f t="shared" si="117"/>
        <v>4.1357279323491368E-3</v>
      </c>
      <c r="AE463" s="21">
        <f t="shared" si="109"/>
        <v>-2.8075488649353026E-3</v>
      </c>
      <c r="AF463" s="21">
        <f t="shared" si="110"/>
        <v>1.0952185954500495</v>
      </c>
      <c r="AG463" s="22">
        <f t="shared" si="111"/>
        <v>1.1028545816733069</v>
      </c>
      <c r="AH463" s="10"/>
      <c r="AI463" s="10"/>
    </row>
    <row r="464" spans="1:35" ht="18" customHeight="1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36">
        <v>46.8</v>
      </c>
      <c r="T464" s="20">
        <f t="shared" si="104"/>
        <v>3.081510934393638E-2</v>
      </c>
      <c r="U464" s="21">
        <f t="shared" si="112"/>
        <v>3.5010667799994045E-2</v>
      </c>
      <c r="V464" s="21">
        <f t="shared" si="113"/>
        <v>2.6619550887878714E-2</v>
      </c>
      <c r="W464" s="47">
        <f t="shared" si="114"/>
        <v>-9.2398815399802631E-2</v>
      </c>
      <c r="X464" s="21">
        <f t="shared" si="105"/>
        <v>-0.10000000000000012</v>
      </c>
      <c r="Y464" s="21">
        <f t="shared" si="106"/>
        <v>3.366238894373149E-2</v>
      </c>
      <c r="Z464" s="21">
        <f t="shared" si="107"/>
        <v>3.3896620278330021E-2</v>
      </c>
      <c r="AA464" s="20">
        <f t="shared" si="108"/>
        <v>1.0998648111332008</v>
      </c>
      <c r="AB464" s="21">
        <f t="shared" si="115"/>
        <v>1.1053518514566534</v>
      </c>
      <c r="AC464" s="21">
        <f t="shared" si="116"/>
        <v>1.0943777708097484</v>
      </c>
      <c r="AD464" s="47">
        <f t="shared" si="117"/>
        <v>4.1278102542987001E-3</v>
      </c>
      <c r="AE464" s="21">
        <f t="shared" si="109"/>
        <v>-2.8017179049656684E-3</v>
      </c>
      <c r="AF464" s="21">
        <f t="shared" si="110"/>
        <v>1.0953247778874629</v>
      </c>
      <c r="AG464" s="22">
        <f t="shared" si="111"/>
        <v>1.1029463220675944</v>
      </c>
      <c r="AH464" s="10"/>
      <c r="AI464" s="10"/>
    </row>
    <row r="465" spans="1:35" ht="18" customHeight="1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36">
        <v>46.9</v>
      </c>
      <c r="T465" s="20">
        <f t="shared" si="104"/>
        <v>3.0753968253968252E-2</v>
      </c>
      <c r="U465" s="21">
        <f t="shared" si="112"/>
        <v>3.4941514801334707E-2</v>
      </c>
      <c r="V465" s="21">
        <f t="shared" si="113"/>
        <v>2.6566421706601794E-2</v>
      </c>
      <c r="W465" s="47">
        <f t="shared" si="114"/>
        <v>-9.24137931034483E-2</v>
      </c>
      <c r="X465" s="21">
        <f t="shared" si="105"/>
        <v>-9.9999999999999992E-2</v>
      </c>
      <c r="Y465" s="21">
        <f t="shared" si="106"/>
        <v>3.3596059113300492E-2</v>
      </c>
      <c r="Z465" s="21">
        <f t="shared" si="107"/>
        <v>3.3829365079365077E-2</v>
      </c>
      <c r="AA465" s="20">
        <f t="shared" si="108"/>
        <v>1.0999623015873017</v>
      </c>
      <c r="AB465" s="21">
        <f t="shared" si="115"/>
        <v>1.1054390626512522</v>
      </c>
      <c r="AC465" s="21">
        <f t="shared" si="116"/>
        <v>1.0944855405233511</v>
      </c>
      <c r="AD465" s="47">
        <f t="shared" si="117"/>
        <v>4.1199227544806627E-3</v>
      </c>
      <c r="AE465" s="21">
        <f t="shared" si="109"/>
        <v>-2.7959111152798138E-3</v>
      </c>
      <c r="AF465" s="21">
        <f t="shared" si="110"/>
        <v>1.0954305418719212</v>
      </c>
      <c r="AG465" s="22">
        <f t="shared" si="111"/>
        <v>1.1030376984126984</v>
      </c>
      <c r="AH465" s="10"/>
      <c r="AI465" s="10"/>
    </row>
    <row r="466" spans="1:35" ht="18" customHeight="1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36">
        <v>47</v>
      </c>
      <c r="T466" s="20">
        <f t="shared" si="104"/>
        <v>3.0693069306930689E-2</v>
      </c>
      <c r="U466" s="21">
        <f t="shared" si="112"/>
        <v>3.4872634475939919E-2</v>
      </c>
      <c r="V466" s="21">
        <f t="shared" si="113"/>
        <v>2.6513504137921463E-2</v>
      </c>
      <c r="W466" s="47">
        <f t="shared" si="114"/>
        <v>-9.2428711897738644E-2</v>
      </c>
      <c r="X466" s="21">
        <f t="shared" si="105"/>
        <v>-9.9999999999999992E-2</v>
      </c>
      <c r="Y466" s="21">
        <f t="shared" si="106"/>
        <v>3.3529990167158311E-2</v>
      </c>
      <c r="Z466" s="21">
        <f t="shared" si="107"/>
        <v>3.3762376237623758E-2</v>
      </c>
      <c r="AA466" s="20">
        <f t="shared" si="108"/>
        <v>1.1000594059405939</v>
      </c>
      <c r="AB466" s="21">
        <f t="shared" si="115"/>
        <v>1.1055259261002623</v>
      </c>
      <c r="AC466" s="21">
        <f t="shared" si="116"/>
        <v>1.0945928857809253</v>
      </c>
      <c r="AD466" s="47">
        <f t="shared" si="117"/>
        <v>4.1120652611966509E-3</v>
      </c>
      <c r="AE466" s="21">
        <f t="shared" si="109"/>
        <v>-2.7901283459039142E-3</v>
      </c>
      <c r="AF466" s="21">
        <f t="shared" si="110"/>
        <v>1.095535889872173</v>
      </c>
      <c r="AG466" s="22">
        <f t="shared" si="111"/>
        <v>1.103128712871287</v>
      </c>
      <c r="AH466" s="10"/>
      <c r="AI466" s="10"/>
    </row>
    <row r="467" spans="1:35" ht="18" customHeight="1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36">
        <v>47.1</v>
      </c>
      <c r="T467" s="20">
        <f t="shared" si="104"/>
        <v>3.0632411067193673E-2</v>
      </c>
      <c r="U467" s="21">
        <f t="shared" si="112"/>
        <v>3.4804025214056511E-2</v>
      </c>
      <c r="V467" s="21">
        <f t="shared" si="113"/>
        <v>2.6460796920330834E-2</v>
      </c>
      <c r="W467" s="47">
        <f t="shared" si="114"/>
        <v>-9.244357212953877E-2</v>
      </c>
      <c r="X467" s="21">
        <f t="shared" si="105"/>
        <v>-9.9999999999999881E-2</v>
      </c>
      <c r="Y467" s="21">
        <f t="shared" si="106"/>
        <v>3.3464180569185473E-2</v>
      </c>
      <c r="Z467" s="21">
        <f t="shared" si="107"/>
        <v>3.3695652173913036E-2</v>
      </c>
      <c r="AA467" s="20">
        <f t="shared" si="108"/>
        <v>1.1001561264822135</v>
      </c>
      <c r="AB467" s="21">
        <f t="shared" si="115"/>
        <v>1.105612443879064</v>
      </c>
      <c r="AC467" s="21">
        <f t="shared" si="116"/>
        <v>1.094699809085363</v>
      </c>
      <c r="AD467" s="47">
        <f t="shared" si="117"/>
        <v>4.1042376040439079E-3</v>
      </c>
      <c r="AE467" s="21">
        <f t="shared" si="109"/>
        <v>-2.7843694481019814E-3</v>
      </c>
      <c r="AF467" s="21">
        <f t="shared" si="110"/>
        <v>1.0956408243375859</v>
      </c>
      <c r="AG467" s="22">
        <f t="shared" si="111"/>
        <v>1.1032193675889328</v>
      </c>
      <c r="AH467" s="10"/>
      <c r="AI467" s="10"/>
    </row>
    <row r="468" spans="1:35" ht="18" customHeight="1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36">
        <v>47.2</v>
      </c>
      <c r="T468" s="20">
        <f t="shared" si="104"/>
        <v>3.0571992110453642E-2</v>
      </c>
      <c r="U468" s="21">
        <f t="shared" si="112"/>
        <v>3.4735685418579063E-2</v>
      </c>
      <c r="V468" s="21">
        <f t="shared" si="113"/>
        <v>2.6408298802328221E-2</v>
      </c>
      <c r="W468" s="47">
        <f t="shared" si="114"/>
        <v>-9.2458374142997166E-2</v>
      </c>
      <c r="X468" s="21">
        <f t="shared" si="105"/>
        <v>-0.10000000000000014</v>
      </c>
      <c r="Y468" s="21">
        <f t="shared" si="106"/>
        <v>3.3398628795298722E-2</v>
      </c>
      <c r="Z468" s="21">
        <f t="shared" si="107"/>
        <v>3.3629191321499011E-2</v>
      </c>
      <c r="AA468" s="20">
        <f t="shared" si="108"/>
        <v>1.1002524654832346</v>
      </c>
      <c r="AB468" s="21">
        <f t="shared" si="115"/>
        <v>1.1056986180465562</v>
      </c>
      <c r="AC468" s="21">
        <f t="shared" si="116"/>
        <v>1.0948063129199128</v>
      </c>
      <c r="AD468" s="47">
        <f t="shared" si="117"/>
        <v>4.0964396139027137E-3</v>
      </c>
      <c r="AE468" s="21">
        <f t="shared" si="109"/>
        <v>-2.7786342743642864E-3</v>
      </c>
      <c r="AF468" s="21">
        <f t="shared" si="110"/>
        <v>1.095745347698335</v>
      </c>
      <c r="AG468" s="22">
        <f t="shared" si="111"/>
        <v>1.1033096646942802</v>
      </c>
      <c r="AH468" s="10"/>
      <c r="AI468" s="10"/>
    </row>
    <row r="469" spans="1:35" ht="18" customHeight="1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36">
        <v>47.3</v>
      </c>
      <c r="T469" s="20">
        <f t="shared" si="104"/>
        <v>3.0511811023622045E-2</v>
      </c>
      <c r="U469" s="21">
        <f t="shared" si="112"/>
        <v>3.4667613504925837E-2</v>
      </c>
      <c r="V469" s="21">
        <f t="shared" si="113"/>
        <v>2.6356008542318253E-2</v>
      </c>
      <c r="W469" s="47">
        <f t="shared" si="114"/>
        <v>-9.2473118279569957E-2</v>
      </c>
      <c r="X469" s="21">
        <f t="shared" si="105"/>
        <v>-0.10000000000000003</v>
      </c>
      <c r="Y469" s="21">
        <f t="shared" si="106"/>
        <v>3.3333333333333333E-2</v>
      </c>
      <c r="Z469" s="21">
        <f t="shared" si="107"/>
        <v>3.3562992125984251E-2</v>
      </c>
      <c r="AA469" s="20">
        <f t="shared" si="108"/>
        <v>1.1003484251968503</v>
      </c>
      <c r="AB469" s="21">
        <f t="shared" si="115"/>
        <v>1.1057844506453247</v>
      </c>
      <c r="AC469" s="21">
        <f t="shared" si="116"/>
        <v>1.0949123997483756</v>
      </c>
      <c r="AD469" s="47">
        <f t="shared" si="117"/>
        <v>4.0886711229256318E-3</v>
      </c>
      <c r="AE469" s="21">
        <f t="shared" si="109"/>
        <v>-2.7729226783929865E-3</v>
      </c>
      <c r="AF469" s="21">
        <f t="shared" si="110"/>
        <v>1.0958494623655912</v>
      </c>
      <c r="AG469" s="22">
        <f t="shared" si="111"/>
        <v>1.1033996062992126</v>
      </c>
      <c r="AH469" s="10"/>
      <c r="AI469" s="10"/>
    </row>
    <row r="470" spans="1:35" ht="18" customHeight="1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36">
        <v>47.4</v>
      </c>
      <c r="T470" s="20">
        <f t="shared" si="104"/>
        <v>3.0451866404715124E-2</v>
      </c>
      <c r="U470" s="21">
        <f t="shared" si="112"/>
        <v>3.4599807900916296E-2</v>
      </c>
      <c r="V470" s="21">
        <f t="shared" si="113"/>
        <v>2.6303924908513947E-2</v>
      </c>
      <c r="W470" s="47">
        <f t="shared" si="114"/>
        <v>-9.2487804878048988E-2</v>
      </c>
      <c r="X470" s="21">
        <f t="shared" si="105"/>
        <v>-0.10000000000000007</v>
      </c>
      <c r="Y470" s="21">
        <f t="shared" si="106"/>
        <v>3.3268292682926831E-2</v>
      </c>
      <c r="Z470" s="21">
        <f t="shared" si="107"/>
        <v>3.3497053045186638E-2</v>
      </c>
      <c r="AA470" s="20">
        <f t="shared" si="108"/>
        <v>1.1004440078585462</v>
      </c>
      <c r="AB470" s="21">
        <f t="shared" si="115"/>
        <v>1.1058699437017994</v>
      </c>
      <c r="AC470" s="21">
        <f t="shared" si="116"/>
        <v>1.0950180720152929</v>
      </c>
      <c r="AD470" s="47">
        <f t="shared" si="117"/>
        <v>4.0809319645240009E-3</v>
      </c>
      <c r="AE470" s="21">
        <f t="shared" si="109"/>
        <v>-2.7672345150912235E-3</v>
      </c>
      <c r="AF470" s="21">
        <f t="shared" si="110"/>
        <v>1.0959531707317074</v>
      </c>
      <c r="AG470" s="22">
        <f t="shared" si="111"/>
        <v>1.1034891944990177</v>
      </c>
      <c r="AH470" s="10"/>
      <c r="AI470" s="10"/>
    </row>
    <row r="471" spans="1:35" ht="18" customHeight="1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36">
        <v>47.5</v>
      </c>
      <c r="T471" s="20">
        <f t="shared" si="104"/>
        <v>3.0392156862745094E-2</v>
      </c>
      <c r="U471" s="21">
        <f t="shared" si="112"/>
        <v>3.4532267046649988E-2</v>
      </c>
      <c r="V471" s="21">
        <f t="shared" si="113"/>
        <v>2.62520466788402E-2</v>
      </c>
      <c r="W471" s="47">
        <f t="shared" si="114"/>
        <v>-9.2502434274586307E-2</v>
      </c>
      <c r="X471" s="21">
        <f t="shared" si="105"/>
        <v>-9.9999999999999936E-2</v>
      </c>
      <c r="Y471" s="21">
        <f t="shared" si="106"/>
        <v>3.3203505355404089E-2</v>
      </c>
      <c r="Z471" s="21">
        <f t="shared" si="107"/>
        <v>3.3431372549019601E-2</v>
      </c>
      <c r="AA471" s="20">
        <f t="shared" si="108"/>
        <v>1.1005392156862746</v>
      </c>
      <c r="AB471" s="21">
        <f t="shared" si="115"/>
        <v>1.1059550992264151</v>
      </c>
      <c r="AC471" s="21">
        <f t="shared" si="116"/>
        <v>1.095123332146134</v>
      </c>
      <c r="AD471" s="47">
        <f t="shared" si="117"/>
        <v>4.0732219733578823E-3</v>
      </c>
      <c r="AE471" s="21">
        <f t="shared" si="109"/>
        <v>-2.7615696405504419E-3</v>
      </c>
      <c r="AF471" s="21">
        <f t="shared" si="110"/>
        <v>1.0960564751703992</v>
      </c>
      <c r="AG471" s="22">
        <f t="shared" si="111"/>
        <v>1.103578431372549</v>
      </c>
      <c r="AH471" s="10"/>
      <c r="AI471" s="10"/>
    </row>
    <row r="472" spans="1:35" ht="18" customHeight="1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36">
        <v>47.6</v>
      </c>
      <c r="T472" s="20">
        <f t="shared" si="104"/>
        <v>3.0332681017612519E-2</v>
      </c>
      <c r="U472" s="21">
        <f t="shared" si="112"/>
        <v>3.4464989394386893E-2</v>
      </c>
      <c r="V472" s="21">
        <f t="shared" si="113"/>
        <v>2.6200372640838146E-2</v>
      </c>
      <c r="W472" s="47">
        <f t="shared" si="114"/>
        <v>-9.2517006802721222E-2</v>
      </c>
      <c r="X472" s="21">
        <f t="shared" si="105"/>
        <v>-0.10000000000000007</v>
      </c>
      <c r="Y472" s="21">
        <f t="shared" si="106"/>
        <v>3.313896987366375E-2</v>
      </c>
      <c r="Z472" s="21">
        <f t="shared" si="107"/>
        <v>3.3365949119373774E-2</v>
      </c>
      <c r="AA472" s="20">
        <f t="shared" si="108"/>
        <v>1.100634050880626</v>
      </c>
      <c r="AB472" s="21">
        <f t="shared" si="115"/>
        <v>1.1060399192137693</v>
      </c>
      <c r="AC472" s="21">
        <f t="shared" si="116"/>
        <v>1.0952281825474828</v>
      </c>
      <c r="AD472" s="47">
        <f t="shared" si="117"/>
        <v>4.0655409853228219E-3</v>
      </c>
      <c r="AE472" s="21">
        <f t="shared" si="109"/>
        <v>-2.7559279120379361E-3</v>
      </c>
      <c r="AF472" s="21">
        <f t="shared" si="110"/>
        <v>1.096159378036929</v>
      </c>
      <c r="AG472" s="22">
        <f t="shared" si="111"/>
        <v>1.1036673189823873</v>
      </c>
      <c r="AH472" s="10"/>
      <c r="AI472" s="10"/>
    </row>
    <row r="473" spans="1:35" ht="18" customHeight="1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36">
        <v>47.7</v>
      </c>
      <c r="T473" s="20">
        <f t="shared" si="104"/>
        <v>3.0273437499999997E-2</v>
      </c>
      <c r="U473" s="21">
        <f t="shared" si="112"/>
        <v>3.4397973408429088E-2</v>
      </c>
      <c r="V473" s="21">
        <f t="shared" si="113"/>
        <v>2.6148901591570906E-2</v>
      </c>
      <c r="W473" s="47">
        <f t="shared" si="114"/>
        <v>-9.25315227934045E-2</v>
      </c>
      <c r="X473" s="21">
        <f t="shared" si="105"/>
        <v>-9.9999999999999936E-2</v>
      </c>
      <c r="Y473" s="21">
        <f t="shared" si="106"/>
        <v>3.3074684772065953E-2</v>
      </c>
      <c r="Z473" s="21">
        <f t="shared" si="107"/>
        <v>3.3300781249999994E-2</v>
      </c>
      <c r="AA473" s="20">
        <f t="shared" si="108"/>
        <v>1.100728515625</v>
      </c>
      <c r="AB473" s="21">
        <f t="shared" si="115"/>
        <v>1.1061244056427784</v>
      </c>
      <c r="AC473" s="21">
        <f t="shared" si="116"/>
        <v>1.0953326256072216</v>
      </c>
      <c r="AD473" s="47">
        <f t="shared" si="117"/>
        <v>4.0578888375400893E-3</v>
      </c>
      <c r="AE473" s="21">
        <f t="shared" si="109"/>
        <v>-2.7503091879846411E-3</v>
      </c>
      <c r="AF473" s="21">
        <f t="shared" si="110"/>
        <v>1.0962618816682832</v>
      </c>
      <c r="AG473" s="22">
        <f t="shared" si="111"/>
        <v>1.1037558593750001</v>
      </c>
      <c r="AH473" s="10"/>
      <c r="AI473" s="10"/>
    </row>
    <row r="474" spans="1:35" ht="18" customHeight="1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36">
        <v>47.8</v>
      </c>
      <c r="T474" s="20">
        <f t="shared" si="104"/>
        <v>3.0214424951267055E-2</v>
      </c>
      <c r="U474" s="21">
        <f t="shared" si="112"/>
        <v>3.433121756500393E-2</v>
      </c>
      <c r="V474" s="21">
        <f t="shared" si="113"/>
        <v>2.6097632337530176E-2</v>
      </c>
      <c r="W474" s="47">
        <f t="shared" si="114"/>
        <v>-9.2545982575024416E-2</v>
      </c>
      <c r="X474" s="21">
        <f t="shared" si="105"/>
        <v>-0.10000000000000014</v>
      </c>
      <c r="Y474" s="21">
        <f t="shared" si="106"/>
        <v>3.3010648596321399E-2</v>
      </c>
      <c r="Z474" s="21">
        <f t="shared" si="107"/>
        <v>3.3235867446393765E-2</v>
      </c>
      <c r="AA474" s="20">
        <f t="shared" si="108"/>
        <v>1.1008226120857698</v>
      </c>
      <c r="AB474" s="21">
        <f t="shared" si="115"/>
        <v>1.1062085604768281</v>
      </c>
      <c r="AC474" s="21">
        <f t="shared" si="116"/>
        <v>1.0954366636947115</v>
      </c>
      <c r="AD474" s="47">
        <f t="shared" si="117"/>
        <v>4.0502653683435232E-3</v>
      </c>
      <c r="AE474" s="21">
        <f t="shared" si="109"/>
        <v>-2.7447133279739637E-3</v>
      </c>
      <c r="AF474" s="21">
        <f t="shared" si="110"/>
        <v>1.0963639883833494</v>
      </c>
      <c r="AG474" s="22">
        <f t="shared" si="111"/>
        <v>1.1038440545808967</v>
      </c>
      <c r="AH474" s="10"/>
      <c r="AI474" s="10"/>
    </row>
    <row r="475" spans="1:35" ht="18" customHeight="1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36">
        <v>47.9</v>
      </c>
      <c r="T475" s="20">
        <f t="shared" si="104"/>
        <v>3.01556420233463E-2</v>
      </c>
      <c r="U475" s="21">
        <f t="shared" si="112"/>
        <v>3.4264720352148406E-2</v>
      </c>
      <c r="V475" s="21">
        <f t="shared" si="113"/>
        <v>2.6046563694544195E-2</v>
      </c>
      <c r="W475" s="47">
        <f t="shared" si="114"/>
        <v>-9.2560386473430054E-2</v>
      </c>
      <c r="X475" s="21">
        <f t="shared" si="105"/>
        <v>-0.10000000000000012</v>
      </c>
      <c r="Y475" s="21">
        <f t="shared" si="106"/>
        <v>3.2946859903381642E-2</v>
      </c>
      <c r="Z475" s="21">
        <f t="shared" si="107"/>
        <v>3.3171206225680934E-2</v>
      </c>
      <c r="AA475" s="20">
        <f t="shared" si="108"/>
        <v>1.1009163424124513</v>
      </c>
      <c r="AB475" s="21">
        <f t="shared" si="115"/>
        <v>1.1062923856639306</v>
      </c>
      <c r="AC475" s="21">
        <f t="shared" si="116"/>
        <v>1.095540299160972</v>
      </c>
      <c r="AD475" s="47">
        <f t="shared" si="117"/>
        <v>4.0426704172696407E-3</v>
      </c>
      <c r="AE475" s="21">
        <f t="shared" si="109"/>
        <v>-2.7391401927296306E-3</v>
      </c>
      <c r="AF475" s="21">
        <f t="shared" si="110"/>
        <v>1.0964657004830918</v>
      </c>
      <c r="AG475" s="22">
        <f t="shared" si="111"/>
        <v>1.1039319066147861</v>
      </c>
      <c r="AH475" s="10"/>
      <c r="AI475" s="10"/>
    </row>
    <row r="476" spans="1:35" ht="18" customHeight="1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36">
        <v>48</v>
      </c>
      <c r="T476" s="20">
        <f t="shared" si="104"/>
        <v>3.0097087378640773E-2</v>
      </c>
      <c r="U476" s="21">
        <f t="shared" si="112"/>
        <v>3.4198480269595023E-2</v>
      </c>
      <c r="V476" s="21">
        <f t="shared" si="113"/>
        <v>2.5995694487686526E-2</v>
      </c>
      <c r="W476" s="47">
        <f t="shared" si="114"/>
        <v>-9.2574734811957798E-2</v>
      </c>
      <c r="X476" s="21">
        <f t="shared" si="105"/>
        <v>-9.9999999999999936E-2</v>
      </c>
      <c r="Y476" s="21">
        <f t="shared" si="106"/>
        <v>3.2883317261330765E-2</v>
      </c>
      <c r="Z476" s="21">
        <f t="shared" si="107"/>
        <v>3.3106796116504848E-2</v>
      </c>
      <c r="AA476" s="20">
        <f t="shared" si="108"/>
        <v>1.1010097087378641</v>
      </c>
      <c r="AB476" s="21">
        <f t="shared" si="115"/>
        <v>1.1063758831368704</v>
      </c>
      <c r="AC476" s="21">
        <f t="shared" si="116"/>
        <v>1.095643534338858</v>
      </c>
      <c r="AD476" s="47">
        <f t="shared" si="117"/>
        <v>4.0351038250459759E-3</v>
      </c>
      <c r="AE476" s="21">
        <f t="shared" si="109"/>
        <v>-2.7335896441041865E-3</v>
      </c>
      <c r="AF476" s="21">
        <f t="shared" si="110"/>
        <v>1.0965670202507232</v>
      </c>
      <c r="AG476" s="22">
        <f t="shared" si="111"/>
        <v>1.1040194174757281</v>
      </c>
      <c r="AH476" s="10"/>
      <c r="AI476" s="10"/>
    </row>
    <row r="477" spans="1:35" ht="18" customHeight="1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36">
        <v>48.1</v>
      </c>
      <c r="T477" s="20">
        <f t="shared" si="104"/>
        <v>3.0038759689922475E-2</v>
      </c>
      <c r="U477" s="21">
        <f t="shared" si="112"/>
        <v>3.4132495828658876E-2</v>
      </c>
      <c r="V477" s="21">
        <f t="shared" si="113"/>
        <v>2.594502355118607E-2</v>
      </c>
      <c r="W477" s="47">
        <f t="shared" si="114"/>
        <v>-9.2589027911453542E-2</v>
      </c>
      <c r="X477" s="21">
        <f t="shared" si="105"/>
        <v>-9.9999999999999992E-2</v>
      </c>
      <c r="Y477" s="21">
        <f t="shared" si="106"/>
        <v>3.2820019249278153E-2</v>
      </c>
      <c r="Z477" s="21">
        <f t="shared" si="107"/>
        <v>3.3042635658914722E-2</v>
      </c>
      <c r="AA477" s="20">
        <f t="shared" si="108"/>
        <v>1.1011027131782944</v>
      </c>
      <c r="AB477" s="21">
        <f t="shared" si="115"/>
        <v>1.1064590548133542</v>
      </c>
      <c r="AC477" s="21">
        <f t="shared" si="116"/>
        <v>1.0957463715432345</v>
      </c>
      <c r="AD477" s="47">
        <f t="shared" si="117"/>
        <v>4.0275654335796534E-3</v>
      </c>
      <c r="AE477" s="21">
        <f t="shared" si="109"/>
        <v>-2.7280615450685224E-3</v>
      </c>
      <c r="AF477" s="21">
        <f t="shared" si="110"/>
        <v>1.0966679499518768</v>
      </c>
      <c r="AG477" s="22">
        <f t="shared" si="111"/>
        <v>1.1041065891472868</v>
      </c>
      <c r="AH477" s="10"/>
      <c r="AI477" s="10"/>
    </row>
    <row r="478" spans="1:35" ht="18" customHeight="1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36">
        <v>48.2</v>
      </c>
      <c r="T478" s="20">
        <f t="shared" si="104"/>
        <v>2.9980657640232104E-2</v>
      </c>
      <c r="U478" s="21">
        <f t="shared" si="112"/>
        <v>3.4066765552126108E-2</v>
      </c>
      <c r="V478" s="21">
        <f t="shared" si="113"/>
        <v>2.5894549728338104E-2</v>
      </c>
      <c r="W478" s="47">
        <f t="shared" si="114"/>
        <v>-9.2603266090297814E-2</v>
      </c>
      <c r="X478" s="21">
        <f t="shared" si="105"/>
        <v>-9.9999999999999881E-2</v>
      </c>
      <c r="Y478" s="21">
        <f t="shared" si="106"/>
        <v>3.2756964457252638E-2</v>
      </c>
      <c r="Z478" s="21">
        <f t="shared" si="107"/>
        <v>3.2978723404255311E-2</v>
      </c>
      <c r="AA478" s="20">
        <f t="shared" si="108"/>
        <v>1.1011953578336557</v>
      </c>
      <c r="AB478" s="21">
        <f t="shared" si="115"/>
        <v>1.10654190259616</v>
      </c>
      <c r="AC478" s="21">
        <f t="shared" si="116"/>
        <v>1.0958488130711515</v>
      </c>
      <c r="AD478" s="47">
        <f t="shared" si="117"/>
        <v>4.0200550859480176E-3</v>
      </c>
      <c r="AE478" s="21">
        <f t="shared" si="109"/>
        <v>-2.7225557596984112E-3</v>
      </c>
      <c r="AF478" s="21">
        <f t="shared" si="110"/>
        <v>1.0967684918347742</v>
      </c>
      <c r="AG478" s="22">
        <f t="shared" si="111"/>
        <v>1.1041934235976789</v>
      </c>
      <c r="AH478" s="10"/>
      <c r="AI478" s="10"/>
    </row>
    <row r="479" spans="1:35" ht="18" customHeight="1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36">
        <v>48.3</v>
      </c>
      <c r="T479" s="20">
        <f t="shared" si="104"/>
        <v>2.9922779922779922E-2</v>
      </c>
      <c r="U479" s="21">
        <f t="shared" si="112"/>
        <v>3.4001287974143583E-2</v>
      </c>
      <c r="V479" s="21">
        <f t="shared" si="113"/>
        <v>2.5844271871416261E-2</v>
      </c>
      <c r="W479" s="47">
        <f t="shared" si="114"/>
        <v>-9.2617449664429682E-2</v>
      </c>
      <c r="X479" s="21">
        <f t="shared" si="105"/>
        <v>-0.10000000000000006</v>
      </c>
      <c r="Y479" s="21">
        <f t="shared" si="106"/>
        <v>3.2694151486097799E-2</v>
      </c>
      <c r="Z479" s="21">
        <f t="shared" si="107"/>
        <v>3.2915057915057916E-2</v>
      </c>
      <c r="AA479" s="20">
        <f t="shared" si="108"/>
        <v>1.1012876447876447</v>
      </c>
      <c r="AB479" s="21">
        <f t="shared" si="115"/>
        <v>1.1066244283732767</v>
      </c>
      <c r="AC479" s="21">
        <f t="shared" si="116"/>
        <v>1.0959508612020126</v>
      </c>
      <c r="AD479" s="47">
        <f t="shared" si="117"/>
        <v>4.0125726263856715E-3</v>
      </c>
      <c r="AE479" s="21">
        <f t="shared" si="109"/>
        <v>-2.7170721531657193E-3</v>
      </c>
      <c r="AF479" s="21">
        <f t="shared" si="110"/>
        <v>1.0968686481303931</v>
      </c>
      <c r="AG479" s="22">
        <f t="shared" si="111"/>
        <v>1.1042799227799227</v>
      </c>
      <c r="AH479" s="10"/>
      <c r="AI479" s="10"/>
    </row>
    <row r="480" spans="1:35" ht="18" customHeight="1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36">
        <v>48.4</v>
      </c>
      <c r="T480" s="20">
        <f t="shared" si="104"/>
        <v>2.9865125240847782E-2</v>
      </c>
      <c r="U480" s="21">
        <f t="shared" si="112"/>
        <v>3.3936061640109871E-2</v>
      </c>
      <c r="V480" s="21">
        <f t="shared" si="113"/>
        <v>2.5794188841585693E-2</v>
      </c>
      <c r="W480" s="47">
        <f t="shared" si="114"/>
        <v>-9.2631578947368509E-2</v>
      </c>
      <c r="X480" s="21">
        <f t="shared" si="105"/>
        <v>-9.9999999999999922E-2</v>
      </c>
      <c r="Y480" s="21">
        <f t="shared" si="106"/>
        <v>3.2631578947368421E-2</v>
      </c>
      <c r="Z480" s="21">
        <f t="shared" si="107"/>
        <v>3.2851637764932558E-2</v>
      </c>
      <c r="AA480" s="20">
        <f t="shared" si="108"/>
        <v>1.1013795761078999</v>
      </c>
      <c r="AB480" s="21">
        <f t="shared" si="115"/>
        <v>1.1067066340180538</v>
      </c>
      <c r="AC480" s="21">
        <f t="shared" si="116"/>
        <v>1.0960525181977459</v>
      </c>
      <c r="AD480" s="47">
        <f t="shared" si="117"/>
        <v>4.0051179002761833E-3</v>
      </c>
      <c r="AE480" s="21">
        <f t="shared" si="109"/>
        <v>-2.7116105917258074E-3</v>
      </c>
      <c r="AF480" s="21">
        <f t="shared" si="110"/>
        <v>1.0969684210526316</v>
      </c>
      <c r="AG480" s="22">
        <f t="shared" si="111"/>
        <v>1.1043660886319846</v>
      </c>
      <c r="AH480" s="10"/>
      <c r="AI480" s="10"/>
    </row>
    <row r="481" spans="1:35" ht="18" customHeight="1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36">
        <v>48.5</v>
      </c>
      <c r="T481" s="20">
        <f t="shared" si="104"/>
        <v>2.9807692307692306E-2</v>
      </c>
      <c r="U481" s="21">
        <f t="shared" si="112"/>
        <v>3.3871085106567562E-2</v>
      </c>
      <c r="V481" s="21">
        <f t="shared" si="113"/>
        <v>2.5744299508817056E-2</v>
      </c>
      <c r="W481" s="47">
        <f t="shared" si="114"/>
        <v>-9.2645654250238865E-2</v>
      </c>
      <c r="X481" s="21">
        <f t="shared" si="105"/>
        <v>-0.10000000000000002</v>
      </c>
      <c r="Y481" s="21">
        <f t="shared" si="106"/>
        <v>3.2569245463228272E-2</v>
      </c>
      <c r="Z481" s="21">
        <f t="shared" si="107"/>
        <v>3.2788461538461537E-2</v>
      </c>
      <c r="AA481" s="20">
        <f t="shared" si="108"/>
        <v>1.1014711538461539</v>
      </c>
      <c r="AB481" s="21">
        <f t="shared" si="115"/>
        <v>1.1067885213893376</v>
      </c>
      <c r="AC481" s="21">
        <f t="shared" si="116"/>
        <v>1.0961537863029704</v>
      </c>
      <c r="AD481" s="47">
        <f t="shared" si="117"/>
        <v>3.9976907541394036E-3</v>
      </c>
      <c r="AE481" s="21">
        <f t="shared" si="109"/>
        <v>-2.7061709427075916E-3</v>
      </c>
      <c r="AF481" s="21">
        <f t="shared" si="110"/>
        <v>1.0970678127984719</v>
      </c>
      <c r="AG481" s="22">
        <f t="shared" si="111"/>
        <v>1.104451923076923</v>
      </c>
      <c r="AH481" s="10"/>
      <c r="AI481" s="10"/>
    </row>
    <row r="482" spans="1:35" ht="18" customHeight="1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36">
        <v>48.6</v>
      </c>
      <c r="T482" s="20">
        <f t="shared" si="104"/>
        <v>2.9750479846449133E-2</v>
      </c>
      <c r="U482" s="21">
        <f t="shared" si="112"/>
        <v>3.3806356941096599E-2</v>
      </c>
      <c r="V482" s="21">
        <f t="shared" si="113"/>
        <v>2.5694602751801663E-2</v>
      </c>
      <c r="W482" s="47">
        <f t="shared" si="114"/>
        <v>-9.2659675881792372E-2</v>
      </c>
      <c r="X482" s="21">
        <f t="shared" si="105"/>
        <v>-9.9999999999999964E-2</v>
      </c>
      <c r="Y482" s="21">
        <f t="shared" si="106"/>
        <v>3.2507149666348906E-2</v>
      </c>
      <c r="Z482" s="21">
        <f t="shared" si="107"/>
        <v>3.2725527831094045E-2</v>
      </c>
      <c r="AA482" s="20">
        <f t="shared" si="108"/>
        <v>1.1015623800383876</v>
      </c>
      <c r="AB482" s="21">
        <f t="shared" si="115"/>
        <v>1.1068700923316139</v>
      </c>
      <c r="AC482" s="21">
        <f t="shared" si="116"/>
        <v>1.0962546677451612</v>
      </c>
      <c r="AD482" s="47">
        <f t="shared" si="117"/>
        <v>3.9902910356228363E-3</v>
      </c>
      <c r="AE482" s="21">
        <f t="shared" si="109"/>
        <v>-2.7007530745026178E-3</v>
      </c>
      <c r="AF482" s="21">
        <f t="shared" si="110"/>
        <v>1.097166825548141</v>
      </c>
      <c r="AG482" s="22">
        <f t="shared" si="111"/>
        <v>1.1045374280230327</v>
      </c>
      <c r="AH482" s="10"/>
      <c r="AI482" s="10"/>
    </row>
    <row r="483" spans="1:35" ht="18" customHeight="1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36">
        <v>48.7</v>
      </c>
      <c r="T483" s="20">
        <f t="shared" si="104"/>
        <v>2.9693486590038308E-2</v>
      </c>
      <c r="U483" s="21">
        <f t="shared" si="112"/>
        <v>3.3741875722209123E-2</v>
      </c>
      <c r="V483" s="21">
        <f t="shared" si="113"/>
        <v>2.5645097457867493E-2</v>
      </c>
      <c r="W483" s="47">
        <f t="shared" si="114"/>
        <v>-9.2673644148430295E-2</v>
      </c>
      <c r="X483" s="21">
        <f t="shared" si="105"/>
        <v>-0.10000000000000012</v>
      </c>
      <c r="Y483" s="21">
        <f t="shared" si="106"/>
        <v>3.2445290199809705E-2</v>
      </c>
      <c r="Z483" s="21">
        <f t="shared" si="107"/>
        <v>3.2662835249042142E-2</v>
      </c>
      <c r="AA483" s="20">
        <f t="shared" si="108"/>
        <v>1.1016532567049808</v>
      </c>
      <c r="AB483" s="21">
        <f t="shared" si="115"/>
        <v>1.1069513486751474</v>
      </c>
      <c r="AC483" s="21">
        <f t="shared" si="116"/>
        <v>1.096355164734814</v>
      </c>
      <c r="AD483" s="47">
        <f t="shared" si="117"/>
        <v>3.9829185934904332E-3</v>
      </c>
      <c r="AE483" s="21">
        <f t="shared" si="109"/>
        <v>-2.6953568565531612E-3</v>
      </c>
      <c r="AF483" s="21">
        <f t="shared" si="110"/>
        <v>1.0972654614652713</v>
      </c>
      <c r="AG483" s="22">
        <f t="shared" si="111"/>
        <v>1.1046226053639847</v>
      </c>
      <c r="AH483" s="10"/>
      <c r="AI483" s="10"/>
    </row>
    <row r="484" spans="1:35" ht="18" customHeight="1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36">
        <v>48.8</v>
      </c>
      <c r="T484" s="20">
        <f t="shared" si="104"/>
        <v>2.9636711281070743E-2</v>
      </c>
      <c r="U484" s="21">
        <f t="shared" si="112"/>
        <v>3.3677640039245241E-2</v>
      </c>
      <c r="V484" s="21">
        <f t="shared" si="113"/>
        <v>2.5595782522896245E-2</v>
      </c>
      <c r="W484" s="47">
        <f t="shared" si="114"/>
        <v>-9.2687559354226096E-2</v>
      </c>
      <c r="X484" s="21">
        <f t="shared" si="105"/>
        <v>-0.10000000000000013</v>
      </c>
      <c r="Y484" s="21">
        <f t="shared" si="106"/>
        <v>3.2383665716999049E-2</v>
      </c>
      <c r="Z484" s="21">
        <f t="shared" si="107"/>
        <v>3.2600382409177821E-2</v>
      </c>
      <c r="AA484" s="20">
        <f t="shared" si="108"/>
        <v>1.1017437858508603</v>
      </c>
      <c r="AB484" s="21">
        <f t="shared" si="115"/>
        <v>1.107032292236116</v>
      </c>
      <c r="AC484" s="21">
        <f t="shared" si="116"/>
        <v>1.0964552794656046</v>
      </c>
      <c r="AD484" s="47">
        <f t="shared" si="117"/>
        <v>3.9755732776124344E-3</v>
      </c>
      <c r="AE484" s="21">
        <f t="shared" si="109"/>
        <v>-2.6899821593441872E-3</v>
      </c>
      <c r="AF484" s="21">
        <f t="shared" si="110"/>
        <v>1.0973637226970561</v>
      </c>
      <c r="AG484" s="22">
        <f t="shared" si="111"/>
        <v>1.1047074569789674</v>
      </c>
      <c r="AH484" s="10"/>
      <c r="AI484" s="10"/>
    </row>
    <row r="485" spans="1:35" ht="18" customHeight="1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36">
        <v>48.9</v>
      </c>
      <c r="T485" s="20">
        <f t="shared" si="104"/>
        <v>2.9580152671755722E-2</v>
      </c>
      <c r="U485" s="21">
        <f t="shared" si="112"/>
        <v>3.3613648492270179E-2</v>
      </c>
      <c r="V485" s="21">
        <f t="shared" si="113"/>
        <v>2.5546656851241266E-2</v>
      </c>
      <c r="W485" s="47">
        <f t="shared" si="114"/>
        <v>-9.2701421800947939E-2</v>
      </c>
      <c r="X485" s="21">
        <f t="shared" si="105"/>
        <v>-9.9999999999999964E-2</v>
      </c>
      <c r="Y485" s="21">
        <f t="shared" si="106"/>
        <v>3.2322274881516587E-2</v>
      </c>
      <c r="Z485" s="21">
        <f t="shared" si="107"/>
        <v>3.2538167938931294E-2</v>
      </c>
      <c r="AA485" s="20">
        <f t="shared" si="108"/>
        <v>1.1018339694656487</v>
      </c>
      <c r="AB485" s="21">
        <f t="shared" si="115"/>
        <v>1.1071129248167468</v>
      </c>
      <c r="AC485" s="21">
        <f t="shared" si="116"/>
        <v>1.0965550141145508</v>
      </c>
      <c r="AD485" s="47">
        <f t="shared" si="117"/>
        <v>3.9682549389556294E-3</v>
      </c>
      <c r="AE485" s="21">
        <f t="shared" si="109"/>
        <v>-2.684628854390898E-3</v>
      </c>
      <c r="AF485" s="21">
        <f t="shared" si="110"/>
        <v>1.0974616113744076</v>
      </c>
      <c r="AG485" s="22">
        <f t="shared" si="111"/>
        <v>1.1047919847328243</v>
      </c>
      <c r="AH485" s="10"/>
      <c r="AI485" s="10"/>
    </row>
    <row r="486" spans="1:35" ht="18" customHeight="1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36">
        <v>49</v>
      </c>
      <c r="T486" s="20">
        <f t="shared" si="104"/>
        <v>2.9523809523809522E-2</v>
      </c>
      <c r="U486" s="21">
        <f t="shared" si="112"/>
        <v>3.3549899691972522E-2</v>
      </c>
      <c r="V486" s="21">
        <f t="shared" si="113"/>
        <v>2.5497719355646521E-2</v>
      </c>
      <c r="W486" s="47">
        <f t="shared" si="114"/>
        <v>-9.2715231788079569E-2</v>
      </c>
      <c r="X486" s="21">
        <f t="shared" si="105"/>
        <v>-9.9999999999999908E-2</v>
      </c>
      <c r="Y486" s="21">
        <f t="shared" si="106"/>
        <v>3.2261116367076632E-2</v>
      </c>
      <c r="Z486" s="21">
        <f t="shared" si="107"/>
        <v>3.2476190476190471E-2</v>
      </c>
      <c r="AA486" s="20">
        <f t="shared" si="108"/>
        <v>1.1019238095238095</v>
      </c>
      <c r="AB486" s="21">
        <f t="shared" si="115"/>
        <v>1.107193248205451</v>
      </c>
      <c r="AC486" s="21">
        <f t="shared" si="116"/>
        <v>1.0966543708421681</v>
      </c>
      <c r="AD486" s="47">
        <f t="shared" si="117"/>
        <v>3.9609634295732637E-3</v>
      </c>
      <c r="AE486" s="21">
        <f t="shared" si="109"/>
        <v>-2.6792968142297382E-3</v>
      </c>
      <c r="AF486" s="21">
        <f t="shared" si="110"/>
        <v>1.0975591296121097</v>
      </c>
      <c r="AG486" s="22">
        <f t="shared" si="111"/>
        <v>1.1048761904761906</v>
      </c>
      <c r="AH486" s="10"/>
      <c r="AI486" s="10"/>
    </row>
    <row r="487" spans="1:35" ht="18" customHeight="1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36">
        <v>49.1</v>
      </c>
      <c r="T487" s="20">
        <f t="shared" si="104"/>
        <v>2.9467680608365014E-2</v>
      </c>
      <c r="U487" s="21">
        <f t="shared" si="112"/>
        <v>3.3486392259563631E-2</v>
      </c>
      <c r="V487" s="21">
        <f t="shared" si="113"/>
        <v>2.5448968957166397E-2</v>
      </c>
      <c r="W487" s="47">
        <f t="shared" si="114"/>
        <v>-9.2728989612842441E-2</v>
      </c>
      <c r="X487" s="21">
        <f t="shared" si="105"/>
        <v>-0.10000000000000012</v>
      </c>
      <c r="Y487" s="21">
        <f t="shared" si="106"/>
        <v>3.2200188857412652E-2</v>
      </c>
      <c r="Z487" s="21">
        <f t="shared" si="107"/>
        <v>3.2414448669201519E-2</v>
      </c>
      <c r="AA487" s="20">
        <f t="shared" si="108"/>
        <v>1.1020133079847909</v>
      </c>
      <c r="AB487" s="21">
        <f t="shared" si="115"/>
        <v>1.1072732641769538</v>
      </c>
      <c r="AC487" s="21">
        <f t="shared" si="116"/>
        <v>1.096753351792628</v>
      </c>
      <c r="AD487" s="47">
        <f t="shared" si="117"/>
        <v>3.9536986025947747E-3</v>
      </c>
      <c r="AE487" s="21">
        <f t="shared" si="109"/>
        <v>-2.6739859124070113E-3</v>
      </c>
      <c r="AF487" s="21">
        <f t="shared" si="110"/>
        <v>1.0976562795089706</v>
      </c>
      <c r="AG487" s="22">
        <f t="shared" si="111"/>
        <v>1.1049600760456273</v>
      </c>
      <c r="AH487" s="10"/>
      <c r="AI487" s="10"/>
    </row>
    <row r="488" spans="1:35" ht="18" customHeight="1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36">
        <v>49.2</v>
      </c>
      <c r="T488" s="20">
        <f t="shared" si="104"/>
        <v>2.9411764705882349E-2</v>
      </c>
      <c r="U488" s="21">
        <f t="shared" si="112"/>
        <v>3.3423124826678169E-2</v>
      </c>
      <c r="V488" s="21">
        <f t="shared" si="113"/>
        <v>2.5400404585086533E-2</v>
      </c>
      <c r="W488" s="47">
        <f t="shared" si="114"/>
        <v>-9.2742695570216985E-2</v>
      </c>
      <c r="X488" s="21">
        <f t="shared" si="105"/>
        <v>-0.1</v>
      </c>
      <c r="Y488" s="21">
        <f t="shared" si="106"/>
        <v>3.2139491046182848E-2</v>
      </c>
      <c r="Z488" s="21">
        <f t="shared" si="107"/>
        <v>3.2352941176470584E-2</v>
      </c>
      <c r="AA488" s="20">
        <f t="shared" si="108"/>
        <v>1.1021024667931689</v>
      </c>
      <c r="AB488" s="21">
        <f t="shared" si="115"/>
        <v>1.107352974492428</v>
      </c>
      <c r="AC488" s="21">
        <f t="shared" si="116"/>
        <v>1.0968519590939099</v>
      </c>
      <c r="AD488" s="47">
        <f t="shared" si="117"/>
        <v>3.9464603122165544E-3</v>
      </c>
      <c r="AE488" s="21">
        <f t="shared" si="109"/>
        <v>-2.6686960234707413E-3</v>
      </c>
      <c r="AF488" s="21">
        <f t="shared" si="110"/>
        <v>1.0977530631479737</v>
      </c>
      <c r="AG488" s="22">
        <f t="shared" si="111"/>
        <v>1.1050436432637571</v>
      </c>
      <c r="AH488" s="10"/>
      <c r="AI488" s="10"/>
    </row>
    <row r="489" spans="1:35" ht="18" customHeight="1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36">
        <v>49.3</v>
      </c>
      <c r="T489" s="20">
        <f t="shared" si="104"/>
        <v>2.9356060606060604E-2</v>
      </c>
      <c r="U489" s="21">
        <f t="shared" si="112"/>
        <v>3.3360096035275788E-2</v>
      </c>
      <c r="V489" s="21">
        <f t="shared" si="113"/>
        <v>2.5352025176845417E-2</v>
      </c>
      <c r="W489" s="47">
        <f t="shared" si="114"/>
        <v>-9.2756349952963446E-2</v>
      </c>
      <c r="X489" s="21">
        <f t="shared" si="105"/>
        <v>-9.9999999999999936E-2</v>
      </c>
      <c r="Y489" s="21">
        <f t="shared" si="106"/>
        <v>3.2079021636876766E-2</v>
      </c>
      <c r="Z489" s="21">
        <f t="shared" si="107"/>
        <v>3.2291666666666663E-2</v>
      </c>
      <c r="AA489" s="20">
        <f t="shared" si="108"/>
        <v>1.1021912878787878</v>
      </c>
      <c r="AB489" s="21">
        <f t="shared" si="115"/>
        <v>1.1074323808996205</v>
      </c>
      <c r="AC489" s="21">
        <f t="shared" si="116"/>
        <v>1.0969501948579552</v>
      </c>
      <c r="AD489" s="47">
        <f t="shared" si="117"/>
        <v>3.9392484136929647E-3</v>
      </c>
      <c r="AE489" s="21">
        <f t="shared" si="109"/>
        <v>-2.6634270229587359E-3</v>
      </c>
      <c r="AF489" s="21">
        <f t="shared" si="110"/>
        <v>1.0978494825964251</v>
      </c>
      <c r="AG489" s="22">
        <f t="shared" si="111"/>
        <v>1.1051268939393939</v>
      </c>
      <c r="AH489" s="10"/>
      <c r="AI489" s="10"/>
    </row>
    <row r="490" spans="1:35" ht="18" customHeight="1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36">
        <v>49.4</v>
      </c>
      <c r="T490" s="20">
        <f t="shared" si="104"/>
        <v>2.9300567107750471E-2</v>
      </c>
      <c r="U490" s="21">
        <f t="shared" si="112"/>
        <v>3.3297304537543961E-2</v>
      </c>
      <c r="V490" s="21">
        <f t="shared" si="113"/>
        <v>2.5303829677956982E-2</v>
      </c>
      <c r="W490" s="47">
        <f t="shared" si="114"/>
        <v>-9.2769953051643317E-2</v>
      </c>
      <c r="X490" s="21">
        <f t="shared" si="105"/>
        <v>-9.9999999999999992E-2</v>
      </c>
      <c r="Y490" s="21">
        <f t="shared" si="106"/>
        <v>3.2018779342723007E-2</v>
      </c>
      <c r="Z490" s="21">
        <f t="shared" si="107"/>
        <v>3.2230623818525518E-2</v>
      </c>
      <c r="AA490" s="20">
        <f t="shared" si="108"/>
        <v>1.1022797731568996</v>
      </c>
      <c r="AB490" s="21">
        <f t="shared" si="115"/>
        <v>1.1075114851329806</v>
      </c>
      <c r="AC490" s="21">
        <f t="shared" si="116"/>
        <v>1.0970480611808189</v>
      </c>
      <c r="AD490" s="47">
        <f t="shared" si="117"/>
        <v>3.9320627633249476E-3</v>
      </c>
      <c r="AE490" s="21">
        <f t="shared" si="109"/>
        <v>-2.6581787873903016E-3</v>
      </c>
      <c r="AF490" s="21">
        <f t="shared" si="110"/>
        <v>1.0979455399061031</v>
      </c>
      <c r="AG490" s="22">
        <f t="shared" si="111"/>
        <v>1.1052098298676747</v>
      </c>
      <c r="AH490" s="10"/>
      <c r="AI490" s="10"/>
    </row>
    <row r="491" spans="1:35" ht="18" customHeight="1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36">
        <v>49.5</v>
      </c>
      <c r="T491" s="20">
        <f t="shared" si="104"/>
        <v>2.9245283018867922E-2</v>
      </c>
      <c r="U491" s="21">
        <f t="shared" si="112"/>
        <v>3.323474899580179E-2</v>
      </c>
      <c r="V491" s="21">
        <f t="shared" si="113"/>
        <v>2.525581704193405E-2</v>
      </c>
      <c r="W491" s="47">
        <f t="shared" si="114"/>
        <v>-9.2783505154639206E-2</v>
      </c>
      <c r="X491" s="21">
        <f t="shared" si="105"/>
        <v>-0.1</v>
      </c>
      <c r="Y491" s="21">
        <f t="shared" si="106"/>
        <v>3.1958762886597936E-2</v>
      </c>
      <c r="Z491" s="21">
        <f t="shared" si="107"/>
        <v>3.2169811320754714E-2</v>
      </c>
      <c r="AA491" s="20">
        <f t="shared" si="108"/>
        <v>1.1023679245283018</v>
      </c>
      <c r="AB491" s="21">
        <f t="shared" si="115"/>
        <v>1.1075902889137874</v>
      </c>
      <c r="AC491" s="21">
        <f t="shared" si="116"/>
        <v>1.0971455601428162</v>
      </c>
      <c r="AD491" s="47">
        <f t="shared" si="117"/>
        <v>3.924903218452307E-3</v>
      </c>
      <c r="AE491" s="21">
        <f t="shared" si="109"/>
        <v>-2.6529511942559678E-3</v>
      </c>
      <c r="AF491" s="21">
        <f t="shared" si="110"/>
        <v>1.0980412371134021</v>
      </c>
      <c r="AG491" s="22">
        <f t="shared" si="111"/>
        <v>1.1052924528301886</v>
      </c>
      <c r="AH491" s="10"/>
      <c r="AI491" s="10"/>
    </row>
    <row r="492" spans="1:35" ht="18" customHeight="1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36">
        <v>49.6</v>
      </c>
      <c r="T492" s="20">
        <f t="shared" si="104"/>
        <v>2.9190207156308847E-2</v>
      </c>
      <c r="U492" s="21">
        <f t="shared" si="112"/>
        <v>3.3172428082405059E-2</v>
      </c>
      <c r="V492" s="21">
        <f t="shared" si="113"/>
        <v>2.5207986230212639E-2</v>
      </c>
      <c r="W492" s="47">
        <f t="shared" si="114"/>
        <v>-9.2797006548175937E-2</v>
      </c>
      <c r="X492" s="21">
        <f t="shared" si="105"/>
        <v>-0.10000000000000003</v>
      </c>
      <c r="Y492" s="21">
        <f t="shared" si="106"/>
        <v>3.1898971000935451E-2</v>
      </c>
      <c r="Z492" s="21">
        <f t="shared" si="107"/>
        <v>3.2109227871939733E-2</v>
      </c>
      <c r="AA492" s="20">
        <f t="shared" si="108"/>
        <v>1.1024557438794726</v>
      </c>
      <c r="AB492" s="21">
        <f t="shared" si="115"/>
        <v>1.1076687939502734</v>
      </c>
      <c r="AC492" s="21">
        <f t="shared" si="116"/>
        <v>1.0972426938086719</v>
      </c>
      <c r="AD492" s="47">
        <f t="shared" si="117"/>
        <v>3.9177696374437972E-3</v>
      </c>
      <c r="AE492" s="21">
        <f t="shared" si="109"/>
        <v>-2.6477441220080465E-3</v>
      </c>
      <c r="AF492" s="21">
        <f t="shared" si="110"/>
        <v>1.0981365762394761</v>
      </c>
      <c r="AG492" s="22">
        <f t="shared" si="111"/>
        <v>1.1053747645951035</v>
      </c>
      <c r="AH492" s="10"/>
      <c r="AI492" s="10"/>
    </row>
    <row r="493" spans="1:35" ht="18" customHeight="1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36">
        <v>49.7</v>
      </c>
      <c r="T493" s="20">
        <f t="shared" si="104"/>
        <v>2.9135338345864657E-2</v>
      </c>
      <c r="U493" s="21">
        <f t="shared" si="112"/>
        <v>3.3110340479652174E-2</v>
      </c>
      <c r="V493" s="21">
        <f t="shared" si="113"/>
        <v>2.5160336212077136E-2</v>
      </c>
      <c r="W493" s="47">
        <f t="shared" si="114"/>
        <v>-9.2810457516339984E-2</v>
      </c>
      <c r="X493" s="21">
        <f t="shared" si="105"/>
        <v>-0.1000000000000001</v>
      </c>
      <c r="Y493" s="21">
        <f t="shared" si="106"/>
        <v>3.183940242763772E-2</v>
      </c>
      <c r="Z493" s="21">
        <f t="shared" si="107"/>
        <v>3.2048872180451125E-2</v>
      </c>
      <c r="AA493" s="20">
        <f t="shared" si="108"/>
        <v>1.1025432330827067</v>
      </c>
      <c r="AB493" s="21">
        <f t="shared" si="115"/>
        <v>1.1077470019377476</v>
      </c>
      <c r="AC493" s="21">
        <f t="shared" si="116"/>
        <v>1.0973394642276659</v>
      </c>
      <c r="AD493" s="47">
        <f t="shared" si="117"/>
        <v>3.9106618796874437E-3</v>
      </c>
      <c r="AE493" s="21">
        <f t="shared" si="109"/>
        <v>-2.6425574500514139E-3</v>
      </c>
      <c r="AF493" s="21">
        <f t="shared" si="110"/>
        <v>1.0982315592903829</v>
      </c>
      <c r="AG493" s="22">
        <f t="shared" si="111"/>
        <v>1.1054567669172932</v>
      </c>
      <c r="AH493" s="10"/>
      <c r="AI493" s="10"/>
    </row>
    <row r="494" spans="1:35" ht="18" customHeight="1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36">
        <v>49.8</v>
      </c>
      <c r="T494" s="20">
        <f t="shared" si="104"/>
        <v>2.9080675422138835E-2</v>
      </c>
      <c r="U494" s="21">
        <f t="shared" si="112"/>
        <v>3.3048484879691337E-2</v>
      </c>
      <c r="V494" s="21">
        <f t="shared" si="113"/>
        <v>2.5112865964586329E-2</v>
      </c>
      <c r="W494" s="47">
        <f t="shared" si="114"/>
        <v>-9.2823858341099783E-2</v>
      </c>
      <c r="X494" s="21">
        <f t="shared" si="105"/>
        <v>-9.9999999999999936E-2</v>
      </c>
      <c r="Y494" s="21">
        <f t="shared" si="106"/>
        <v>3.1780055917986952E-2</v>
      </c>
      <c r="Z494" s="21">
        <f t="shared" si="107"/>
        <v>3.1988742964352716E-2</v>
      </c>
      <c r="AA494" s="20">
        <f t="shared" si="108"/>
        <v>1.1026303939962476</v>
      </c>
      <c r="AB494" s="21">
        <f t="shared" si="115"/>
        <v>1.1078249145587187</v>
      </c>
      <c r="AC494" s="21">
        <f t="shared" si="116"/>
        <v>1.0974358734337766</v>
      </c>
      <c r="AD494" s="47">
        <f t="shared" si="117"/>
        <v>3.9035798055823056E-3</v>
      </c>
      <c r="AE494" s="21">
        <f t="shared" si="109"/>
        <v>-2.6373910587339125E-3</v>
      </c>
      <c r="AF494" s="21">
        <f t="shared" si="110"/>
        <v>1.0983261882572226</v>
      </c>
      <c r="AG494" s="22">
        <f t="shared" si="111"/>
        <v>1.1055384615384616</v>
      </c>
      <c r="AH494" s="10"/>
      <c r="AI494" s="10"/>
    </row>
    <row r="495" spans="1:35" ht="18" customHeight="1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36">
        <v>49.9</v>
      </c>
      <c r="T495" s="20">
        <f t="shared" si="104"/>
        <v>2.9026217228464418E-2</v>
      </c>
      <c r="U495" s="21">
        <f t="shared" si="112"/>
        <v>3.2986859984428636E-2</v>
      </c>
      <c r="V495" s="21">
        <f t="shared" si="113"/>
        <v>2.5065574472500195E-2</v>
      </c>
      <c r="W495" s="47">
        <f t="shared" si="114"/>
        <v>-9.2837209302325696E-2</v>
      </c>
      <c r="X495" s="21">
        <f t="shared" si="105"/>
        <v>-9.9999999999999936E-2</v>
      </c>
      <c r="Y495" s="21">
        <f t="shared" si="106"/>
        <v>3.1720930232558141E-2</v>
      </c>
      <c r="Z495" s="21">
        <f t="shared" si="107"/>
        <v>3.1928838951310858E-2</v>
      </c>
      <c r="AA495" s="20">
        <f t="shared" si="108"/>
        <v>1.1027172284644193</v>
      </c>
      <c r="AB495" s="21">
        <f t="shared" si="115"/>
        <v>1.1079025334830142</v>
      </c>
      <c r="AC495" s="21">
        <f t="shared" si="116"/>
        <v>1.0975319234458247</v>
      </c>
      <c r="AD495" s="47">
        <f t="shared" si="117"/>
        <v>3.8965232765282511E-3</v>
      </c>
      <c r="AE495" s="21">
        <f t="shared" si="109"/>
        <v>-2.632244829337185E-3</v>
      </c>
      <c r="AF495" s="21">
        <f t="shared" si="110"/>
        <v>1.098420465116279</v>
      </c>
      <c r="AG495" s="22">
        <f t="shared" si="111"/>
        <v>1.1056198501872658</v>
      </c>
      <c r="AH495" s="10"/>
      <c r="AI495" s="10"/>
    </row>
    <row r="496" spans="1:35" ht="18" customHeight="1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36">
        <v>50</v>
      </c>
      <c r="T496" s="20">
        <f t="shared" si="104"/>
        <v>2.8971962616822427E-2</v>
      </c>
      <c r="U496" s="21">
        <f t="shared" si="112"/>
        <v>3.2925464505437187E-2</v>
      </c>
      <c r="V496" s="21">
        <f t="shared" si="113"/>
        <v>2.5018460728207664E-2</v>
      </c>
      <c r="W496" s="47">
        <f t="shared" si="114"/>
        <v>-9.2850510677808834E-2</v>
      </c>
      <c r="X496" s="21">
        <f t="shared" si="105"/>
        <v>-0.10000000000000013</v>
      </c>
      <c r="Y496" s="21">
        <f t="shared" si="106"/>
        <v>3.1662024141132776E-2</v>
      </c>
      <c r="Z496" s="21">
        <f t="shared" si="107"/>
        <v>3.1869158878504673E-2</v>
      </c>
      <c r="AA496" s="20">
        <f t="shared" si="108"/>
        <v>1.1028037383177569</v>
      </c>
      <c r="AB496" s="21">
        <f t="shared" si="115"/>
        <v>1.107979860367901</v>
      </c>
      <c r="AC496" s="21">
        <f t="shared" si="116"/>
        <v>1.0976276162676128</v>
      </c>
      <c r="AD496" s="47">
        <f t="shared" si="117"/>
        <v>3.8894921549185793E-3</v>
      </c>
      <c r="AE496" s="21">
        <f t="shared" si="109"/>
        <v>-2.6271186440679291E-3</v>
      </c>
      <c r="AF496" s="21">
        <f t="shared" si="110"/>
        <v>1.0985143918291551</v>
      </c>
      <c r="AG496" s="22">
        <f t="shared" si="111"/>
        <v>1.1057009345794393</v>
      </c>
      <c r="AH496" s="10"/>
      <c r="AI496" s="10"/>
    </row>
    <row r="497" spans="1:35" ht="18" customHeight="1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36">
        <v>50.1</v>
      </c>
      <c r="T497" s="20">
        <f t="shared" si="104"/>
        <v>2.8917910447761191E-2</v>
      </c>
      <c r="U497" s="21">
        <f t="shared" si="112"/>
        <v>3.286429716386733E-2</v>
      </c>
      <c r="V497" s="21">
        <f t="shared" si="113"/>
        <v>2.4971523731655048E-2</v>
      </c>
      <c r="W497" s="47">
        <f t="shared" si="114"/>
        <v>-9.2863762743280912E-2</v>
      </c>
      <c r="X497" s="21">
        <f t="shared" si="105"/>
        <v>-0.10000000000000009</v>
      </c>
      <c r="Y497" s="21">
        <f t="shared" si="106"/>
        <v>3.160333642261353E-2</v>
      </c>
      <c r="Z497" s="21">
        <f t="shared" si="107"/>
        <v>3.1809701492537312E-2</v>
      </c>
      <c r="AA497" s="20">
        <f t="shared" si="108"/>
        <v>1.1028899253731343</v>
      </c>
      <c r="AB497" s="21">
        <f t="shared" si="115"/>
        <v>1.1080568968582027</v>
      </c>
      <c r="AC497" s="21">
        <f t="shared" si="116"/>
        <v>1.097722953888066</v>
      </c>
      <c r="AD497" s="47">
        <f t="shared" si="117"/>
        <v>3.882486304130058E-3</v>
      </c>
      <c r="AE497" s="21">
        <f t="shared" si="109"/>
        <v>-2.6220123860481739E-3</v>
      </c>
      <c r="AF497" s="21">
        <f t="shared" si="110"/>
        <v>1.0986079703429101</v>
      </c>
      <c r="AG497" s="22">
        <f t="shared" si="111"/>
        <v>1.1057817164179105</v>
      </c>
      <c r="AH497" s="10"/>
      <c r="AI497" s="10"/>
    </row>
    <row r="498" spans="1:35" ht="18" customHeight="1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36">
        <v>50.2</v>
      </c>
      <c r="T498" s="20">
        <f t="shared" si="104"/>
        <v>2.8864059590316567E-2</v>
      </c>
      <c r="U498" s="21">
        <f t="shared" si="112"/>
        <v>3.2803356690357784E-2</v>
      </c>
      <c r="V498" s="21">
        <f t="shared" si="113"/>
        <v>2.4924762490275355E-2</v>
      </c>
      <c r="W498" s="47">
        <f t="shared" si="114"/>
        <v>-9.2876965772433082E-2</v>
      </c>
      <c r="X498" s="21">
        <f t="shared" si="105"/>
        <v>-0.10000000000000003</v>
      </c>
      <c r="Y498" s="21">
        <f t="shared" si="106"/>
        <v>3.1544865864939868E-2</v>
      </c>
      <c r="Z498" s="21">
        <f t="shared" si="107"/>
        <v>3.1750465549348225E-2</v>
      </c>
      <c r="AA498" s="20">
        <f t="shared" si="108"/>
        <v>1.102975791433892</v>
      </c>
      <c r="AB498" s="21">
        <f t="shared" si="115"/>
        <v>1.1081336445864156</v>
      </c>
      <c r="AC498" s="21">
        <f t="shared" si="116"/>
        <v>1.0978179382813682</v>
      </c>
      <c r="AD498" s="47">
        <f t="shared" si="117"/>
        <v>3.875505588513991E-3</v>
      </c>
      <c r="AE498" s="21">
        <f t="shared" si="109"/>
        <v>-2.6169259393075879E-3</v>
      </c>
      <c r="AF498" s="21">
        <f t="shared" si="110"/>
        <v>1.0987012025901943</v>
      </c>
      <c r="AG498" s="22">
        <f t="shared" si="111"/>
        <v>1.1058621973929237</v>
      </c>
      <c r="AH498" s="10"/>
      <c r="AI498" s="10"/>
    </row>
    <row r="499" spans="1:35" ht="18" customHeight="1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36">
        <v>50.3</v>
      </c>
      <c r="T499" s="20">
        <f t="shared" si="104"/>
        <v>2.8810408921933085E-2</v>
      </c>
      <c r="U499" s="21">
        <f t="shared" si="112"/>
        <v>3.2742641824947807E-2</v>
      </c>
      <c r="V499" s="21">
        <f t="shared" si="113"/>
        <v>2.4878176018918362E-2</v>
      </c>
      <c r="W499" s="47">
        <f t="shared" si="114"/>
        <v>-9.2890120036934587E-2</v>
      </c>
      <c r="X499" s="21">
        <f t="shared" si="105"/>
        <v>-0.10000000000000006</v>
      </c>
      <c r="Y499" s="21">
        <f t="shared" si="106"/>
        <v>3.148661126500462E-2</v>
      </c>
      <c r="Z499" s="21">
        <f t="shared" si="107"/>
        <v>3.1691449814126395E-2</v>
      </c>
      <c r="AA499" s="20">
        <f t="shared" si="108"/>
        <v>1.1030613382899628</v>
      </c>
      <c r="AB499" s="21">
        <f t="shared" si="115"/>
        <v>1.1082101051728248</v>
      </c>
      <c r="AC499" s="21">
        <f t="shared" si="116"/>
        <v>1.0979125714071007</v>
      </c>
      <c r="AD499" s="47">
        <f t="shared" si="117"/>
        <v>3.8685498733885214E-3</v>
      </c>
      <c r="AE499" s="21">
        <f t="shared" si="109"/>
        <v>-2.6118591887733978E-3</v>
      </c>
      <c r="AF499" s="21">
        <f t="shared" si="110"/>
        <v>1.0987940904893814</v>
      </c>
      <c r="AG499" s="22">
        <f t="shared" si="111"/>
        <v>1.1059423791821561</v>
      </c>
      <c r="AH499" s="10"/>
      <c r="AI499" s="10"/>
    </row>
    <row r="500" spans="1:35" ht="18" customHeight="1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36">
        <v>50.4</v>
      </c>
      <c r="T500" s="20">
        <f t="shared" si="104"/>
        <v>2.8756957328385898E-2</v>
      </c>
      <c r="U500" s="21">
        <f t="shared" si="112"/>
        <v>3.2682151316990309E-2</v>
      </c>
      <c r="V500" s="21">
        <f t="shared" si="113"/>
        <v>2.4831763339781484E-2</v>
      </c>
      <c r="W500" s="47">
        <f t="shared" si="114"/>
        <v>-9.2903225806451759E-2</v>
      </c>
      <c r="X500" s="21">
        <f t="shared" si="105"/>
        <v>-9.9999999999999992E-2</v>
      </c>
      <c r="Y500" s="21">
        <f t="shared" si="106"/>
        <v>3.1428571428571431E-2</v>
      </c>
      <c r="Z500" s="21">
        <f t="shared" si="107"/>
        <v>3.1632653061224487E-2</v>
      </c>
      <c r="AA500" s="20">
        <f t="shared" si="108"/>
        <v>1.1031465677179961</v>
      </c>
      <c r="AB500" s="21">
        <f t="shared" si="115"/>
        <v>1.1082862802256177</v>
      </c>
      <c r="AC500" s="21">
        <f t="shared" si="116"/>
        <v>1.0980068552103748</v>
      </c>
      <c r="AD500" s="47">
        <f t="shared" si="117"/>
        <v>3.861619025029352E-3</v>
      </c>
      <c r="AE500" s="21">
        <f t="shared" si="109"/>
        <v>-2.6068120202625382E-3</v>
      </c>
      <c r="AF500" s="21">
        <f t="shared" si="110"/>
        <v>1.0988866359447005</v>
      </c>
      <c r="AG500" s="22">
        <f t="shared" si="111"/>
        <v>1.1060222634508348</v>
      </c>
      <c r="AH500" s="10"/>
      <c r="AI500" s="10"/>
    </row>
    <row r="501" spans="1:35" ht="18" customHeight="1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36">
        <v>50.5</v>
      </c>
      <c r="T501" s="20">
        <f t="shared" si="104"/>
        <v>2.87037037037037E-2</v>
      </c>
      <c r="U501" s="21">
        <f t="shared" si="112"/>
        <v>3.262188392506598E-2</v>
      </c>
      <c r="V501" s="21">
        <f t="shared" si="113"/>
        <v>2.4785523482341417E-2</v>
      </c>
      <c r="W501" s="47">
        <f t="shared" si="114"/>
        <v>-9.2916283348666168E-2</v>
      </c>
      <c r="X501" s="21">
        <f t="shared" si="105"/>
        <v>-0.10000000000000013</v>
      </c>
      <c r="Y501" s="21">
        <f t="shared" si="106"/>
        <v>3.1370745170193191E-2</v>
      </c>
      <c r="Z501" s="21">
        <f t="shared" si="107"/>
        <v>3.1574074074074074E-2</v>
      </c>
      <c r="AA501" s="20">
        <f t="shared" si="108"/>
        <v>1.1032314814814814</v>
      </c>
      <c r="AB501" s="21">
        <f t="shared" si="115"/>
        <v>1.1083621713409968</v>
      </c>
      <c r="AC501" s="21">
        <f t="shared" si="116"/>
        <v>1.0981007916219658</v>
      </c>
      <c r="AD501" s="47">
        <f t="shared" si="117"/>
        <v>3.8547129106619019E-3</v>
      </c>
      <c r="AE501" s="21">
        <f t="shared" si="109"/>
        <v>-2.6017843204728238E-3</v>
      </c>
      <c r="AF501" s="21">
        <f t="shared" si="110"/>
        <v>1.0989788408463661</v>
      </c>
      <c r="AG501" s="22">
        <f t="shared" si="111"/>
        <v>1.1061018518518519</v>
      </c>
      <c r="AH501" s="10"/>
      <c r="AI501" s="10"/>
    </row>
    <row r="502" spans="1:35" ht="18" customHeight="1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36">
        <v>50.6</v>
      </c>
      <c r="T502" s="20">
        <f t="shared" si="104"/>
        <v>2.8650646950092416E-2</v>
      </c>
      <c r="U502" s="21">
        <f t="shared" si="112"/>
        <v>3.2561838416898289E-2</v>
      </c>
      <c r="V502" s="21">
        <f t="shared" si="113"/>
        <v>2.4739455483286547E-2</v>
      </c>
      <c r="W502" s="47">
        <f t="shared" si="114"/>
        <v>-9.2929292929293139E-2</v>
      </c>
      <c r="X502" s="21">
        <f t="shared" si="105"/>
        <v>-0.10000000000000012</v>
      </c>
      <c r="Y502" s="21">
        <f t="shared" si="106"/>
        <v>3.1313131313131314E-2</v>
      </c>
      <c r="Z502" s="21">
        <f t="shared" si="107"/>
        <v>3.1515711645101661E-2</v>
      </c>
      <c r="AA502" s="20">
        <f t="shared" si="108"/>
        <v>1.1033160813308687</v>
      </c>
      <c r="AB502" s="21">
        <f t="shared" si="115"/>
        <v>1.1084377801032907</v>
      </c>
      <c r="AC502" s="21">
        <f t="shared" si="116"/>
        <v>1.0981943825584464</v>
      </c>
      <c r="AD502" s="47">
        <f t="shared" si="117"/>
        <v>3.8478313984516791E-3</v>
      </c>
      <c r="AE502" s="21">
        <f t="shared" si="109"/>
        <v>-2.5967759769741391E-3</v>
      </c>
      <c r="AF502" s="21">
        <f t="shared" si="110"/>
        <v>1.0990707070707071</v>
      </c>
      <c r="AG502" s="22">
        <f t="shared" si="111"/>
        <v>1.1061811460258779</v>
      </c>
      <c r="AH502" s="10"/>
      <c r="AI502" s="10"/>
    </row>
    <row r="503" spans="1:35" ht="18" customHeight="1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36">
        <v>50.7</v>
      </c>
      <c r="T503" s="20">
        <f t="shared" si="104"/>
        <v>2.8597785977859773E-2</v>
      </c>
      <c r="U503" s="21">
        <f t="shared" si="112"/>
        <v>3.2502013569269475E-2</v>
      </c>
      <c r="V503" s="21">
        <f t="shared" si="113"/>
        <v>2.4693558386450071E-2</v>
      </c>
      <c r="W503" s="47">
        <f t="shared" si="114"/>
        <v>-9.294225481209907E-2</v>
      </c>
      <c r="X503" s="21">
        <f t="shared" si="105"/>
        <v>-0.10000000000000012</v>
      </c>
      <c r="Y503" s="21">
        <f t="shared" si="106"/>
        <v>3.125572868927589E-2</v>
      </c>
      <c r="Z503" s="21">
        <f t="shared" si="107"/>
        <v>3.1457564575645754E-2</v>
      </c>
      <c r="AA503" s="20">
        <f t="shared" si="108"/>
        <v>1.10340036900369</v>
      </c>
      <c r="AB503" s="21">
        <f t="shared" si="115"/>
        <v>1.1085131080850661</v>
      </c>
      <c r="AC503" s="21">
        <f t="shared" si="116"/>
        <v>1.0982876299223141</v>
      </c>
      <c r="AD503" s="47">
        <f t="shared" si="117"/>
        <v>3.8409743574976925E-3</v>
      </c>
      <c r="AE503" s="21">
        <f t="shared" si="109"/>
        <v>-2.5917868782012574E-3</v>
      </c>
      <c r="AF503" s="21">
        <f t="shared" si="110"/>
        <v>1.0991622364802933</v>
      </c>
      <c r="AG503" s="22">
        <f t="shared" si="111"/>
        <v>1.1062601476014762</v>
      </c>
      <c r="AH503" s="10"/>
      <c r="AI503" s="10"/>
    </row>
    <row r="504" spans="1:35" ht="18" customHeight="1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36">
        <v>50.8</v>
      </c>
      <c r="T504" s="20">
        <f t="shared" si="104"/>
        <v>2.8545119705340696E-2</v>
      </c>
      <c r="U504" s="21">
        <f t="shared" si="112"/>
        <v>3.2442408167937482E-2</v>
      </c>
      <c r="V504" s="21">
        <f t="shared" si="113"/>
        <v>2.4647831242743907E-2</v>
      </c>
      <c r="W504" s="47">
        <f t="shared" si="114"/>
        <v>-9.2955169258920639E-2</v>
      </c>
      <c r="X504" s="21">
        <f t="shared" si="105"/>
        <v>-0.10000000000000014</v>
      </c>
      <c r="Y504" s="21">
        <f t="shared" si="106"/>
        <v>3.1198536139066792E-2</v>
      </c>
      <c r="Z504" s="21">
        <f t="shared" si="107"/>
        <v>3.139963167587477E-2</v>
      </c>
      <c r="AA504" s="20">
        <f t="shared" si="108"/>
        <v>1.1034843462246777</v>
      </c>
      <c r="AB504" s="21">
        <f t="shared" si="115"/>
        <v>1.1085881568472327</v>
      </c>
      <c r="AC504" s="21">
        <f t="shared" si="116"/>
        <v>1.0983805356021228</v>
      </c>
      <c r="AD504" s="47">
        <f t="shared" si="117"/>
        <v>3.8341416578228761E-3</v>
      </c>
      <c r="AE504" s="21">
        <f t="shared" si="109"/>
        <v>-2.5868169134434659E-3</v>
      </c>
      <c r="AF504" s="21">
        <f t="shared" si="110"/>
        <v>1.0992534309240622</v>
      </c>
      <c r="AG504" s="22">
        <f t="shared" si="111"/>
        <v>1.1063388581952118</v>
      </c>
      <c r="AH504" s="10"/>
      <c r="AI504" s="10"/>
    </row>
    <row r="505" spans="1:35" ht="18" customHeight="1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36">
        <v>50.9</v>
      </c>
      <c r="T505" s="20">
        <f t="shared" si="104"/>
        <v>2.8492647058823525E-2</v>
      </c>
      <c r="U505" s="21">
        <f t="shared" si="112"/>
        <v>3.2383021007553713E-2</v>
      </c>
      <c r="V505" s="21">
        <f t="shared" si="113"/>
        <v>2.4602273110093338E-2</v>
      </c>
      <c r="W505" s="47">
        <f t="shared" si="114"/>
        <v>-9.2968036529680609E-2</v>
      </c>
      <c r="X505" s="21">
        <f t="shared" si="105"/>
        <v>-0.10000000000000014</v>
      </c>
      <c r="Y505" s="21">
        <f t="shared" si="106"/>
        <v>3.1141552511415527E-2</v>
      </c>
      <c r="Z505" s="21">
        <f t="shared" si="107"/>
        <v>3.1341911764705882E-2</v>
      </c>
      <c r="AA505" s="20">
        <f t="shared" si="108"/>
        <v>1.1035680147058824</v>
      </c>
      <c r="AB505" s="21">
        <f t="shared" si="115"/>
        <v>1.108662927939156</v>
      </c>
      <c r="AC505" s="21">
        <f t="shared" si="116"/>
        <v>1.0984731014726088</v>
      </c>
      <c r="AD505" s="47">
        <f t="shared" si="117"/>
        <v>3.8273331703667507E-3</v>
      </c>
      <c r="AE505" s="21">
        <f t="shared" si="109"/>
        <v>-2.5818659728386348E-3</v>
      </c>
      <c r="AF505" s="21">
        <f t="shared" si="110"/>
        <v>1.0993442922374428</v>
      </c>
      <c r="AG505" s="22">
        <f t="shared" si="111"/>
        <v>1.1064172794117646</v>
      </c>
      <c r="AH505" s="10"/>
      <c r="AI505" s="10"/>
    </row>
    <row r="506" spans="1:35" ht="18" customHeight="1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36">
        <v>51</v>
      </c>
      <c r="T506" s="20">
        <f t="shared" si="104"/>
        <v>2.8440366972477062E-2</v>
      </c>
      <c r="U506" s="21">
        <f t="shared" si="112"/>
        <v>3.2323850891581796E-2</v>
      </c>
      <c r="V506" s="21">
        <f t="shared" si="113"/>
        <v>2.4556883053372329E-2</v>
      </c>
      <c r="W506" s="47">
        <f t="shared" si="114"/>
        <v>-9.2980856882406676E-2</v>
      </c>
      <c r="X506" s="21">
        <f t="shared" si="105"/>
        <v>-0.10000000000000009</v>
      </c>
      <c r="Y506" s="21">
        <f t="shared" si="106"/>
        <v>3.1084776663628078E-2</v>
      </c>
      <c r="Z506" s="21">
        <f t="shared" si="107"/>
        <v>3.1284403669724771E-2</v>
      </c>
      <c r="AA506" s="20">
        <f t="shared" si="108"/>
        <v>1.103651376146789</v>
      </c>
      <c r="AB506" s="21">
        <f t="shared" si="115"/>
        <v>1.1087374228987605</v>
      </c>
      <c r="AC506" s="21">
        <f t="shared" si="116"/>
        <v>1.0985653293948174</v>
      </c>
      <c r="AD506" s="47">
        <f t="shared" si="117"/>
        <v>3.8205487669764962E-3</v>
      </c>
      <c r="AE506" s="21">
        <f t="shared" si="109"/>
        <v>-2.5769339473640887E-3</v>
      </c>
      <c r="AF506" s="21">
        <f t="shared" si="110"/>
        <v>1.0994348222424795</v>
      </c>
      <c r="AG506" s="22">
        <f t="shared" si="111"/>
        <v>1.1064954128440367</v>
      </c>
      <c r="AH506" s="10"/>
      <c r="AI506" s="10"/>
    </row>
    <row r="507" spans="1:35" ht="18" customHeight="1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36">
        <v>51.1</v>
      </c>
      <c r="T507" s="20">
        <f t="shared" si="104"/>
        <v>2.8388278388278385E-2</v>
      </c>
      <c r="U507" s="21">
        <f t="shared" si="112"/>
        <v>3.2264896632217176E-2</v>
      </c>
      <c r="V507" s="21">
        <f t="shared" si="113"/>
        <v>2.4511660144339593E-2</v>
      </c>
      <c r="W507" s="47">
        <f t="shared" si="114"/>
        <v>-9.2993630573248567E-2</v>
      </c>
      <c r="X507" s="21">
        <f t="shared" si="105"/>
        <v>-0.10000000000000002</v>
      </c>
      <c r="Y507" s="21">
        <f t="shared" si="106"/>
        <v>3.1028207461328481E-2</v>
      </c>
      <c r="Z507" s="21">
        <f t="shared" si="107"/>
        <v>3.1227106227106224E-2</v>
      </c>
      <c r="AA507" s="20">
        <f t="shared" si="108"/>
        <v>1.1037344322344322</v>
      </c>
      <c r="AB507" s="21">
        <f t="shared" si="115"/>
        <v>1.1088116432526358</v>
      </c>
      <c r="AC507" s="21">
        <f t="shared" si="116"/>
        <v>1.0986572212162287</v>
      </c>
      <c r="AD507" s="47">
        <f t="shared" si="117"/>
        <v>3.813788320400469E-3</v>
      </c>
      <c r="AE507" s="21">
        <f t="shared" si="109"/>
        <v>-2.5720207288276969E-3</v>
      </c>
      <c r="AF507" s="21">
        <f t="shared" si="110"/>
        <v>1.0995250227479527</v>
      </c>
      <c r="AG507" s="22">
        <f t="shared" si="111"/>
        <v>1.1065732600732601</v>
      </c>
      <c r="AH507" s="10"/>
      <c r="AI507" s="10"/>
    </row>
    <row r="508" spans="1:35" ht="18" customHeight="1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36">
        <v>51.2</v>
      </c>
      <c r="T508" s="20">
        <f t="shared" si="104"/>
        <v>2.8336380255941495E-2</v>
      </c>
      <c r="U508" s="21">
        <f t="shared" si="112"/>
        <v>3.2206157050307598E-2</v>
      </c>
      <c r="V508" s="21">
        <f t="shared" si="113"/>
        <v>2.4466603461575389E-2</v>
      </c>
      <c r="W508" s="47">
        <f t="shared" si="114"/>
        <v>-9.3006357856494234E-2</v>
      </c>
      <c r="X508" s="21">
        <f t="shared" si="105"/>
        <v>-0.10000000000000006</v>
      </c>
      <c r="Y508" s="21">
        <f t="shared" si="106"/>
        <v>3.0971843778383287E-2</v>
      </c>
      <c r="Z508" s="21">
        <f t="shared" si="107"/>
        <v>3.1170018281535646E-2</v>
      </c>
      <c r="AA508" s="20">
        <f t="shared" si="108"/>
        <v>1.1038171846435099</v>
      </c>
      <c r="AB508" s="21">
        <f t="shared" si="115"/>
        <v>1.1088855905161412</v>
      </c>
      <c r="AC508" s="21">
        <f t="shared" si="116"/>
        <v>1.0987487787708785</v>
      </c>
      <c r="AD508" s="47">
        <f t="shared" si="117"/>
        <v>3.807051704278923E-3</v>
      </c>
      <c r="AE508" s="21">
        <f t="shared" si="109"/>
        <v>-2.567126209861804E-3</v>
      </c>
      <c r="AF508" s="21">
        <f t="shared" si="110"/>
        <v>1.0996148955495004</v>
      </c>
      <c r="AG508" s="22">
        <f t="shared" si="111"/>
        <v>1.1066508226691041</v>
      </c>
      <c r="AH508" s="10"/>
      <c r="AI508" s="10"/>
    </row>
    <row r="509" spans="1:35" ht="18" customHeight="1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36">
        <v>51.3</v>
      </c>
      <c r="T509" s="20">
        <f t="shared" si="104"/>
        <v>2.8284671532846712E-2</v>
      </c>
      <c r="U509" s="21">
        <f t="shared" si="112"/>
        <v>3.2147630975274476E-2</v>
      </c>
      <c r="V509" s="21">
        <f t="shared" si="113"/>
        <v>2.4421712090418952E-2</v>
      </c>
      <c r="W509" s="47">
        <f t="shared" si="114"/>
        <v>-9.3019038984587729E-2</v>
      </c>
      <c r="X509" s="21">
        <f t="shared" si="105"/>
        <v>-0.10000000000000012</v>
      </c>
      <c r="Y509" s="21">
        <f t="shared" si="106"/>
        <v>3.0915684496826839E-2</v>
      </c>
      <c r="Z509" s="21">
        <f t="shared" si="107"/>
        <v>3.1113138686131386E-2</v>
      </c>
      <c r="AA509" s="20">
        <f t="shared" si="108"/>
        <v>1.1038996350364962</v>
      </c>
      <c r="AB509" s="21">
        <f t="shared" si="115"/>
        <v>1.1089592661935093</v>
      </c>
      <c r="AC509" s="21">
        <f t="shared" si="116"/>
        <v>1.0988400038794832</v>
      </c>
      <c r="AD509" s="47">
        <f t="shared" si="117"/>
        <v>3.8003387931371669E-3</v>
      </c>
      <c r="AE509" s="21">
        <f t="shared" si="109"/>
        <v>-2.562250283913956E-3</v>
      </c>
      <c r="AF509" s="21">
        <f t="shared" si="110"/>
        <v>1.0997044424297371</v>
      </c>
      <c r="AG509" s="22">
        <f t="shared" si="111"/>
        <v>1.106728102189781</v>
      </c>
      <c r="AH509" s="10"/>
      <c r="AI509" s="10"/>
    </row>
    <row r="510" spans="1:35" ht="18" customHeight="1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36">
        <v>51.4</v>
      </c>
      <c r="T510" s="20">
        <f t="shared" si="104"/>
        <v>2.8233151183970854E-2</v>
      </c>
      <c r="U510" s="21">
        <f t="shared" si="112"/>
        <v>3.2089317245035047E-2</v>
      </c>
      <c r="V510" s="21">
        <f t="shared" si="113"/>
        <v>2.4376985122906661E-2</v>
      </c>
      <c r="W510" s="47">
        <f t="shared" si="114"/>
        <v>-9.3031674208144885E-2</v>
      </c>
      <c r="X510" s="21">
        <f t="shared" si="105"/>
        <v>-0.10000000000000006</v>
      </c>
      <c r="Y510" s="21">
        <f t="shared" si="106"/>
        <v>3.085972850678733E-2</v>
      </c>
      <c r="Z510" s="21">
        <f t="shared" si="107"/>
        <v>3.1056466302367941E-2</v>
      </c>
      <c r="AA510" s="20">
        <f t="shared" si="108"/>
        <v>1.1039817850637523</v>
      </c>
      <c r="AB510" s="21">
        <f t="shared" si="115"/>
        <v>1.1090326717779462</v>
      </c>
      <c r="AC510" s="21">
        <f t="shared" si="116"/>
        <v>1.0989308983495585</v>
      </c>
      <c r="AD510" s="47">
        <f t="shared" si="117"/>
        <v>3.7936494623771405E-3</v>
      </c>
      <c r="AE510" s="21">
        <f t="shared" si="109"/>
        <v>-2.5573928452396633E-3</v>
      </c>
      <c r="AF510" s="21">
        <f t="shared" si="110"/>
        <v>1.0997936651583711</v>
      </c>
      <c r="AG510" s="22">
        <f t="shared" si="111"/>
        <v>1.1068051001821493</v>
      </c>
      <c r="AH510" s="10"/>
      <c r="AI510" s="10"/>
    </row>
    <row r="511" spans="1:35" ht="18" customHeight="1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36">
        <v>51.5</v>
      </c>
      <c r="T511" s="20">
        <f t="shared" si="104"/>
        <v>2.8181818181818179E-2</v>
      </c>
      <c r="U511" s="21">
        <f t="shared" si="112"/>
        <v>3.2031214705925508E-2</v>
      </c>
      <c r="V511" s="21">
        <f t="shared" si="113"/>
        <v>2.4332421657710851E-2</v>
      </c>
      <c r="W511" s="47">
        <f t="shared" si="114"/>
        <v>-9.3044263775971192E-2</v>
      </c>
      <c r="X511" s="21">
        <f t="shared" si="105"/>
        <v>-9.9999999999999964E-2</v>
      </c>
      <c r="Y511" s="21">
        <f t="shared" si="106"/>
        <v>3.0803974706413731E-2</v>
      </c>
      <c r="Z511" s="21">
        <f t="shared" si="107"/>
        <v>3.0999999999999996E-2</v>
      </c>
      <c r="AA511" s="20">
        <f t="shared" si="108"/>
        <v>1.1040636363636365</v>
      </c>
      <c r="AB511" s="21">
        <f t="shared" si="115"/>
        <v>1.1091058087517334</v>
      </c>
      <c r="AC511" s="21">
        <f t="shared" si="116"/>
        <v>1.0990214639755393</v>
      </c>
      <c r="AD511" s="47">
        <f t="shared" si="117"/>
        <v>3.7869835882700167E-3</v>
      </c>
      <c r="AE511" s="21">
        <f t="shared" si="109"/>
        <v>-2.5525537888955786E-3</v>
      </c>
      <c r="AF511" s="21">
        <f t="shared" si="110"/>
        <v>1.0998825654923217</v>
      </c>
      <c r="AG511" s="22">
        <f t="shared" si="111"/>
        <v>1.1068818181818183</v>
      </c>
      <c r="AH511" s="10"/>
      <c r="AI511" s="10"/>
    </row>
    <row r="512" spans="1:35" ht="18" customHeight="1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36">
        <v>51.6</v>
      </c>
      <c r="T512" s="20">
        <f t="shared" si="104"/>
        <v>2.8130671506352085E-2</v>
      </c>
      <c r="U512" s="21">
        <f t="shared" si="112"/>
        <v>3.1973322212624861E-2</v>
      </c>
      <c r="V512" s="21">
        <f t="shared" si="113"/>
        <v>2.4288020800079312E-2</v>
      </c>
      <c r="W512" s="47">
        <f t="shared" si="114"/>
        <v>-9.305680793507673E-2</v>
      </c>
      <c r="X512" s="21">
        <f t="shared" si="105"/>
        <v>-9.9999999999999992E-2</v>
      </c>
      <c r="Y512" s="21">
        <f t="shared" si="106"/>
        <v>3.0748422001803426E-2</v>
      </c>
      <c r="Z512" s="21">
        <f t="shared" si="107"/>
        <v>3.0943738656987293E-2</v>
      </c>
      <c r="AA512" s="20">
        <f t="shared" si="108"/>
        <v>1.1041451905626134</v>
      </c>
      <c r="AB512" s="21">
        <f t="shared" si="115"/>
        <v>1.1091786785863278</v>
      </c>
      <c r="AC512" s="21">
        <f t="shared" si="116"/>
        <v>1.099111702538899</v>
      </c>
      <c r="AD512" s="47">
        <f t="shared" si="117"/>
        <v>3.780341047949025E-3</v>
      </c>
      <c r="AE512" s="21">
        <f t="shared" si="109"/>
        <v>-2.5477330107300834E-3</v>
      </c>
      <c r="AF512" s="21">
        <f t="shared" si="110"/>
        <v>1.0999711451758341</v>
      </c>
      <c r="AG512" s="22">
        <f t="shared" si="111"/>
        <v>1.1069582577132486</v>
      </c>
      <c r="AH512" s="10"/>
      <c r="AI512" s="10"/>
    </row>
    <row r="513" spans="1:35" ht="18" customHeight="1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36">
        <v>51.7</v>
      </c>
      <c r="T513" s="20">
        <f t="shared" si="104"/>
        <v>2.8079710144927533E-2</v>
      </c>
      <c r="U513" s="21">
        <f t="shared" si="112"/>
        <v>3.1915638628079605E-2</v>
      </c>
      <c r="V513" s="21">
        <f t="shared" si="113"/>
        <v>2.4243781661775463E-2</v>
      </c>
      <c r="W513" s="47">
        <f t="shared" si="114"/>
        <v>-9.3069306930693194E-2</v>
      </c>
      <c r="X513" s="21">
        <f t="shared" si="105"/>
        <v>-0.1</v>
      </c>
      <c r="Y513" s="21">
        <f t="shared" si="106"/>
        <v>3.0693069306930693E-2</v>
      </c>
      <c r="Z513" s="21">
        <f t="shared" si="107"/>
        <v>3.0887681159420286E-2</v>
      </c>
      <c r="AA513" s="20">
        <f t="shared" si="108"/>
        <v>1.1042264492753622</v>
      </c>
      <c r="AB513" s="21">
        <f t="shared" si="115"/>
        <v>1.1092512827424601</v>
      </c>
      <c r="AC513" s="21">
        <f t="shared" si="116"/>
        <v>1.099201615808264</v>
      </c>
      <c r="AD513" s="47">
        <f t="shared" si="117"/>
        <v>3.7737217194016965E-3</v>
      </c>
      <c r="AE513" s="21">
        <f t="shared" si="109"/>
        <v>-2.5429304073775081E-3</v>
      </c>
      <c r="AF513" s="21">
        <f t="shared" si="110"/>
        <v>1.1000594059405939</v>
      </c>
      <c r="AG513" s="22">
        <f t="shared" si="111"/>
        <v>1.107034420289855</v>
      </c>
      <c r="AH513" s="10"/>
      <c r="AI513" s="10"/>
    </row>
    <row r="514" spans="1:35" ht="18" customHeight="1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36">
        <v>51.8</v>
      </c>
      <c r="T514" s="20">
        <f t="shared" si="104"/>
        <v>2.8028933092224231E-2</v>
      </c>
      <c r="U514" s="21">
        <f t="shared" si="112"/>
        <v>3.1858162823429306E-2</v>
      </c>
      <c r="V514" s="21">
        <f t="shared" si="113"/>
        <v>2.4199703361019152E-2</v>
      </c>
      <c r="W514" s="47">
        <f t="shared" si="114"/>
        <v>-9.3081761006289385E-2</v>
      </c>
      <c r="X514" s="21">
        <f t="shared" si="105"/>
        <v>-9.9999999999999992E-2</v>
      </c>
      <c r="Y514" s="21">
        <f t="shared" si="106"/>
        <v>3.0637915543575922E-2</v>
      </c>
      <c r="Z514" s="21">
        <f t="shared" si="107"/>
        <v>3.0831826401446653E-2</v>
      </c>
      <c r="AA514" s="20">
        <f t="shared" si="108"/>
        <v>1.1043074141048825</v>
      </c>
      <c r="AB514" s="21">
        <f t="shared" si="115"/>
        <v>1.1093236226702325</v>
      </c>
      <c r="AC514" s="21">
        <f t="shared" si="116"/>
        <v>1.0992912055395325</v>
      </c>
      <c r="AD514" s="47">
        <f t="shared" si="117"/>
        <v>3.7671254814625335E-3</v>
      </c>
      <c r="AE514" s="21">
        <f t="shared" si="109"/>
        <v>-2.5381458762497593E-3</v>
      </c>
      <c r="AF514" s="21">
        <f t="shared" si="110"/>
        <v>1.10014734950584</v>
      </c>
      <c r="AG514" s="22">
        <f t="shared" si="111"/>
        <v>1.1071103074141049</v>
      </c>
      <c r="AH514" s="10"/>
      <c r="AI514" s="10"/>
    </row>
    <row r="515" spans="1:35" ht="18" customHeight="1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36">
        <v>51.9</v>
      </c>
      <c r="T515" s="20">
        <f t="shared" si="104"/>
        <v>2.7978339350180504E-2</v>
      </c>
      <c r="U515" s="21">
        <f t="shared" si="112"/>
        <v>3.1800893677932922E-2</v>
      </c>
      <c r="V515" s="21">
        <f t="shared" si="113"/>
        <v>2.4155785022428086E-2</v>
      </c>
      <c r="W515" s="47">
        <f t="shared" si="114"/>
        <v>-9.309417040358757E-2</v>
      </c>
      <c r="X515" s="21">
        <f t="shared" si="105"/>
        <v>-9.9999999999999936E-2</v>
      </c>
      <c r="Y515" s="21">
        <f t="shared" si="106"/>
        <v>3.0582959641255607E-2</v>
      </c>
      <c r="Z515" s="21">
        <f t="shared" si="107"/>
        <v>3.0776173285198553E-2</v>
      </c>
      <c r="AA515" s="20">
        <f t="shared" si="108"/>
        <v>1.1043880866425992</v>
      </c>
      <c r="AB515" s="21">
        <f t="shared" si="115"/>
        <v>1.1093956998092134</v>
      </c>
      <c r="AC515" s="21">
        <f t="shared" si="116"/>
        <v>1.0993804734759851</v>
      </c>
      <c r="AD515" s="47">
        <f t="shared" si="117"/>
        <v>3.7605522138053015E-3</v>
      </c>
      <c r="AE515" s="21">
        <f t="shared" si="109"/>
        <v>-2.5333793155299781E-3</v>
      </c>
      <c r="AF515" s="21">
        <f t="shared" si="110"/>
        <v>1.1002349775784752</v>
      </c>
      <c r="AG515" s="22">
        <f t="shared" si="111"/>
        <v>1.1071859205776173</v>
      </c>
      <c r="AH515" s="10"/>
      <c r="AI515" s="10"/>
    </row>
    <row r="516" spans="1:35" ht="18" customHeight="1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36">
        <v>52</v>
      </c>
      <c r="T516" s="20">
        <f t="shared" si="104"/>
        <v>2.7927927927927924E-2</v>
      </c>
      <c r="U516" s="21">
        <f t="shared" si="112"/>
        <v>3.1743830078895897E-2</v>
      </c>
      <c r="V516" s="21">
        <f t="shared" si="113"/>
        <v>2.411202577695995E-2</v>
      </c>
      <c r="W516" s="47">
        <f t="shared" si="114"/>
        <v>-9.3106535362578471E-2</v>
      </c>
      <c r="X516" s="21">
        <f t="shared" si="105"/>
        <v>-0.10000000000000012</v>
      </c>
      <c r="Y516" s="21">
        <f t="shared" si="106"/>
        <v>3.0528200537153088E-2</v>
      </c>
      <c r="Z516" s="21">
        <f t="shared" si="107"/>
        <v>3.0720720720720719E-2</v>
      </c>
      <c r="AA516" s="20">
        <f t="shared" si="108"/>
        <v>1.1044684684684685</v>
      </c>
      <c r="AB516" s="21">
        <f t="shared" si="115"/>
        <v>1.1094675155885361</v>
      </c>
      <c r="AC516" s="21">
        <f t="shared" si="116"/>
        <v>1.0994694213484009</v>
      </c>
      <c r="AD516" s="47">
        <f t="shared" si="117"/>
        <v>3.754001796936537E-3</v>
      </c>
      <c r="AE516" s="21">
        <f t="shared" si="109"/>
        <v>-2.5286306241639953E-3</v>
      </c>
      <c r="AF516" s="21">
        <f t="shared" si="110"/>
        <v>1.1003222918531781</v>
      </c>
      <c r="AG516" s="22">
        <f t="shared" si="111"/>
        <v>1.1072612612612613</v>
      </c>
      <c r="AH516" s="10"/>
      <c r="AI516" s="10"/>
    </row>
    <row r="517" spans="1:35" ht="18" customHeight="1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36">
        <v>52.1</v>
      </c>
      <c r="T517" s="20">
        <f t="shared" si="104"/>
        <v>2.7877697841726615E-2</v>
      </c>
      <c r="U517" s="21">
        <f t="shared" si="112"/>
        <v>3.1686970921598105E-2</v>
      </c>
      <c r="V517" s="21">
        <f t="shared" si="113"/>
        <v>2.4068424761855119E-2</v>
      </c>
      <c r="W517" s="47">
        <f t="shared" si="114"/>
        <v>-9.3118856121537197E-2</v>
      </c>
      <c r="X517" s="21">
        <f t="shared" si="105"/>
        <v>-0.10000000000000006</v>
      </c>
      <c r="Y517" s="21">
        <f t="shared" si="106"/>
        <v>3.0473637176050044E-2</v>
      </c>
      <c r="Z517" s="21">
        <f t="shared" si="107"/>
        <v>3.0665467625899279E-2</v>
      </c>
      <c r="AA517" s="20">
        <f t="shared" si="108"/>
        <v>1.104548561151079</v>
      </c>
      <c r="AB517" s="21">
        <f t="shared" si="115"/>
        <v>1.1095390714269899</v>
      </c>
      <c r="AC517" s="21">
        <f t="shared" si="116"/>
        <v>1.0995580508751681</v>
      </c>
      <c r="AD517" s="47">
        <f t="shared" si="117"/>
        <v>3.747474112187686E-3</v>
      </c>
      <c r="AE517" s="21">
        <f t="shared" si="109"/>
        <v>-2.5238997018542258E-3</v>
      </c>
      <c r="AF517" s="21">
        <f t="shared" si="110"/>
        <v>1.1004092940125112</v>
      </c>
      <c r="AG517" s="22">
        <f t="shared" si="111"/>
        <v>1.1073363309352517</v>
      </c>
      <c r="AH517" s="10"/>
      <c r="AI517" s="10"/>
    </row>
    <row r="518" spans="1:35" ht="18" customHeight="1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36">
        <v>52.2</v>
      </c>
      <c r="T518" s="20">
        <f t="shared" ref="T518:T581" si="118">(R_dead_char*(S518)+R_c*m_c)/(S518+m_c)</f>
        <v>2.7827648114901252E-2</v>
      </c>
      <c r="U518" s="21">
        <f t="shared" si="112"/>
        <v>3.1630315109222526E-2</v>
      </c>
      <c r="V518" s="21">
        <f t="shared" si="113"/>
        <v>2.4024981120579984E-2</v>
      </c>
      <c r="W518" s="47">
        <f t="shared" si="114"/>
        <v>-9.3131132917038492E-2</v>
      </c>
      <c r="X518" s="21">
        <f t="shared" ref="X518:X581" si="119">(T518-Z518)/T518</f>
        <v>-0.1</v>
      </c>
      <c r="Y518" s="21">
        <f t="shared" ref="Y518:Y581" si="120">(R_dead_char*S518+R_c*(m_c+sig_m_c))/(S518+(m_c+sig_m_c))</f>
        <v>3.0419268510258696E-2</v>
      </c>
      <c r="Z518" s="21">
        <f t="shared" ref="Z518:Z581" si="121">(R_dead_char*S518+(R_c+sig_Rc)*(m_c))/(S518+m_c)</f>
        <v>3.0610412926391377E-2</v>
      </c>
      <c r="AA518" s="20">
        <f t="shared" ref="AA518:AA581" si="122">(R_mod_char*(S518)+R_c*m_c)/(S518+m_c)</f>
        <v>1.1046283662477558</v>
      </c>
      <c r="AB518" s="21">
        <f t="shared" si="115"/>
        <v>1.1096103687331171</v>
      </c>
      <c r="AC518" s="21">
        <f t="shared" si="116"/>
        <v>1.0996463637623946</v>
      </c>
      <c r="AD518" s="47">
        <f t="shared" si="117"/>
        <v>3.740969041709057E-3</v>
      </c>
      <c r="AE518" s="21">
        <f t="shared" ref="AE518:AE581" si="123">(AA518-AG518)/AA518</f>
        <v>-2.5191864490521658E-3</v>
      </c>
      <c r="AF518" s="21">
        <f t="shared" ref="AF518:AF581" si="124">(R_mod_char*S518+(R_c*(m_c+sig_m_c)))/(S518+(m_c+sig_m_c))</f>
        <v>1.1004959857270293</v>
      </c>
      <c r="AG518" s="22">
        <f t="shared" ref="AG518:AG581" si="125">(R_mod_char*S518+(R_c+sig_Rc)*(m_c))/(S518+(m_c))</f>
        <v>1.1074111310592458</v>
      </c>
      <c r="AH518" s="10"/>
      <c r="AI518" s="10"/>
    </row>
    <row r="519" spans="1:35" ht="18" customHeight="1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36">
        <v>52.3</v>
      </c>
      <c r="T519" s="20">
        <f t="shared" si="118"/>
        <v>2.7777777777777776E-2</v>
      </c>
      <c r="U519" s="21">
        <f t="shared" ref="U519:U582" si="126">T519*(1+SQRT(W519^2+X519^2))</f>
        <v>3.1573861552784646E-2</v>
      </c>
      <c r="V519" s="21">
        <f t="shared" ref="V519:V582" si="127">T519*(1-SQRT(W519^2+X519^2))</f>
        <v>2.3981694002770903E-2</v>
      </c>
      <c r="W519" s="47">
        <f t="shared" ref="W519:W582" si="128">(T519-Y519)/T519</f>
        <v>-9.3143365983971591E-2</v>
      </c>
      <c r="X519" s="21">
        <f t="shared" si="119"/>
        <v>-0.10000000000000002</v>
      </c>
      <c r="Y519" s="21">
        <f t="shared" si="120"/>
        <v>3.0365093499554765E-2</v>
      </c>
      <c r="Z519" s="21">
        <f t="shared" si="121"/>
        <v>3.0555555555555555E-2</v>
      </c>
      <c r="AA519" s="20">
        <f t="shared" si="122"/>
        <v>1.1047078853046595</v>
      </c>
      <c r="AB519" s="21">
        <f t="shared" ref="AB519:AB582" si="129">AA519*(1+SQRT(AD519^2+AE519^2))</f>
        <v>1.1096814089053009</v>
      </c>
      <c r="AC519" s="21">
        <f t="shared" ref="AC519:AC582" si="130">AA519*(1-SQRT(AD519^2+AE519^2))</f>
        <v>1.0997343617040181</v>
      </c>
      <c r="AD519" s="47">
        <f t="shared" ref="AD519:AD582" si="131">(AA519-AF519)/AA519</f>
        <v>3.7344864684607918E-3</v>
      </c>
      <c r="AE519" s="21">
        <f t="shared" si="123"/>
        <v>-2.5144907669521202E-3</v>
      </c>
      <c r="AF519" s="21">
        <f t="shared" si="124"/>
        <v>1.1005823686553873</v>
      </c>
      <c r="AG519" s="22">
        <f t="shared" si="125"/>
        <v>1.1074856630824372</v>
      </c>
      <c r="AH519" s="10"/>
      <c r="AI519" s="10"/>
    </row>
    <row r="520" spans="1:35" ht="18" customHeight="1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36">
        <v>52.4</v>
      </c>
      <c r="T520" s="20">
        <f t="shared" si="118"/>
        <v>2.7728085867620749E-2</v>
      </c>
      <c r="U520" s="21">
        <f t="shared" si="126"/>
        <v>3.1517609171062742E-2</v>
      </c>
      <c r="V520" s="21">
        <f t="shared" si="127"/>
        <v>2.3938562564178752E-2</v>
      </c>
      <c r="W520" s="47">
        <f t="shared" si="128"/>
        <v>-9.3155555555555658E-2</v>
      </c>
      <c r="X520" s="21">
        <f t="shared" si="119"/>
        <v>-9.9999999999999992E-2</v>
      </c>
      <c r="Y520" s="21">
        <f t="shared" si="120"/>
        <v>3.0311111111111112E-2</v>
      </c>
      <c r="Z520" s="21">
        <f t="shared" si="121"/>
        <v>3.0500894454382824E-2</v>
      </c>
      <c r="AA520" s="20">
        <f t="shared" si="122"/>
        <v>1.1047871198568873</v>
      </c>
      <c r="AB520" s="21">
        <f t="shared" si="129"/>
        <v>1.1097521933318606</v>
      </c>
      <c r="AC520" s="21">
        <f t="shared" si="130"/>
        <v>1.0998220463819139</v>
      </c>
      <c r="AD520" s="47">
        <f t="shared" si="131"/>
        <v>3.7280262762082682E-3</v>
      </c>
      <c r="AE520" s="21">
        <f t="shared" si="123"/>
        <v>-2.5098125574827246E-3</v>
      </c>
      <c r="AF520" s="21">
        <f t="shared" si="124"/>
        <v>1.1006684444444443</v>
      </c>
      <c r="AG520" s="22">
        <f t="shared" si="125"/>
        <v>1.1075599284436493</v>
      </c>
      <c r="AH520" s="10"/>
      <c r="AI520" s="10"/>
    </row>
    <row r="521" spans="1:35" ht="18" customHeight="1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36">
        <v>52.5</v>
      </c>
      <c r="T521" s="20">
        <f t="shared" si="118"/>
        <v>2.7678571428571424E-2</v>
      </c>
      <c r="U521" s="21">
        <f t="shared" si="126"/>
        <v>3.1461556890528763E-2</v>
      </c>
      <c r="V521" s="21">
        <f t="shared" si="127"/>
        <v>2.3895585966614084E-2</v>
      </c>
      <c r="W521" s="47">
        <f t="shared" si="128"/>
        <v>-9.3167701863354213E-2</v>
      </c>
      <c r="X521" s="21">
        <f t="shared" si="119"/>
        <v>-0.10000000000000009</v>
      </c>
      <c r="Y521" s="21">
        <f t="shared" si="120"/>
        <v>3.025732031943212E-2</v>
      </c>
      <c r="Z521" s="21">
        <f t="shared" si="121"/>
        <v>3.0446428571428569E-2</v>
      </c>
      <c r="AA521" s="20">
        <f t="shared" si="122"/>
        <v>1.1048660714285714</v>
      </c>
      <c r="AB521" s="21">
        <f t="shared" si="129"/>
        <v>1.10982272339114</v>
      </c>
      <c r="AC521" s="21">
        <f t="shared" si="130"/>
        <v>1.0999094194660028</v>
      </c>
      <c r="AD521" s="47">
        <f t="shared" si="131"/>
        <v>3.721588349513711E-3</v>
      </c>
      <c r="AE521" s="21">
        <f t="shared" si="123"/>
        <v>-2.5051517233019125E-3</v>
      </c>
      <c r="AF521" s="21">
        <f t="shared" si="124"/>
        <v>1.1007542147293699</v>
      </c>
      <c r="AG521" s="22">
        <f t="shared" si="125"/>
        <v>1.1076339285714285</v>
      </c>
      <c r="AH521" s="10"/>
      <c r="AI521" s="10"/>
    </row>
    <row r="522" spans="1:35" ht="18" customHeight="1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36">
        <v>52.6</v>
      </c>
      <c r="T522" s="20">
        <f t="shared" si="118"/>
        <v>2.762923351158645E-2</v>
      </c>
      <c r="U522" s="21">
        <f t="shared" si="126"/>
        <v>3.1405703645280024E-2</v>
      </c>
      <c r="V522" s="21">
        <f t="shared" si="127"/>
        <v>2.3852763377892872E-2</v>
      </c>
      <c r="W522" s="47">
        <f t="shared" si="128"/>
        <v>-9.3179805137289781E-2</v>
      </c>
      <c r="X522" s="21">
        <f t="shared" si="119"/>
        <v>-9.9999999999999978E-2</v>
      </c>
      <c r="Y522" s="21">
        <f t="shared" si="120"/>
        <v>3.0203720106288752E-2</v>
      </c>
      <c r="Z522" s="21">
        <f t="shared" si="121"/>
        <v>3.0392156862745094E-2</v>
      </c>
      <c r="AA522" s="20">
        <f t="shared" si="122"/>
        <v>1.1049447415329767</v>
      </c>
      <c r="AB522" s="21">
        <f t="shared" si="129"/>
        <v>1.109893000451597</v>
      </c>
      <c r="AC522" s="21">
        <f t="shared" si="130"/>
        <v>1.0999964826143565</v>
      </c>
      <c r="AD522" s="47">
        <f t="shared" si="131"/>
        <v>3.7151725737296273E-3</v>
      </c>
      <c r="AE522" s="21">
        <f t="shared" si="123"/>
        <v>-2.5005081677890754E-3</v>
      </c>
      <c r="AF522" s="21">
        <f t="shared" si="124"/>
        <v>1.1008396811337466</v>
      </c>
      <c r="AG522" s="22">
        <f t="shared" si="125"/>
        <v>1.1077076648841355</v>
      </c>
      <c r="AH522" s="10"/>
      <c r="AI522" s="10"/>
    </row>
    <row r="523" spans="1:35" ht="18" customHeight="1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36">
        <v>52.7</v>
      </c>
      <c r="T523" s="20">
        <f t="shared" si="118"/>
        <v>2.7580071174377219E-2</v>
      </c>
      <c r="U523" s="21">
        <f t="shared" si="126"/>
        <v>3.1350048376971633E-2</v>
      </c>
      <c r="V523" s="21">
        <f t="shared" si="127"/>
        <v>2.3810093971782801E-2</v>
      </c>
      <c r="W523" s="47">
        <f t="shared" si="128"/>
        <v>-9.3191865605658841E-2</v>
      </c>
      <c r="X523" s="21">
        <f t="shared" si="119"/>
        <v>-0.10000000000000002</v>
      </c>
      <c r="Y523" s="21">
        <f t="shared" si="120"/>
        <v>3.0150309460654286E-2</v>
      </c>
      <c r="Z523" s="21">
        <f t="shared" si="121"/>
        <v>3.0338078291814941E-2</v>
      </c>
      <c r="AA523" s="20">
        <f t="shared" si="122"/>
        <v>1.1050231316725978</v>
      </c>
      <c r="AB523" s="21">
        <f t="shared" si="129"/>
        <v>1.1099630258718938</v>
      </c>
      <c r="AC523" s="21">
        <f t="shared" si="130"/>
        <v>1.1000832374733018</v>
      </c>
      <c r="AD523" s="47">
        <f t="shared" si="131"/>
        <v>3.708778834993068E-3</v>
      </c>
      <c r="AE523" s="21">
        <f t="shared" si="123"/>
        <v>-2.4958817950382467E-3</v>
      </c>
      <c r="AF523" s="21">
        <f t="shared" si="124"/>
        <v>1.1009248452696727</v>
      </c>
      <c r="AG523" s="22">
        <f t="shared" si="125"/>
        <v>1.1077811387900356</v>
      </c>
      <c r="AH523" s="10"/>
      <c r="AI523" s="10"/>
    </row>
    <row r="524" spans="1:35" ht="18" customHeight="1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36">
        <v>52.8</v>
      </c>
      <c r="T524" s="20">
        <f t="shared" si="118"/>
        <v>2.7531083481349909E-2</v>
      </c>
      <c r="U524" s="21">
        <f t="shared" si="126"/>
        <v>3.129459003474961E-2</v>
      </c>
      <c r="V524" s="21">
        <f t="shared" si="127"/>
        <v>2.3767576927950201E-2</v>
      </c>
      <c r="W524" s="47">
        <f t="shared" si="128"/>
        <v>-9.3203883495145828E-2</v>
      </c>
      <c r="X524" s="21">
        <f t="shared" si="119"/>
        <v>-0.1000000000000001</v>
      </c>
      <c r="Y524" s="21">
        <f t="shared" si="120"/>
        <v>3.009708737864078E-2</v>
      </c>
      <c r="Z524" s="21">
        <f t="shared" si="121"/>
        <v>3.0284191829484903E-2</v>
      </c>
      <c r="AA524" s="20">
        <f t="shared" si="122"/>
        <v>1.105101243339254</v>
      </c>
      <c r="AB524" s="21">
        <f t="shared" si="129"/>
        <v>1.1100328010009812</v>
      </c>
      <c r="AC524" s="21">
        <f t="shared" si="130"/>
        <v>1.1001696856775267</v>
      </c>
      <c r="AD524" s="47">
        <f t="shared" si="131"/>
        <v>3.7024070202170915E-3</v>
      </c>
      <c r="AE524" s="21">
        <f t="shared" si="123"/>
        <v>-2.4912725098527122E-3</v>
      </c>
      <c r="AF524" s="21">
        <f t="shared" si="124"/>
        <v>1.1010097087378641</v>
      </c>
      <c r="AG524" s="22">
        <f t="shared" si="125"/>
        <v>1.1078543516873891</v>
      </c>
      <c r="AH524" s="10"/>
      <c r="AI524" s="10"/>
    </row>
    <row r="525" spans="1:35" ht="18" customHeight="1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36">
        <v>52.9</v>
      </c>
      <c r="T525" s="20">
        <f t="shared" si="118"/>
        <v>2.7482269503546097E-2</v>
      </c>
      <c r="U525" s="21">
        <f t="shared" si="126"/>
        <v>3.123932757518471E-2</v>
      </c>
      <c r="V525" s="21">
        <f t="shared" si="127"/>
        <v>2.3725211431907485E-2</v>
      </c>
      <c r="W525" s="47">
        <f t="shared" si="128"/>
        <v>-9.3215859030837192E-2</v>
      </c>
      <c r="X525" s="21">
        <f t="shared" si="119"/>
        <v>-0.10000000000000002</v>
      </c>
      <c r="Y525" s="21">
        <f t="shared" si="120"/>
        <v>3.0044052863436126E-2</v>
      </c>
      <c r="Z525" s="21">
        <f t="shared" si="121"/>
        <v>3.0230496453900708E-2</v>
      </c>
      <c r="AA525" s="20">
        <f t="shared" si="122"/>
        <v>1.1051790780141844</v>
      </c>
      <c r="AB525" s="21">
        <f t="shared" si="129"/>
        <v>1.1101023271781885</v>
      </c>
      <c r="AC525" s="21">
        <f t="shared" si="130"/>
        <v>1.1002558288501803</v>
      </c>
      <c r="AD525" s="47">
        <f t="shared" si="131"/>
        <v>3.6960570170860682E-3</v>
      </c>
      <c r="AE525" s="21">
        <f t="shared" si="123"/>
        <v>-2.486680217737014E-3</v>
      </c>
      <c r="AF525" s="21">
        <f t="shared" si="124"/>
        <v>1.1010942731277533</v>
      </c>
      <c r="AG525" s="22">
        <f t="shared" si="125"/>
        <v>1.1079273049645391</v>
      </c>
      <c r="AH525" s="10"/>
      <c r="AI525" s="10"/>
    </row>
    <row r="526" spans="1:35" ht="18" customHeight="1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36">
        <v>53</v>
      </c>
      <c r="T526" s="20">
        <f t="shared" si="118"/>
        <v>2.7433628318584067E-2</v>
      </c>
      <c r="U526" s="21">
        <f t="shared" si="126"/>
        <v>3.1184259962206962E-2</v>
      </c>
      <c r="V526" s="21">
        <f t="shared" si="127"/>
        <v>2.3682996674961172E-2</v>
      </c>
      <c r="W526" s="47">
        <f t="shared" si="128"/>
        <v>-9.3227792436235926E-2</v>
      </c>
      <c r="X526" s="21">
        <f t="shared" si="119"/>
        <v>-0.10000000000000003</v>
      </c>
      <c r="Y526" s="21">
        <f t="shared" si="120"/>
        <v>2.9991204925241866E-2</v>
      </c>
      <c r="Z526" s="21">
        <f t="shared" si="121"/>
        <v>3.0176991150442475E-2</v>
      </c>
      <c r="AA526" s="20">
        <f t="shared" si="122"/>
        <v>1.1052566371681416</v>
      </c>
      <c r="AB526" s="21">
        <f t="shared" si="129"/>
        <v>1.1101716057333064</v>
      </c>
      <c r="AC526" s="21">
        <f t="shared" si="130"/>
        <v>1.1003416686029768</v>
      </c>
      <c r="AD526" s="47">
        <f t="shared" si="131"/>
        <v>3.6897287140481858E-3</v>
      </c>
      <c r="AE526" s="21">
        <f t="shared" si="123"/>
        <v>-2.4821048248913893E-3</v>
      </c>
      <c r="AF526" s="21">
        <f t="shared" si="124"/>
        <v>1.10117854001759</v>
      </c>
      <c r="AG526" s="22">
        <f t="shared" si="125"/>
        <v>1.1079999999999999</v>
      </c>
      <c r="AH526" s="10"/>
      <c r="AI526" s="10"/>
    </row>
    <row r="527" spans="1:35" ht="18" customHeight="1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36">
        <v>53.1</v>
      </c>
      <c r="T527" s="20">
        <f t="shared" si="118"/>
        <v>2.7385159010600704E-2</v>
      </c>
      <c r="U527" s="21">
        <f t="shared" si="126"/>
        <v>3.1129386167040928E-2</v>
      </c>
      <c r="V527" s="21">
        <f t="shared" si="127"/>
        <v>2.3640931854160479E-2</v>
      </c>
      <c r="W527" s="47">
        <f t="shared" si="128"/>
        <v>-9.3239683933274878E-2</v>
      </c>
      <c r="X527" s="21">
        <f t="shared" si="119"/>
        <v>-0.10000000000000002</v>
      </c>
      <c r="Y527" s="21">
        <f t="shared" si="120"/>
        <v>2.9938542581211588E-2</v>
      </c>
      <c r="Z527" s="21">
        <f t="shared" si="121"/>
        <v>3.0123674911660774E-2</v>
      </c>
      <c r="AA527" s="20">
        <f t="shared" si="122"/>
        <v>1.1053339222614842</v>
      </c>
      <c r="AB527" s="21">
        <f t="shared" si="129"/>
        <v>1.1102406379866736</v>
      </c>
      <c r="AC527" s="21">
        <f t="shared" si="130"/>
        <v>1.1004272065362946</v>
      </c>
      <c r="AD527" s="47">
        <f t="shared" si="131"/>
        <v>3.6834220003083801E-3</v>
      </c>
      <c r="AE527" s="21">
        <f t="shared" si="123"/>
        <v>-2.4775462382056182E-3</v>
      </c>
      <c r="AF527" s="21">
        <f t="shared" si="124"/>
        <v>1.1012625109745391</v>
      </c>
      <c r="AG527" s="22">
        <f t="shared" si="125"/>
        <v>1.1080724381625442</v>
      </c>
      <c r="AH527" s="10"/>
      <c r="AI527" s="10"/>
    </row>
    <row r="528" spans="1:35" ht="18" customHeight="1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36">
        <v>53.2</v>
      </c>
      <c r="T528" s="20">
        <f t="shared" si="118"/>
        <v>2.7336860670193999E-2</v>
      </c>
      <c r="U528" s="21">
        <f t="shared" si="126"/>
        <v>3.1074705168141557E-2</v>
      </c>
      <c r="V528" s="21">
        <f t="shared" si="127"/>
        <v>2.359901617224644E-2</v>
      </c>
      <c r="W528" s="47">
        <f t="shared" si="128"/>
        <v>-9.3251533742331499E-2</v>
      </c>
      <c r="X528" s="21">
        <f t="shared" si="119"/>
        <v>-9.9999999999999992E-2</v>
      </c>
      <c r="Y528" s="21">
        <f t="shared" si="120"/>
        <v>2.9886064855390009E-2</v>
      </c>
      <c r="Z528" s="21">
        <f t="shared" si="121"/>
        <v>3.0070546737213398E-2</v>
      </c>
      <c r="AA528" s="20">
        <f t="shared" si="122"/>
        <v>1.105410934744268</v>
      </c>
      <c r="AB528" s="21">
        <f t="shared" si="129"/>
        <v>1.1103094252492598</v>
      </c>
      <c r="AC528" s="21">
        <f t="shared" si="130"/>
        <v>1.1005124442392762</v>
      </c>
      <c r="AD528" s="47">
        <f t="shared" si="131"/>
        <v>3.6771367658234894E-3</v>
      </c>
      <c r="AE528" s="21">
        <f t="shared" si="123"/>
        <v>-2.4730043652516792E-3</v>
      </c>
      <c r="AF528" s="21">
        <f t="shared" si="124"/>
        <v>1.1013461875547765</v>
      </c>
      <c r="AG528" s="22">
        <f t="shared" si="125"/>
        <v>1.1081446208112875</v>
      </c>
      <c r="AH528" s="10"/>
      <c r="AI528" s="10"/>
    </row>
    <row r="529" spans="1:35" ht="18" customHeight="1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36">
        <v>53.3</v>
      </c>
      <c r="T529" s="20">
        <f t="shared" si="118"/>
        <v>2.7288732394366196E-2</v>
      </c>
      <c r="U529" s="21">
        <f t="shared" si="126"/>
        <v>3.1020215951130827E-2</v>
      </c>
      <c r="V529" s="21">
        <f t="shared" si="127"/>
        <v>2.3557248837601567E-2</v>
      </c>
      <c r="W529" s="47">
        <f t="shared" si="128"/>
        <v>-9.3263342082239811E-2</v>
      </c>
      <c r="X529" s="21">
        <f t="shared" si="119"/>
        <v>-0.1</v>
      </c>
      <c r="Y529" s="21">
        <f t="shared" si="120"/>
        <v>2.9833770778652669E-2</v>
      </c>
      <c r="Z529" s="21">
        <f t="shared" si="121"/>
        <v>3.0017605633802815E-2</v>
      </c>
      <c r="AA529" s="20">
        <f t="shared" si="122"/>
        <v>1.1054876760563379</v>
      </c>
      <c r="AB529" s="21">
        <f t="shared" si="129"/>
        <v>1.1103779688227493</v>
      </c>
      <c r="AC529" s="21">
        <f t="shared" si="130"/>
        <v>1.1005973832899267</v>
      </c>
      <c r="AD529" s="47">
        <f t="shared" si="131"/>
        <v>3.6708729012952159E-3</v>
      </c>
      <c r="AE529" s="21">
        <f t="shared" si="123"/>
        <v>-2.4684791142778268E-3</v>
      </c>
      <c r="AF529" s="21">
        <f t="shared" si="124"/>
        <v>1.1014295713035869</v>
      </c>
      <c r="AG529" s="22">
        <f t="shared" si="125"/>
        <v>1.1082165492957745</v>
      </c>
      <c r="AH529" s="10"/>
      <c r="AI529" s="10"/>
    </row>
    <row r="530" spans="1:35" ht="18" customHeight="1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36">
        <v>53.4</v>
      </c>
      <c r="T530" s="20">
        <f t="shared" si="118"/>
        <v>2.7240773286467485E-2</v>
      </c>
      <c r="U530" s="21">
        <f t="shared" si="126"/>
        <v>3.0965917508734942E-2</v>
      </c>
      <c r="V530" s="21">
        <f t="shared" si="127"/>
        <v>2.3515629064200027E-2</v>
      </c>
      <c r="W530" s="47">
        <f t="shared" si="128"/>
        <v>-9.3275109170305862E-2</v>
      </c>
      <c r="X530" s="21">
        <f t="shared" si="119"/>
        <v>-0.10000000000000007</v>
      </c>
      <c r="Y530" s="21">
        <f t="shared" si="120"/>
        <v>2.9781659388646291E-2</v>
      </c>
      <c r="Z530" s="21">
        <f t="shared" si="121"/>
        <v>2.9964850615114235E-2</v>
      </c>
      <c r="AA530" s="20">
        <f t="shared" si="122"/>
        <v>1.1055641476274165</v>
      </c>
      <c r="AB530" s="21">
        <f t="shared" si="129"/>
        <v>1.1104462699996214</v>
      </c>
      <c r="AC530" s="21">
        <f t="shared" si="130"/>
        <v>1.1006820252552116</v>
      </c>
      <c r="AD530" s="47">
        <f t="shared" si="131"/>
        <v>3.6646302981629109E-3</v>
      </c>
      <c r="AE530" s="21">
        <f t="shared" si="123"/>
        <v>-2.4639703942034873E-3</v>
      </c>
      <c r="AF530" s="21">
        <f t="shared" si="124"/>
        <v>1.1015126637554584</v>
      </c>
      <c r="AG530" s="22">
        <f t="shared" si="125"/>
        <v>1.1082882249560633</v>
      </c>
      <c r="AH530" s="10"/>
      <c r="AI530" s="10"/>
    </row>
    <row r="531" spans="1:35" ht="18" customHeight="1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36">
        <v>53.5</v>
      </c>
      <c r="T531" s="20">
        <f t="shared" si="118"/>
        <v>2.7192982456140349E-2</v>
      </c>
      <c r="U531" s="21">
        <f t="shared" si="126"/>
        <v>3.0911808840722282E-2</v>
      </c>
      <c r="V531" s="21">
        <f t="shared" si="127"/>
        <v>2.3474156071558415E-2</v>
      </c>
      <c r="W531" s="47">
        <f t="shared" si="128"/>
        <v>-9.3286835222319245E-2</v>
      </c>
      <c r="X531" s="21">
        <f t="shared" si="119"/>
        <v>-9.9999999999999992E-2</v>
      </c>
      <c r="Y531" s="21">
        <f t="shared" si="120"/>
        <v>2.9729729729729731E-2</v>
      </c>
      <c r="Z531" s="21">
        <f t="shared" si="121"/>
        <v>2.9912280701754383E-2</v>
      </c>
      <c r="AA531" s="20">
        <f t="shared" si="122"/>
        <v>1.1056403508771928</v>
      </c>
      <c r="AB531" s="21">
        <f t="shared" si="129"/>
        <v>1.1105143300632336</v>
      </c>
      <c r="AC531" s="21">
        <f t="shared" si="130"/>
        <v>1.100766371691152</v>
      </c>
      <c r="AD531" s="47">
        <f t="shared" si="131"/>
        <v>3.65840884859858E-3</v>
      </c>
      <c r="AE531" s="21">
        <f t="shared" si="123"/>
        <v>-2.4594781146117586E-3</v>
      </c>
      <c r="AF531" s="21">
        <f t="shared" si="124"/>
        <v>1.1015954664341761</v>
      </c>
      <c r="AG531" s="22">
        <f t="shared" si="125"/>
        <v>1.1083596491228069</v>
      </c>
      <c r="AH531" s="10"/>
      <c r="AI531" s="10"/>
    </row>
    <row r="532" spans="1:35" ht="18" customHeight="1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36">
        <v>53.6</v>
      </c>
      <c r="T532" s="20">
        <f t="shared" si="118"/>
        <v>2.7145359019264445E-2</v>
      </c>
      <c r="U532" s="21">
        <f t="shared" si="126"/>
        <v>3.085788895384195E-2</v>
      </c>
      <c r="V532" s="21">
        <f t="shared" si="127"/>
        <v>2.343282908468694E-2</v>
      </c>
      <c r="W532" s="47">
        <f t="shared" si="128"/>
        <v>-9.3298520452567563E-2</v>
      </c>
      <c r="X532" s="21">
        <f t="shared" si="119"/>
        <v>-9.9999999999999978E-2</v>
      </c>
      <c r="Y532" s="21">
        <f t="shared" si="120"/>
        <v>2.9677980852915578E-2</v>
      </c>
      <c r="Z532" s="21">
        <f t="shared" si="121"/>
        <v>2.9859894921190889E-2</v>
      </c>
      <c r="AA532" s="20">
        <f t="shared" si="122"/>
        <v>1.1057162872154116</v>
      </c>
      <c r="AB532" s="21">
        <f t="shared" si="129"/>
        <v>1.1105821502879019</v>
      </c>
      <c r="AC532" s="21">
        <f t="shared" si="130"/>
        <v>1.1008504241429213</v>
      </c>
      <c r="AD532" s="47">
        <f t="shared" si="131"/>
        <v>3.6522084455008997E-3</v>
      </c>
      <c r="AE532" s="21">
        <f t="shared" si="123"/>
        <v>-2.4550021857439276E-3</v>
      </c>
      <c r="AF532" s="21">
        <f t="shared" si="124"/>
        <v>1.1016779808529156</v>
      </c>
      <c r="AG532" s="22">
        <f t="shared" si="125"/>
        <v>1.1084308231173381</v>
      </c>
      <c r="AH532" s="10"/>
      <c r="AI532" s="10"/>
    </row>
    <row r="533" spans="1:35" ht="18" customHeight="1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36">
        <v>53.7</v>
      </c>
      <c r="T533" s="20">
        <f t="shared" si="118"/>
        <v>2.7097902097902093E-2</v>
      </c>
      <c r="U533" s="21">
        <f t="shared" si="126"/>
        <v>3.0804156861762962E-2</v>
      </c>
      <c r="V533" s="21">
        <f t="shared" si="127"/>
        <v>2.339164733404122E-2</v>
      </c>
      <c r="W533" s="47">
        <f t="shared" si="128"/>
        <v>-9.3310165073848997E-2</v>
      </c>
      <c r="X533" s="21">
        <f t="shared" si="119"/>
        <v>-0.10000000000000002</v>
      </c>
      <c r="Y533" s="21">
        <f t="shared" si="120"/>
        <v>2.9626411815812336E-2</v>
      </c>
      <c r="Z533" s="21">
        <f t="shared" si="121"/>
        <v>2.9807692307692302E-2</v>
      </c>
      <c r="AA533" s="20">
        <f t="shared" si="122"/>
        <v>1.105791958041958</v>
      </c>
      <c r="AB533" s="21">
        <f t="shared" si="129"/>
        <v>1.1106497319389772</v>
      </c>
      <c r="AC533" s="21">
        <f t="shared" si="130"/>
        <v>1.1009341841449387</v>
      </c>
      <c r="AD533" s="47">
        <f t="shared" si="131"/>
        <v>3.6460289824876554E-3</v>
      </c>
      <c r="AE533" s="21">
        <f t="shared" si="123"/>
        <v>-2.4505425184938104E-3</v>
      </c>
      <c r="AF533" s="21">
        <f t="shared" si="124"/>
        <v>1.1017602085143352</v>
      </c>
      <c r="AG533" s="22">
        <f t="shared" si="125"/>
        <v>1.1085017482517483</v>
      </c>
      <c r="AH533" s="10"/>
      <c r="AI533" s="10"/>
    </row>
    <row r="534" spans="1:35" ht="18" customHeight="1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36">
        <v>53.8</v>
      </c>
      <c r="T534" s="20">
        <f t="shared" si="118"/>
        <v>2.7050610820244327E-2</v>
      </c>
      <c r="U534" s="21">
        <f t="shared" si="126"/>
        <v>3.0750611585014114E-2</v>
      </c>
      <c r="V534" s="21">
        <f t="shared" si="127"/>
        <v>2.3350610055474542E-2</v>
      </c>
      <c r="W534" s="47">
        <f t="shared" si="128"/>
        <v>-9.3321769297484952E-2</v>
      </c>
      <c r="X534" s="21">
        <f t="shared" si="119"/>
        <v>-0.10000000000000005</v>
      </c>
      <c r="Y534" s="21">
        <f t="shared" si="120"/>
        <v>2.9575021682567218E-2</v>
      </c>
      <c r="Z534" s="21">
        <f t="shared" si="121"/>
        <v>2.9755671902268761E-2</v>
      </c>
      <c r="AA534" s="20">
        <f t="shared" si="122"/>
        <v>1.1058673647469459</v>
      </c>
      <c r="AB534" s="21">
        <f t="shared" si="129"/>
        <v>1.1107170762729284</v>
      </c>
      <c r="AC534" s="21">
        <f t="shared" si="130"/>
        <v>1.1010176532209635</v>
      </c>
      <c r="AD534" s="47">
        <f t="shared" si="131"/>
        <v>3.6398703538911914E-3</v>
      </c>
      <c r="AE534" s="21">
        <f t="shared" si="123"/>
        <v>-2.4460990244008878E-3</v>
      </c>
      <c r="AF534" s="21">
        <f t="shared" si="124"/>
        <v>1.1018421509106677</v>
      </c>
      <c r="AG534" s="22">
        <f t="shared" si="125"/>
        <v>1.1085724258289702</v>
      </c>
      <c r="AH534" s="10"/>
      <c r="AI534" s="10"/>
    </row>
    <row r="535" spans="1:35" ht="18" customHeight="1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36">
        <v>53.9</v>
      </c>
      <c r="T535" s="20">
        <f t="shared" si="118"/>
        <v>2.7003484320557488E-2</v>
      </c>
      <c r="U535" s="21">
        <f t="shared" si="126"/>
        <v>3.0697252150924382E-2</v>
      </c>
      <c r="V535" s="21">
        <f t="shared" si="127"/>
        <v>2.3309716490190591E-2</v>
      </c>
      <c r="W535" s="47">
        <f t="shared" si="128"/>
        <v>-9.3333333333333518E-2</v>
      </c>
      <c r="X535" s="21">
        <f t="shared" si="119"/>
        <v>-0.10000000000000006</v>
      </c>
      <c r="Y535" s="21">
        <f t="shared" si="120"/>
        <v>2.9523809523809525E-2</v>
      </c>
      <c r="Z535" s="21">
        <f t="shared" si="121"/>
        <v>2.9703832752613239E-2</v>
      </c>
      <c r="AA535" s="20">
        <f t="shared" si="122"/>
        <v>1.1059425087108015</v>
      </c>
      <c r="AB535" s="21">
        <f t="shared" si="129"/>
        <v>1.1107841845374171</v>
      </c>
      <c r="AC535" s="21">
        <f t="shared" si="130"/>
        <v>1.1011008328841856</v>
      </c>
      <c r="AD535" s="47">
        <f t="shared" si="131"/>
        <v>3.633732454751684E-3</v>
      </c>
      <c r="AE535" s="21">
        <f t="shared" si="123"/>
        <v>-2.4416716156462769E-3</v>
      </c>
      <c r="AF535" s="21">
        <f t="shared" si="124"/>
        <v>1.1019238095238095</v>
      </c>
      <c r="AG535" s="22">
        <f t="shared" si="125"/>
        <v>1.1086428571428573</v>
      </c>
      <c r="AH535" s="10"/>
      <c r="AI535" s="10"/>
    </row>
    <row r="536" spans="1:35" ht="18" customHeight="1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36">
        <v>54</v>
      </c>
      <c r="T536" s="20">
        <f t="shared" si="118"/>
        <v>2.6956521739130431E-2</v>
      </c>
      <c r="U536" s="21">
        <f t="shared" si="126"/>
        <v>3.0644077593564086E-2</v>
      </c>
      <c r="V536" s="21">
        <f t="shared" si="127"/>
        <v>2.3268965884696777E-2</v>
      </c>
      <c r="W536" s="47">
        <f t="shared" si="128"/>
        <v>-9.3344857389801347E-2</v>
      </c>
      <c r="X536" s="21">
        <f t="shared" si="119"/>
        <v>-0.10000000000000002</v>
      </c>
      <c r="Y536" s="21">
        <f t="shared" si="120"/>
        <v>2.9472774416594641E-2</v>
      </c>
      <c r="Z536" s="21">
        <f t="shared" si="121"/>
        <v>2.9652173913043475E-2</v>
      </c>
      <c r="AA536" s="20">
        <f t="shared" si="122"/>
        <v>1.1060173913043478</v>
      </c>
      <c r="AB536" s="21">
        <f t="shared" si="129"/>
        <v>1.1108510579713757</v>
      </c>
      <c r="AC536" s="21">
        <f t="shared" si="130"/>
        <v>1.1011837246373199</v>
      </c>
      <c r="AD536" s="47">
        <f t="shared" si="131"/>
        <v>3.6276151808116264E-3</v>
      </c>
      <c r="AE536" s="21">
        <f t="shared" si="123"/>
        <v>-2.437260205044292E-3</v>
      </c>
      <c r="AF536" s="21">
        <f t="shared" si="124"/>
        <v>1.1020051858254105</v>
      </c>
      <c r="AG536" s="22">
        <f t="shared" si="125"/>
        <v>1.1087130434782608</v>
      </c>
      <c r="AH536" s="10"/>
      <c r="AI536" s="10"/>
    </row>
    <row r="537" spans="1:35" ht="18" customHeight="1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36">
        <v>54.1</v>
      </c>
      <c r="T537" s="20">
        <f t="shared" si="118"/>
        <v>2.6909722222222217E-2</v>
      </c>
      <c r="U537" s="21">
        <f t="shared" si="126"/>
        <v>3.0591086953686519E-2</v>
      </c>
      <c r="V537" s="21">
        <f t="shared" si="127"/>
        <v>2.3228357490757919E-2</v>
      </c>
      <c r="W537" s="47">
        <f t="shared" si="128"/>
        <v>-9.3356341673856952E-2</v>
      </c>
      <c r="X537" s="21">
        <f t="shared" si="119"/>
        <v>-0.10000000000000005</v>
      </c>
      <c r="Y537" s="21">
        <f t="shared" si="120"/>
        <v>2.9421915444348575E-2</v>
      </c>
      <c r="Z537" s="21">
        <f t="shared" si="121"/>
        <v>2.960069444444444E-2</v>
      </c>
      <c r="AA537" s="20">
        <f t="shared" si="122"/>
        <v>1.106092013888889</v>
      </c>
      <c r="AB537" s="21">
        <f t="shared" si="129"/>
        <v>1.1109176978050836</v>
      </c>
      <c r="AC537" s="21">
        <f t="shared" si="130"/>
        <v>1.1012663299726944</v>
      </c>
      <c r="AD537" s="47">
        <f t="shared" si="131"/>
        <v>3.6215184285097279E-3</v>
      </c>
      <c r="AE537" s="21">
        <f t="shared" si="123"/>
        <v>-2.4328647060392404E-3</v>
      </c>
      <c r="AF537" s="21">
        <f t="shared" si="124"/>
        <v>1.102086281276963</v>
      </c>
      <c r="AG537" s="22">
        <f t="shared" si="125"/>
        <v>1.1087829861111111</v>
      </c>
      <c r="AH537" s="10"/>
      <c r="AI537" s="10"/>
    </row>
    <row r="538" spans="1:35" ht="18" customHeight="1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36">
        <v>54.2</v>
      </c>
      <c r="T538" s="20">
        <f t="shared" si="118"/>
        <v>2.6863084922010394E-2</v>
      </c>
      <c r="U538" s="21">
        <f t="shared" si="126"/>
        <v>3.0538279278670269E-2</v>
      </c>
      <c r="V538" s="21">
        <f t="shared" si="127"/>
        <v>2.3187890565350519E-2</v>
      </c>
      <c r="W538" s="47">
        <f t="shared" si="128"/>
        <v>-9.3367786391042346E-2</v>
      </c>
      <c r="X538" s="21">
        <f t="shared" si="119"/>
        <v>-9.9999999999999978E-2</v>
      </c>
      <c r="Y538" s="21">
        <f t="shared" si="120"/>
        <v>2.9371231696813091E-2</v>
      </c>
      <c r="Z538" s="21">
        <f t="shared" si="121"/>
        <v>2.9549393414211433E-2</v>
      </c>
      <c r="AA538" s="20">
        <f t="shared" si="122"/>
        <v>1.1061663778162911</v>
      </c>
      <c r="AB538" s="21">
        <f t="shared" si="129"/>
        <v>1.1109841052602418</v>
      </c>
      <c r="AC538" s="21">
        <f t="shared" si="130"/>
        <v>1.1013486503723404</v>
      </c>
      <c r="AD538" s="47">
        <f t="shared" si="131"/>
        <v>3.6154420949750356E-3</v>
      </c>
      <c r="AE538" s="21">
        <f t="shared" si="123"/>
        <v>-2.4284850326984158E-3</v>
      </c>
      <c r="AF538" s="21">
        <f t="shared" si="124"/>
        <v>1.102167097329888</v>
      </c>
      <c r="AG538" s="22">
        <f t="shared" si="125"/>
        <v>1.1088526863084922</v>
      </c>
      <c r="AH538" s="10"/>
      <c r="AI538" s="10"/>
    </row>
    <row r="539" spans="1:35" ht="18" customHeight="1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36">
        <v>54.3</v>
      </c>
      <c r="T539" s="20">
        <f t="shared" si="118"/>
        <v>2.681660899653979E-2</v>
      </c>
      <c r="U539" s="21">
        <f t="shared" si="126"/>
        <v>3.0485653622462121E-2</v>
      </c>
      <c r="V539" s="21">
        <f t="shared" si="127"/>
        <v>2.3147564370617459E-2</v>
      </c>
      <c r="W539" s="47">
        <f t="shared" si="128"/>
        <v>-9.3379191745486007E-2</v>
      </c>
      <c r="X539" s="21">
        <f t="shared" si="119"/>
        <v>-9.9999999999999992E-2</v>
      </c>
      <c r="Y539" s="21">
        <f t="shared" si="120"/>
        <v>2.9320722269991405E-2</v>
      </c>
      <c r="Z539" s="21">
        <f t="shared" si="121"/>
        <v>2.9498269896193769E-2</v>
      </c>
      <c r="AA539" s="20">
        <f t="shared" si="122"/>
        <v>1.1062404844290656</v>
      </c>
      <c r="AB539" s="21">
        <f t="shared" si="129"/>
        <v>1.1110502815500496</v>
      </c>
      <c r="AC539" s="21">
        <f t="shared" si="130"/>
        <v>1.1014306873080819</v>
      </c>
      <c r="AD539" s="47">
        <f t="shared" si="131"/>
        <v>3.6093860780218655E-3</v>
      </c>
      <c r="AE539" s="21">
        <f t="shared" si="123"/>
        <v>-2.4241210997065091E-3</v>
      </c>
      <c r="AF539" s="21">
        <f t="shared" si="124"/>
        <v>1.1022476354256232</v>
      </c>
      <c r="AG539" s="22">
        <f t="shared" si="125"/>
        <v>1.1089221453287197</v>
      </c>
      <c r="AH539" s="10"/>
      <c r="AI539" s="10"/>
    </row>
    <row r="540" spans="1:35" ht="18" customHeight="1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36">
        <v>54.4</v>
      </c>
      <c r="T540" s="20">
        <f t="shared" si="118"/>
        <v>2.6770293609671845E-2</v>
      </c>
      <c r="U540" s="21">
        <f t="shared" si="126"/>
        <v>3.0433209045520517E-2</v>
      </c>
      <c r="V540" s="21">
        <f t="shared" si="127"/>
        <v>2.3107378173823172E-2</v>
      </c>
      <c r="W540" s="47">
        <f t="shared" si="128"/>
        <v>-9.3390557939914395E-2</v>
      </c>
      <c r="X540" s="21">
        <f t="shared" si="119"/>
        <v>-0.10000000000000012</v>
      </c>
      <c r="Y540" s="21">
        <f t="shared" si="120"/>
        <v>2.9270386266094423E-2</v>
      </c>
      <c r="Z540" s="21">
        <f t="shared" si="121"/>
        <v>2.9447322970639032E-2</v>
      </c>
      <c r="AA540" s="20">
        <f t="shared" si="122"/>
        <v>1.106314335060449</v>
      </c>
      <c r="AB540" s="21">
        <f t="shared" si="129"/>
        <v>1.1111162278792752</v>
      </c>
      <c r="AC540" s="21">
        <f t="shared" si="130"/>
        <v>1.1015124422416227</v>
      </c>
      <c r="AD540" s="47">
        <f t="shared" si="131"/>
        <v>3.6033502761427479E-3</v>
      </c>
      <c r="AE540" s="21">
        <f t="shared" si="123"/>
        <v>-2.4197728223606368E-3</v>
      </c>
      <c r="AF540" s="21">
        <f t="shared" si="124"/>
        <v>1.1023278969957082</v>
      </c>
      <c r="AG540" s="22">
        <f t="shared" si="125"/>
        <v>1.1089913644214162</v>
      </c>
      <c r="AH540" s="10"/>
      <c r="AI540" s="10"/>
    </row>
    <row r="541" spans="1:35" ht="18" customHeight="1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36">
        <v>54.5</v>
      </c>
      <c r="T541" s="20">
        <f t="shared" si="118"/>
        <v>2.6724137931034481E-2</v>
      </c>
      <c r="U541" s="21">
        <f t="shared" si="126"/>
        <v>3.0380944614759649E-2</v>
      </c>
      <c r="V541" s="21">
        <f t="shared" si="127"/>
        <v>2.3067331247309315E-2</v>
      </c>
      <c r="W541" s="47">
        <f t="shared" si="128"/>
        <v>-9.3401885175664182E-2</v>
      </c>
      <c r="X541" s="21">
        <f t="shared" si="119"/>
        <v>-0.10000000000000005</v>
      </c>
      <c r="Y541" s="21">
        <f t="shared" si="120"/>
        <v>2.9220222793487575E-2</v>
      </c>
      <c r="Z541" s="21">
        <f t="shared" si="121"/>
        <v>2.939655172413793E-2</v>
      </c>
      <c r="AA541" s="20">
        <f t="shared" si="122"/>
        <v>1.1063879310344829</v>
      </c>
      <c r="AB541" s="21">
        <f t="shared" si="129"/>
        <v>1.1111819454443326</v>
      </c>
      <c r="AC541" s="21">
        <f t="shared" si="130"/>
        <v>1.1015939166246331</v>
      </c>
      <c r="AD541" s="47">
        <f t="shared" si="131"/>
        <v>3.597334588505001E-3</v>
      </c>
      <c r="AE541" s="21">
        <f t="shared" si="123"/>
        <v>-2.4154401165643719E-3</v>
      </c>
      <c r="AF541" s="21">
        <f t="shared" si="124"/>
        <v>1.102407883461868</v>
      </c>
      <c r="AG541" s="22">
        <f t="shared" si="125"/>
        <v>1.1090603448275862</v>
      </c>
      <c r="AH541" s="10"/>
      <c r="AI541" s="10"/>
    </row>
    <row r="542" spans="1:35" ht="18" customHeight="1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36">
        <v>54.6</v>
      </c>
      <c r="T542" s="20">
        <f t="shared" si="118"/>
        <v>2.6678141135972458E-2</v>
      </c>
      <c r="U542" s="21">
        <f t="shared" si="126"/>
        <v>3.0328859403494075E-2</v>
      </c>
      <c r="V542" s="21">
        <f t="shared" si="127"/>
        <v>2.3027422868450841E-2</v>
      </c>
      <c r="W542" s="47">
        <f t="shared" si="128"/>
        <v>-9.3413173652694789E-2</v>
      </c>
      <c r="X542" s="21">
        <f t="shared" si="119"/>
        <v>-0.10000000000000005</v>
      </c>
      <c r="Y542" s="21">
        <f t="shared" si="120"/>
        <v>2.9170230966638153E-2</v>
      </c>
      <c r="Z542" s="21">
        <f t="shared" si="121"/>
        <v>2.9345955249569705E-2</v>
      </c>
      <c r="AA542" s="20">
        <f t="shared" si="122"/>
        <v>1.106461273666093</v>
      </c>
      <c r="AB542" s="21">
        <f t="shared" si="129"/>
        <v>1.1112474354333497</v>
      </c>
      <c r="AC542" s="21">
        <f t="shared" si="130"/>
        <v>1.1016751118988364</v>
      </c>
      <c r="AD542" s="47">
        <f t="shared" si="131"/>
        <v>3.5913389149422989E-3</v>
      </c>
      <c r="AE542" s="21">
        <f t="shared" si="123"/>
        <v>-2.4111228988231998E-3</v>
      </c>
      <c r="AF542" s="21">
        <f t="shared" si="124"/>
        <v>1.1024875962360994</v>
      </c>
      <c r="AG542" s="22">
        <f t="shared" si="125"/>
        <v>1.1091290877796904</v>
      </c>
      <c r="AH542" s="10"/>
      <c r="AI542" s="10"/>
    </row>
    <row r="543" spans="1:35" ht="18" customHeight="1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36">
        <v>54.7</v>
      </c>
      <c r="T543" s="20">
        <f t="shared" si="118"/>
        <v>2.6632302405498277E-2</v>
      </c>
      <c r="U543" s="21">
        <f t="shared" si="126"/>
        <v>3.0276952491383957E-2</v>
      </c>
      <c r="V543" s="21">
        <f t="shared" si="127"/>
        <v>2.2987652319612598E-2</v>
      </c>
      <c r="W543" s="47">
        <f t="shared" si="128"/>
        <v>-9.3424423569598791E-2</v>
      </c>
      <c r="X543" s="21">
        <f t="shared" si="119"/>
        <v>-0.10000000000000005</v>
      </c>
      <c r="Y543" s="21">
        <f t="shared" si="120"/>
        <v>2.9120409906063193E-2</v>
      </c>
      <c r="Z543" s="21">
        <f t="shared" si="121"/>
        <v>2.9295532646048107E-2</v>
      </c>
      <c r="AA543" s="20">
        <f t="shared" si="122"/>
        <v>1.1065343642611682</v>
      </c>
      <c r="AB543" s="21">
        <f t="shared" si="129"/>
        <v>1.1113126990262439</v>
      </c>
      <c r="AC543" s="21">
        <f t="shared" si="130"/>
        <v>1.1017560294960926</v>
      </c>
      <c r="AD543" s="47">
        <f t="shared" si="131"/>
        <v>3.5853631559520731E-3</v>
      </c>
      <c r="AE543" s="21">
        <f t="shared" si="123"/>
        <v>-2.4068210862373683E-3</v>
      </c>
      <c r="AF543" s="21">
        <f t="shared" si="124"/>
        <v>1.1025670367207514</v>
      </c>
      <c r="AG543" s="22">
        <f t="shared" si="125"/>
        <v>1.1091975945017183</v>
      </c>
      <c r="AH543" s="10"/>
      <c r="AI543" s="10"/>
    </row>
    <row r="544" spans="1:35" ht="18" customHeight="1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36">
        <v>54.8</v>
      </c>
      <c r="T544" s="20">
        <f t="shared" si="118"/>
        <v>2.6586620926243566E-2</v>
      </c>
      <c r="U544" s="21">
        <f t="shared" si="126"/>
        <v>3.0225222964380821E-2</v>
      </c>
      <c r="V544" s="21">
        <f t="shared" si="127"/>
        <v>2.2948018888106315E-2</v>
      </c>
      <c r="W544" s="47">
        <f t="shared" si="128"/>
        <v>-9.3435635123614733E-2</v>
      </c>
      <c r="X544" s="21">
        <f t="shared" si="119"/>
        <v>-0.10000000000000007</v>
      </c>
      <c r="Y544" s="21">
        <f t="shared" si="120"/>
        <v>2.907075873827792E-2</v>
      </c>
      <c r="Z544" s="21">
        <f t="shared" si="121"/>
        <v>2.9245283018867925E-2</v>
      </c>
      <c r="AA544" s="20">
        <f t="shared" si="122"/>
        <v>1.1066072041166379</v>
      </c>
      <c r="AB544" s="21">
        <f t="shared" si="129"/>
        <v>1.11137773739479</v>
      </c>
      <c r="AC544" s="21">
        <f t="shared" si="130"/>
        <v>1.1018366708384857</v>
      </c>
      <c r="AD544" s="47">
        <f t="shared" si="131"/>
        <v>3.5794072126879134E-3</v>
      </c>
      <c r="AE544" s="21">
        <f t="shared" si="123"/>
        <v>-2.4025345964983672E-3</v>
      </c>
      <c r="AF544" s="21">
        <f t="shared" si="124"/>
        <v>1.1026462063086104</v>
      </c>
      <c r="AG544" s="22">
        <f t="shared" si="125"/>
        <v>1.1092658662092625</v>
      </c>
      <c r="AH544" s="10"/>
      <c r="AI544" s="10"/>
    </row>
    <row r="545" spans="1:35" ht="18" customHeight="1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36">
        <v>54.9</v>
      </c>
      <c r="T545" s="20">
        <f t="shared" si="118"/>
        <v>2.6541095890410957E-2</v>
      </c>
      <c r="U545" s="21">
        <f t="shared" si="126"/>
        <v>3.0173669914673861E-2</v>
      </c>
      <c r="V545" s="21">
        <f t="shared" si="127"/>
        <v>2.2908521866148054E-2</v>
      </c>
      <c r="W545" s="47">
        <f t="shared" si="128"/>
        <v>-9.3446808510638385E-2</v>
      </c>
      <c r="X545" s="21">
        <f t="shared" si="119"/>
        <v>-9.9999999999999992E-2</v>
      </c>
      <c r="Y545" s="21">
        <f t="shared" si="120"/>
        <v>2.9021276595744681E-2</v>
      </c>
      <c r="Z545" s="21">
        <f t="shared" si="121"/>
        <v>2.9195205479452053E-2</v>
      </c>
      <c r="AA545" s="20">
        <f t="shared" si="122"/>
        <v>1.106679794520548</v>
      </c>
      <c r="AB545" s="21">
        <f t="shared" si="129"/>
        <v>1.1114425517026927</v>
      </c>
      <c r="AC545" s="21">
        <f t="shared" si="130"/>
        <v>1.1019170373384033</v>
      </c>
      <c r="AD545" s="47">
        <f t="shared" si="131"/>
        <v>3.5734709869555993E-3</v>
      </c>
      <c r="AE545" s="21">
        <f t="shared" si="123"/>
        <v>-2.3982633478828097E-3</v>
      </c>
      <c r="AF545" s="21">
        <f t="shared" si="124"/>
        <v>1.1027251063829788</v>
      </c>
      <c r="AG545" s="22">
        <f t="shared" si="125"/>
        <v>1.1093339041095891</v>
      </c>
      <c r="AH545" s="10"/>
      <c r="AI545" s="10"/>
    </row>
    <row r="546" spans="1:35" ht="18" customHeight="1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36">
        <v>55</v>
      </c>
      <c r="T546" s="20">
        <f t="shared" si="118"/>
        <v>2.6495726495726492E-2</v>
      </c>
      <c r="U546" s="21">
        <f t="shared" si="126"/>
        <v>3.0122292440636869E-2</v>
      </c>
      <c r="V546" s="21">
        <f t="shared" si="127"/>
        <v>2.2869160550816114E-2</v>
      </c>
      <c r="W546" s="47">
        <f t="shared" si="128"/>
        <v>-9.3457943925233822E-2</v>
      </c>
      <c r="X546" s="21">
        <f t="shared" si="119"/>
        <v>-0.1000000000000001</v>
      </c>
      <c r="Y546" s="21">
        <f t="shared" si="120"/>
        <v>2.897196261682243E-2</v>
      </c>
      <c r="Z546" s="21">
        <f t="shared" si="121"/>
        <v>2.9145299145299144E-2</v>
      </c>
      <c r="AA546" s="20">
        <f t="shared" si="122"/>
        <v>1.1067521367521369</v>
      </c>
      <c r="AB546" s="21">
        <f t="shared" si="129"/>
        <v>1.1115071431056527</v>
      </c>
      <c r="AC546" s="21">
        <f t="shared" si="130"/>
        <v>1.1019971303986211</v>
      </c>
      <c r="AD546" s="47">
        <f t="shared" si="131"/>
        <v>3.5675543812065296E-3</v>
      </c>
      <c r="AE546" s="21">
        <f t="shared" si="123"/>
        <v>-2.3940072592477293E-3</v>
      </c>
      <c r="AF546" s="21">
        <f t="shared" si="124"/>
        <v>1.1028037383177571</v>
      </c>
      <c r="AG546" s="22">
        <f t="shared" si="125"/>
        <v>1.1094017094017095</v>
      </c>
      <c r="AH546" s="10"/>
      <c r="AI546" s="10"/>
    </row>
    <row r="547" spans="1:35" ht="18" customHeight="1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36">
        <v>55.1</v>
      </c>
      <c r="T547" s="20">
        <f t="shared" si="118"/>
        <v>2.6450511945392489E-2</v>
      </c>
      <c r="U547" s="21">
        <f t="shared" si="126"/>
        <v>3.0071089646775604E-2</v>
      </c>
      <c r="V547" s="21">
        <f t="shared" si="127"/>
        <v>2.2829934244009375E-2</v>
      </c>
      <c r="W547" s="47">
        <f t="shared" si="128"/>
        <v>-9.3469041560644631E-2</v>
      </c>
      <c r="X547" s="21">
        <f t="shared" si="119"/>
        <v>-9.9999999999999978E-2</v>
      </c>
      <c r="Y547" s="21">
        <f t="shared" si="120"/>
        <v>2.8922815945716707E-2</v>
      </c>
      <c r="Z547" s="21">
        <f t="shared" si="121"/>
        <v>2.9095563139931738E-2</v>
      </c>
      <c r="AA547" s="20">
        <f t="shared" si="122"/>
        <v>1.1068242320819115</v>
      </c>
      <c r="AB547" s="21">
        <f t="shared" si="129"/>
        <v>1.111571512751439</v>
      </c>
      <c r="AC547" s="21">
        <f t="shared" si="130"/>
        <v>1.102076951412384</v>
      </c>
      <c r="AD547" s="47">
        <f t="shared" si="131"/>
        <v>3.5616572985333766E-3</v>
      </c>
      <c r="AE547" s="21">
        <f t="shared" si="123"/>
        <v>-2.3897662500250842E-3</v>
      </c>
      <c r="AF547" s="21">
        <f t="shared" si="124"/>
        <v>1.1028821034775234</v>
      </c>
      <c r="AG547" s="22">
        <f t="shared" si="125"/>
        <v>1.1094692832764508</v>
      </c>
      <c r="AH547" s="10"/>
      <c r="AI547" s="10"/>
    </row>
    <row r="548" spans="1:35" ht="18" customHeight="1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36">
        <v>55.2</v>
      </c>
      <c r="T548" s="20">
        <f t="shared" si="118"/>
        <v>2.6405451448040882E-2</v>
      </c>
      <c r="U548" s="21">
        <f t="shared" si="126"/>
        <v>3.0020060643675777E-2</v>
      </c>
      <c r="V548" s="21">
        <f t="shared" si="127"/>
        <v>2.2790842252405987E-2</v>
      </c>
      <c r="W548" s="47">
        <f t="shared" si="128"/>
        <v>-9.3480101608806279E-2</v>
      </c>
      <c r="X548" s="21">
        <f t="shared" si="119"/>
        <v>-0.10000000000000006</v>
      </c>
      <c r="Y548" s="21">
        <f t="shared" si="120"/>
        <v>2.8873835732430145E-2</v>
      </c>
      <c r="Z548" s="21">
        <f t="shared" si="121"/>
        <v>2.9045996592844972E-2</v>
      </c>
      <c r="AA548" s="20">
        <f t="shared" si="122"/>
        <v>1.1068960817717206</v>
      </c>
      <c r="AB548" s="21">
        <f t="shared" si="129"/>
        <v>1.1116356617799534</v>
      </c>
      <c r="AC548" s="21">
        <f t="shared" si="130"/>
        <v>1.1021565017634878</v>
      </c>
      <c r="AD548" s="47">
        <f t="shared" si="131"/>
        <v>3.5557796426639492E-3</v>
      </c>
      <c r="AE548" s="21">
        <f t="shared" si="123"/>
        <v>-2.3855402402162738E-3</v>
      </c>
      <c r="AF548" s="21">
        <f t="shared" si="124"/>
        <v>1.1029602032176122</v>
      </c>
      <c r="AG548" s="22">
        <f t="shared" si="125"/>
        <v>1.1095366269165248</v>
      </c>
      <c r="AH548" s="10"/>
      <c r="AI548" s="10"/>
    </row>
    <row r="549" spans="1:35" ht="18" customHeight="1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36">
        <v>55.3</v>
      </c>
      <c r="T549" s="20">
        <f t="shared" si="118"/>
        <v>2.6360544217687073E-2</v>
      </c>
      <c r="U549" s="21">
        <f t="shared" si="126"/>
        <v>2.9969204547951513E-2</v>
      </c>
      <c r="V549" s="21">
        <f t="shared" si="127"/>
        <v>2.2751883887422632E-2</v>
      </c>
      <c r="W549" s="47">
        <f t="shared" si="128"/>
        <v>-9.3491124260355232E-2</v>
      </c>
      <c r="X549" s="21">
        <f t="shared" si="119"/>
        <v>-0.10000000000000006</v>
      </c>
      <c r="Y549" s="21">
        <f t="shared" si="120"/>
        <v>2.8825021132713444E-2</v>
      </c>
      <c r="Z549" s="21">
        <f t="shared" si="121"/>
        <v>2.8996598639455782E-2</v>
      </c>
      <c r="AA549" s="20">
        <f t="shared" si="122"/>
        <v>1.10696768707483</v>
      </c>
      <c r="AB549" s="21">
        <f t="shared" si="129"/>
        <v>1.1116995913233019</v>
      </c>
      <c r="AC549" s="21">
        <f t="shared" si="130"/>
        <v>1.1022357828263583</v>
      </c>
      <c r="AD549" s="47">
        <f t="shared" si="131"/>
        <v>3.5499213179576721E-3</v>
      </c>
      <c r="AE549" s="21">
        <f t="shared" si="123"/>
        <v>-2.3813291503878694E-3</v>
      </c>
      <c r="AF549" s="21">
        <f t="shared" si="124"/>
        <v>1.1030380388841927</v>
      </c>
      <c r="AG549" s="22">
        <f t="shared" si="125"/>
        <v>1.1096037414965987</v>
      </c>
      <c r="AH549" s="10"/>
      <c r="AI549" s="10"/>
    </row>
    <row r="550" spans="1:35" ht="18" customHeight="1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36">
        <v>55.4</v>
      </c>
      <c r="T550" s="20">
        <f t="shared" si="118"/>
        <v>2.6315789473684209E-2</v>
      </c>
      <c r="U550" s="21">
        <f t="shared" si="126"/>
        <v>2.9918520482194365E-2</v>
      </c>
      <c r="V550" s="21">
        <f t="shared" si="127"/>
        <v>2.2713058465174053E-2</v>
      </c>
      <c r="W550" s="47">
        <f t="shared" si="128"/>
        <v>-9.3502109704641415E-2</v>
      </c>
      <c r="X550" s="21">
        <f t="shared" si="119"/>
        <v>-0.10000000000000005</v>
      </c>
      <c r="Y550" s="21">
        <f t="shared" si="120"/>
        <v>2.8776371308016878E-2</v>
      </c>
      <c r="Z550" s="21">
        <f t="shared" si="121"/>
        <v>2.8947368421052631E-2</v>
      </c>
      <c r="AA550" s="20">
        <f t="shared" si="122"/>
        <v>1.1070390492359932</v>
      </c>
      <c r="AB550" s="21">
        <f t="shared" si="129"/>
        <v>1.1117633025058564</v>
      </c>
      <c r="AC550" s="21">
        <f t="shared" si="130"/>
        <v>1.1023147959661297</v>
      </c>
      <c r="AD550" s="47">
        <f t="shared" si="131"/>
        <v>3.544082229398276E-3</v>
      </c>
      <c r="AE550" s="21">
        <f t="shared" si="123"/>
        <v>-2.3771329016665545E-3</v>
      </c>
      <c r="AF550" s="21">
        <f t="shared" si="124"/>
        <v>1.1031156118143459</v>
      </c>
      <c r="AG550" s="22">
        <f t="shared" si="125"/>
        <v>1.1096706281833617</v>
      </c>
      <c r="AH550" s="10"/>
      <c r="AI550" s="10"/>
    </row>
    <row r="551" spans="1:35" ht="18" customHeight="1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36">
        <v>55.5</v>
      </c>
      <c r="T551" s="20">
        <f t="shared" si="118"/>
        <v>2.6271186440677965E-2</v>
      </c>
      <c r="U551" s="21">
        <f t="shared" si="126"/>
        <v>2.9868007574922851E-2</v>
      </c>
      <c r="V551" s="21">
        <f t="shared" si="127"/>
        <v>2.2674365306433075E-2</v>
      </c>
      <c r="W551" s="47">
        <f t="shared" si="128"/>
        <v>-9.3513058129738855E-2</v>
      </c>
      <c r="X551" s="21">
        <f t="shared" si="119"/>
        <v>-0.10000000000000002</v>
      </c>
      <c r="Y551" s="21">
        <f t="shared" si="120"/>
        <v>2.8727885425442291E-2</v>
      </c>
      <c r="Z551" s="21">
        <f t="shared" si="121"/>
        <v>2.8898305084745762E-2</v>
      </c>
      <c r="AA551" s="20">
        <f t="shared" si="122"/>
        <v>1.1071101694915255</v>
      </c>
      <c r="AB551" s="21">
        <f t="shared" si="129"/>
        <v>1.1118267964443254</v>
      </c>
      <c r="AC551" s="21">
        <f t="shared" si="130"/>
        <v>1.1023935425387257</v>
      </c>
      <c r="AD551" s="47">
        <f t="shared" si="131"/>
        <v>3.5382622825901044E-3</v>
      </c>
      <c r="AE551" s="21">
        <f t="shared" si="123"/>
        <v>-2.372951415733471E-3</v>
      </c>
      <c r="AF551" s="21">
        <f t="shared" si="124"/>
        <v>1.1031929233361417</v>
      </c>
      <c r="AG551" s="22">
        <f t="shared" si="125"/>
        <v>1.1097372881355934</v>
      </c>
      <c r="AH551" s="10"/>
      <c r="AI551" s="10"/>
    </row>
    <row r="552" spans="1:35" ht="18" customHeight="1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36">
        <v>55.6</v>
      </c>
      <c r="T552" s="20">
        <f t="shared" si="118"/>
        <v>2.6226734348561757E-2</v>
      </c>
      <c r="U552" s="21">
        <f t="shared" si="126"/>
        <v>2.9817664960532474E-2</v>
      </c>
      <c r="V552" s="21">
        <f t="shared" si="127"/>
        <v>2.2635803736591041E-2</v>
      </c>
      <c r="W552" s="47">
        <f t="shared" si="128"/>
        <v>-9.3523969722455941E-2</v>
      </c>
      <c r="X552" s="21">
        <f t="shared" si="119"/>
        <v>-9.999999999999995E-2</v>
      </c>
      <c r="Y552" s="21">
        <f t="shared" si="120"/>
        <v>2.8679562657695543E-2</v>
      </c>
      <c r="Z552" s="21">
        <f t="shared" si="121"/>
        <v>2.8849407783417932E-2</v>
      </c>
      <c r="AA552" s="20">
        <f t="shared" si="122"/>
        <v>1.1071810490693739</v>
      </c>
      <c r="AB552" s="21">
        <f t="shared" si="129"/>
        <v>1.1118900742478146</v>
      </c>
      <c r="AC552" s="21">
        <f t="shared" si="130"/>
        <v>1.1024720238909331</v>
      </c>
      <c r="AD552" s="47">
        <f t="shared" si="131"/>
        <v>3.5324613837530308E-3</v>
      </c>
      <c r="AE552" s="21">
        <f t="shared" si="123"/>
        <v>-2.3687846148203848E-3</v>
      </c>
      <c r="AF552" s="21">
        <f t="shared" si="124"/>
        <v>1.1032699747687131</v>
      </c>
      <c r="AG552" s="22">
        <f t="shared" si="125"/>
        <v>1.1098037225042301</v>
      </c>
      <c r="AH552" s="10"/>
      <c r="AI552" s="10"/>
    </row>
    <row r="553" spans="1:35" ht="18" customHeight="1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36">
        <v>55.7</v>
      </c>
      <c r="T553" s="20">
        <f t="shared" si="118"/>
        <v>2.6182432432432429E-2</v>
      </c>
      <c r="U553" s="21">
        <f t="shared" si="126"/>
        <v>2.9767491779246254E-2</v>
      </c>
      <c r="V553" s="21">
        <f t="shared" si="127"/>
        <v>2.2597373085618603E-2</v>
      </c>
      <c r="W553" s="47">
        <f t="shared" si="128"/>
        <v>-9.3534844668346065E-2</v>
      </c>
      <c r="X553" s="21">
        <f t="shared" si="119"/>
        <v>-0.10000000000000005</v>
      </c>
      <c r="Y553" s="21">
        <f t="shared" si="120"/>
        <v>2.8631402183039462E-2</v>
      </c>
      <c r="Z553" s="21">
        <f t="shared" si="121"/>
        <v>2.8800675675675673E-2</v>
      </c>
      <c r="AA553" s="20">
        <f t="shared" si="122"/>
        <v>1.1072516891891893</v>
      </c>
      <c r="AB553" s="21">
        <f t="shared" si="129"/>
        <v>1.1119531370178957</v>
      </c>
      <c r="AC553" s="21">
        <f t="shared" si="130"/>
        <v>1.1025502413604829</v>
      </c>
      <c r="AD553" s="47">
        <f t="shared" si="131"/>
        <v>3.5266794397167873E-3</v>
      </c>
      <c r="AE553" s="21">
        <f t="shared" si="123"/>
        <v>-2.3646324217038513E-3</v>
      </c>
      <c r="AF553" s="21">
        <f t="shared" si="124"/>
        <v>1.1033467674223341</v>
      </c>
      <c r="AG553" s="22">
        <f t="shared" si="125"/>
        <v>1.1098699324324324</v>
      </c>
      <c r="AH553" s="10"/>
      <c r="AI553" s="10"/>
    </row>
    <row r="554" spans="1:35" ht="18" customHeight="1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36">
        <v>55.8</v>
      </c>
      <c r="T554" s="20">
        <f t="shared" si="118"/>
        <v>2.6138279932546374E-2</v>
      </c>
      <c r="U554" s="21">
        <f t="shared" si="126"/>
        <v>2.9717487177065779E-2</v>
      </c>
      <c r="V554" s="21">
        <f t="shared" si="127"/>
        <v>2.2559072688026968E-2</v>
      </c>
      <c r="W554" s="47">
        <f t="shared" si="128"/>
        <v>-9.3545683151718392E-2</v>
      </c>
      <c r="X554" s="21">
        <f t="shared" si="119"/>
        <v>-0.1</v>
      </c>
      <c r="Y554" s="21">
        <f t="shared" si="120"/>
        <v>2.8583403185247276E-2</v>
      </c>
      <c r="Z554" s="21">
        <f t="shared" si="121"/>
        <v>2.8752107925801011E-2</v>
      </c>
      <c r="AA554" s="20">
        <f t="shared" si="122"/>
        <v>1.1073220910623947</v>
      </c>
      <c r="AB554" s="21">
        <f t="shared" si="129"/>
        <v>1.1120159858486662</v>
      </c>
      <c r="AC554" s="21">
        <f t="shared" si="130"/>
        <v>1.1026281962761231</v>
      </c>
      <c r="AD554" s="47">
        <f t="shared" si="131"/>
        <v>3.5209163579161097E-3</v>
      </c>
      <c r="AE554" s="21">
        <f t="shared" si="123"/>
        <v>-2.3604947597016018E-3</v>
      </c>
      <c r="AF554" s="21">
        <f t="shared" si="124"/>
        <v>1.1034233025984912</v>
      </c>
      <c r="AG554" s="22">
        <f t="shared" si="125"/>
        <v>1.1099359190556493</v>
      </c>
      <c r="AH554" s="10"/>
      <c r="AI554" s="10"/>
    </row>
    <row r="555" spans="1:35" ht="18" customHeight="1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36">
        <v>55.9</v>
      </c>
      <c r="T555" s="20">
        <f t="shared" si="118"/>
        <v>2.6094276094276093E-2</v>
      </c>
      <c r="U555" s="21">
        <f t="shared" si="126"/>
        <v>2.9667650305722729E-2</v>
      </c>
      <c r="V555" s="21">
        <f t="shared" si="127"/>
        <v>2.2520901882829455E-2</v>
      </c>
      <c r="W555" s="47">
        <f t="shared" si="128"/>
        <v>-9.3556485355648561E-2</v>
      </c>
      <c r="X555" s="21">
        <f t="shared" si="119"/>
        <v>-0.10000000000000003</v>
      </c>
      <c r="Y555" s="21">
        <f t="shared" si="120"/>
        <v>2.8535564853556485E-2</v>
      </c>
      <c r="Z555" s="21">
        <f t="shared" si="121"/>
        <v>2.8703703703703703E-2</v>
      </c>
      <c r="AA555" s="20">
        <f t="shared" si="122"/>
        <v>1.107392255892256</v>
      </c>
      <c r="AB555" s="21">
        <f t="shared" si="129"/>
        <v>1.1120786218268168</v>
      </c>
      <c r="AC555" s="21">
        <f t="shared" si="130"/>
        <v>1.1027058899576951</v>
      </c>
      <c r="AD555" s="47">
        <f t="shared" si="131"/>
        <v>3.5151720463868961E-3</v>
      </c>
      <c r="AE555" s="21">
        <f t="shared" si="123"/>
        <v>-2.356371552666331E-3</v>
      </c>
      <c r="AF555" s="21">
        <f t="shared" si="124"/>
        <v>1.1034995815899582</v>
      </c>
      <c r="AG555" s="22">
        <f t="shared" si="125"/>
        <v>1.1100016835016835</v>
      </c>
      <c r="AH555" s="10"/>
      <c r="AI555" s="10"/>
    </row>
    <row r="556" spans="1:35" ht="18" customHeight="1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36">
        <v>56</v>
      </c>
      <c r="T556" s="20">
        <f t="shared" si="118"/>
        <v>2.6050420168067225E-2</v>
      </c>
      <c r="U556" s="21">
        <f t="shared" si="126"/>
        <v>2.96179803226309E-2</v>
      </c>
      <c r="V556" s="21">
        <f t="shared" si="127"/>
        <v>2.2482860013503549E-2</v>
      </c>
      <c r="W556" s="47">
        <f t="shared" si="128"/>
        <v>-9.3567251461988424E-2</v>
      </c>
      <c r="X556" s="21">
        <f t="shared" si="119"/>
        <v>-9.999999999999995E-2</v>
      </c>
      <c r="Y556" s="21">
        <f t="shared" si="120"/>
        <v>2.8487886382623225E-2</v>
      </c>
      <c r="Z556" s="21">
        <f t="shared" si="121"/>
        <v>2.8655462184873946E-2</v>
      </c>
      <c r="AA556" s="20">
        <f t="shared" si="122"/>
        <v>1.1074621848739494</v>
      </c>
      <c r="AB556" s="21">
        <f t="shared" si="129"/>
        <v>1.1121410460316903</v>
      </c>
      <c r="AC556" s="21">
        <f t="shared" si="130"/>
        <v>1.1027833237162086</v>
      </c>
      <c r="AD556" s="47">
        <f t="shared" si="131"/>
        <v>3.509446413759971E-3</v>
      </c>
      <c r="AE556" s="21">
        <f t="shared" si="123"/>
        <v>-2.3522627249824997E-3</v>
      </c>
      <c r="AF556" s="21">
        <f t="shared" si="124"/>
        <v>1.1035756056808688</v>
      </c>
      <c r="AG556" s="22">
        <f t="shared" si="125"/>
        <v>1.1100672268907561</v>
      </c>
      <c r="AH556" s="10"/>
      <c r="AI556" s="10"/>
    </row>
    <row r="557" spans="1:35" ht="18" customHeight="1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36">
        <v>56.1</v>
      </c>
      <c r="T557" s="20">
        <f t="shared" si="118"/>
        <v>2.600671140939597E-2</v>
      </c>
      <c r="U557" s="21">
        <f t="shared" si="126"/>
        <v>2.9568476390838684E-2</v>
      </c>
      <c r="V557" s="21">
        <f t="shared" si="127"/>
        <v>2.2444946427953257E-2</v>
      </c>
      <c r="W557" s="47">
        <f t="shared" si="128"/>
        <v>-9.3577981651376194E-2</v>
      </c>
      <c r="X557" s="21">
        <f t="shared" si="119"/>
        <v>-9.999999999999995E-2</v>
      </c>
      <c r="Y557" s="21">
        <f t="shared" si="120"/>
        <v>2.8440366972477062E-2</v>
      </c>
      <c r="Z557" s="21">
        <f t="shared" si="121"/>
        <v>2.8607382550335566E-2</v>
      </c>
      <c r="AA557" s="20">
        <f t="shared" si="122"/>
        <v>1.1075318791946307</v>
      </c>
      <c r="AB557" s="21">
        <f t="shared" si="129"/>
        <v>1.1122032595353464</v>
      </c>
      <c r="AC557" s="21">
        <f t="shared" si="130"/>
        <v>1.102860498853915</v>
      </c>
      <c r="AD557" s="47">
        <f t="shared" si="131"/>
        <v>3.5037393692572663E-3</v>
      </c>
      <c r="AE557" s="21">
        <f t="shared" si="123"/>
        <v>-2.3481682015607445E-3</v>
      </c>
      <c r="AF557" s="21">
        <f t="shared" si="124"/>
        <v>1.103651376146789</v>
      </c>
      <c r="AG557" s="22">
        <f t="shared" si="125"/>
        <v>1.1101325503355703</v>
      </c>
      <c r="AH557" s="10"/>
      <c r="AI557" s="10"/>
    </row>
    <row r="558" spans="1:35" ht="18" customHeight="1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36">
        <v>56.2</v>
      </c>
      <c r="T558" s="20">
        <f t="shared" si="118"/>
        <v>2.5963149078726964E-2</v>
      </c>
      <c r="U558" s="21">
        <f t="shared" si="126"/>
        <v>2.9519137678982069E-2</v>
      </c>
      <c r="V558" s="21">
        <f t="shared" si="127"/>
        <v>2.2407160478471858E-2</v>
      </c>
      <c r="W558" s="47">
        <f t="shared" si="128"/>
        <v>-9.3588676103247462E-2</v>
      </c>
      <c r="X558" s="21">
        <f t="shared" si="119"/>
        <v>-9.9999999999999992E-2</v>
      </c>
      <c r="Y558" s="21">
        <f t="shared" si="120"/>
        <v>2.8393005828476269E-2</v>
      </c>
      <c r="Z558" s="21">
        <f t="shared" si="121"/>
        <v>2.855946398659966E-2</v>
      </c>
      <c r="AA558" s="20">
        <f t="shared" si="122"/>
        <v>1.1076013400335007</v>
      </c>
      <c r="AB558" s="21">
        <f t="shared" si="129"/>
        <v>1.1122652634026213</v>
      </c>
      <c r="AC558" s="21">
        <f t="shared" si="130"/>
        <v>1.1029374166643802</v>
      </c>
      <c r="AD558" s="47">
        <f t="shared" si="131"/>
        <v>3.4980508226866176E-3</v>
      </c>
      <c r="AE558" s="21">
        <f t="shared" si="123"/>
        <v>-2.3440879078335001E-3</v>
      </c>
      <c r="AF558" s="21">
        <f t="shared" si="124"/>
        <v>1.1037268942547878</v>
      </c>
      <c r="AG558" s="22">
        <f t="shared" si="125"/>
        <v>1.1101976549413735</v>
      </c>
      <c r="AH558" s="10"/>
      <c r="AI558" s="10"/>
    </row>
    <row r="559" spans="1:35" ht="18" customHeight="1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36">
        <v>56.3</v>
      </c>
      <c r="T559" s="20">
        <f t="shared" si="118"/>
        <v>2.5919732441471569E-2</v>
      </c>
      <c r="U559" s="21">
        <f t="shared" si="126"/>
        <v>2.9469963361238069E-2</v>
      </c>
      <c r="V559" s="21">
        <f t="shared" si="127"/>
        <v>2.2369501521705068E-2</v>
      </c>
      <c r="W559" s="47">
        <f t="shared" si="128"/>
        <v>-9.3599334995843927E-2</v>
      </c>
      <c r="X559" s="21">
        <f t="shared" si="119"/>
        <v>-0.10000000000000005</v>
      </c>
      <c r="Y559" s="21">
        <f t="shared" si="120"/>
        <v>2.8345802161263509E-2</v>
      </c>
      <c r="Z559" s="21">
        <f t="shared" si="121"/>
        <v>2.8511705685618727E-2</v>
      </c>
      <c r="AA559" s="20">
        <f t="shared" si="122"/>
        <v>1.1076705685618728</v>
      </c>
      <c r="AB559" s="21">
        <f t="shared" si="129"/>
        <v>1.1123270586911889</v>
      </c>
      <c r="AC559" s="21">
        <f t="shared" si="130"/>
        <v>1.1030140784325566</v>
      </c>
      <c r="AD559" s="47">
        <f t="shared" si="131"/>
        <v>3.4923806844371652E-3</v>
      </c>
      <c r="AE559" s="21">
        <f t="shared" si="123"/>
        <v>-2.3400217697510297E-3</v>
      </c>
      <c r="AF559" s="21">
        <f t="shared" si="124"/>
        <v>1.1038021612635078</v>
      </c>
      <c r="AG559" s="22">
        <f t="shared" si="125"/>
        <v>1.1102625418060201</v>
      </c>
      <c r="AH559" s="10"/>
      <c r="AI559" s="10"/>
    </row>
    <row r="560" spans="1:35" ht="18" customHeight="1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36">
        <v>56.4</v>
      </c>
      <c r="T560" s="20">
        <f t="shared" si="118"/>
        <v>2.5876460767946575E-2</v>
      </c>
      <c r="U560" s="21">
        <f t="shared" si="126"/>
        <v>2.9420952617278624E-2</v>
      </c>
      <c r="V560" s="21">
        <f t="shared" si="127"/>
        <v>2.2331968918614525E-2</v>
      </c>
      <c r="W560" s="47">
        <f t="shared" si="128"/>
        <v>-9.3609958506224264E-2</v>
      </c>
      <c r="X560" s="21">
        <f t="shared" si="119"/>
        <v>-0.10000000000000009</v>
      </c>
      <c r="Y560" s="21">
        <f t="shared" si="120"/>
        <v>2.8298755186721994E-2</v>
      </c>
      <c r="Z560" s="21">
        <f t="shared" si="121"/>
        <v>2.8464106844741235E-2</v>
      </c>
      <c r="AA560" s="20">
        <f t="shared" si="122"/>
        <v>1.1077395659432387</v>
      </c>
      <c r="AB560" s="21">
        <f t="shared" si="129"/>
        <v>1.1123886464516208</v>
      </c>
      <c r="AC560" s="21">
        <f t="shared" si="130"/>
        <v>1.1030904854348567</v>
      </c>
      <c r="AD560" s="47">
        <f t="shared" si="131"/>
        <v>3.4867288654741712E-3</v>
      </c>
      <c r="AE560" s="21">
        <f t="shared" si="123"/>
        <v>-2.335969713775862E-3</v>
      </c>
      <c r="AF560" s="21">
        <f t="shared" si="124"/>
        <v>1.1038771784232366</v>
      </c>
      <c r="AG560" s="22">
        <f t="shared" si="125"/>
        <v>1.1103272120200334</v>
      </c>
      <c r="AH560" s="10"/>
      <c r="AI560" s="10"/>
    </row>
    <row r="561" spans="1:35" ht="18" customHeight="1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36">
        <v>56.5</v>
      </c>
      <c r="T561" s="20">
        <f t="shared" si="118"/>
        <v>2.583333333333333E-2</v>
      </c>
      <c r="U561" s="21">
        <f t="shared" si="126"/>
        <v>2.9372104632224987E-2</v>
      </c>
      <c r="V561" s="21">
        <f t="shared" si="127"/>
        <v>2.2294562034441669E-2</v>
      </c>
      <c r="W561" s="47">
        <f t="shared" si="128"/>
        <v>-9.3620546810273639E-2</v>
      </c>
      <c r="X561" s="21">
        <f t="shared" si="119"/>
        <v>-0.10000000000000002</v>
      </c>
      <c r="Y561" s="21">
        <f t="shared" si="120"/>
        <v>2.8251864125932065E-2</v>
      </c>
      <c r="Z561" s="21">
        <f t="shared" si="121"/>
        <v>2.8416666666666663E-2</v>
      </c>
      <c r="AA561" s="20">
        <f t="shared" si="122"/>
        <v>1.1078083333333333</v>
      </c>
      <c r="AB561" s="21">
        <f t="shared" si="129"/>
        <v>1.1124500277274465</v>
      </c>
      <c r="AC561" s="21">
        <f t="shared" si="130"/>
        <v>1.1031666389392201</v>
      </c>
      <c r="AD561" s="47">
        <f t="shared" si="131"/>
        <v>3.4810952773358488E-3</v>
      </c>
      <c r="AE561" s="21">
        <f t="shared" si="123"/>
        <v>-2.3319316668796437E-3</v>
      </c>
      <c r="AF561" s="21">
        <f t="shared" si="124"/>
        <v>1.1039519469759733</v>
      </c>
      <c r="AG561" s="22">
        <f t="shared" si="125"/>
        <v>1.1103916666666664</v>
      </c>
      <c r="AH561" s="10"/>
      <c r="AI561" s="10"/>
    </row>
    <row r="562" spans="1:35" ht="18" customHeight="1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36">
        <v>56.6</v>
      </c>
      <c r="T562" s="20">
        <f t="shared" si="118"/>
        <v>2.5790349417637269E-2</v>
      </c>
      <c r="U562" s="21">
        <f t="shared" si="126"/>
        <v>2.9323418596602552E-2</v>
      </c>
      <c r="V562" s="21">
        <f t="shared" si="127"/>
        <v>2.2257280238671986E-2</v>
      </c>
      <c r="W562" s="47">
        <f t="shared" si="128"/>
        <v>-9.3631100082713095E-2</v>
      </c>
      <c r="X562" s="21">
        <f t="shared" si="119"/>
        <v>-0.1</v>
      </c>
      <c r="Y562" s="21">
        <f t="shared" si="120"/>
        <v>2.8205128205128206E-2</v>
      </c>
      <c r="Z562" s="21">
        <f t="shared" si="121"/>
        <v>2.8369384359400996E-2</v>
      </c>
      <c r="AA562" s="20">
        <f t="shared" si="122"/>
        <v>1.1078768718801997</v>
      </c>
      <c r="AB562" s="21">
        <f t="shared" si="129"/>
        <v>1.1125112035552114</v>
      </c>
      <c r="AC562" s="21">
        <f t="shared" si="130"/>
        <v>1.103242540205188</v>
      </c>
      <c r="AD562" s="47">
        <f t="shared" si="131"/>
        <v>3.4754798321267977E-3</v>
      </c>
      <c r="AE562" s="21">
        <f t="shared" si="123"/>
        <v>-2.3279075565379938E-3</v>
      </c>
      <c r="AF562" s="21">
        <f t="shared" si="124"/>
        <v>1.1040264681555003</v>
      </c>
      <c r="AG562" s="22">
        <f t="shared" si="125"/>
        <v>1.1104559068219633</v>
      </c>
      <c r="AH562" s="10"/>
      <c r="AI562" s="10"/>
    </row>
    <row r="563" spans="1:35" ht="18" customHeight="1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36">
        <v>56.7</v>
      </c>
      <c r="T563" s="20">
        <f t="shared" si="118"/>
        <v>2.5747508305647836E-2</v>
      </c>
      <c r="U563" s="21">
        <f t="shared" si="126"/>
        <v>2.9274893706296094E-2</v>
      </c>
      <c r="V563" s="21">
        <f t="shared" si="127"/>
        <v>2.2220122904999581E-2</v>
      </c>
      <c r="W563" s="47">
        <f t="shared" si="128"/>
        <v>-9.3641618497109946E-2</v>
      </c>
      <c r="X563" s="21">
        <f t="shared" si="119"/>
        <v>-0.10000000000000003</v>
      </c>
      <c r="Y563" s="21">
        <f t="shared" si="120"/>
        <v>2.815854665565648E-2</v>
      </c>
      <c r="Z563" s="21">
        <f t="shared" si="121"/>
        <v>2.832225913621262E-2</v>
      </c>
      <c r="AA563" s="20">
        <f t="shared" si="122"/>
        <v>1.1079451827242526</v>
      </c>
      <c r="AB563" s="21">
        <f t="shared" si="129"/>
        <v>1.1125721749645352</v>
      </c>
      <c r="AC563" s="21">
        <f t="shared" si="130"/>
        <v>1.1033181904839697</v>
      </c>
      <c r="AD563" s="47">
        <f t="shared" si="131"/>
        <v>3.4698824425152593E-3</v>
      </c>
      <c r="AE563" s="21">
        <f t="shared" si="123"/>
        <v>-2.3238973107259728E-3</v>
      </c>
      <c r="AF563" s="21">
        <f t="shared" si="124"/>
        <v>1.1041007431874483</v>
      </c>
      <c r="AG563" s="22">
        <f t="shared" si="125"/>
        <v>1.1105199335548173</v>
      </c>
      <c r="AH563" s="10"/>
      <c r="AI563" s="10"/>
    </row>
    <row r="564" spans="1:35" ht="18" customHeight="1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36">
        <v>56.8</v>
      </c>
      <c r="T564" s="20">
        <f t="shared" si="118"/>
        <v>2.5704809286898837E-2</v>
      </c>
      <c r="U564" s="21">
        <f t="shared" si="126"/>
        <v>2.922652916250551E-2</v>
      </c>
      <c r="V564" s="21">
        <f t="shared" si="127"/>
        <v>2.2183089411292163E-2</v>
      </c>
      <c r="W564" s="47">
        <f t="shared" si="128"/>
        <v>-9.3652102225886422E-2</v>
      </c>
      <c r="X564" s="21">
        <f t="shared" si="119"/>
        <v>-0.10000000000000006</v>
      </c>
      <c r="Y564" s="21">
        <f t="shared" si="120"/>
        <v>2.8112118713932401E-2</v>
      </c>
      <c r="Z564" s="21">
        <f t="shared" si="121"/>
        <v>2.8275290215588722E-2</v>
      </c>
      <c r="AA564" s="20">
        <f t="shared" si="122"/>
        <v>1.1080132669983416</v>
      </c>
      <c r="AB564" s="21">
        <f t="shared" si="129"/>
        <v>1.1126329429781707</v>
      </c>
      <c r="AC564" s="21">
        <f t="shared" si="130"/>
        <v>1.1033935910185124</v>
      </c>
      <c r="AD564" s="47">
        <f t="shared" si="131"/>
        <v>3.4643030217273753E-3</v>
      </c>
      <c r="AE564" s="21">
        <f t="shared" si="123"/>
        <v>-2.3199008579143591E-3</v>
      </c>
      <c r="AF564" s="21">
        <f t="shared" si="124"/>
        <v>1.1041747732893652</v>
      </c>
      <c r="AG564" s="22">
        <f t="shared" si="125"/>
        <v>1.1105837479270315</v>
      </c>
      <c r="AH564" s="10"/>
      <c r="AI564" s="10"/>
    </row>
    <row r="565" spans="1:35" ht="18" customHeight="1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36">
        <v>56.9</v>
      </c>
      <c r="T565" s="20">
        <f t="shared" si="118"/>
        <v>2.5662251655629138E-2</v>
      </c>
      <c r="U565" s="21">
        <f t="shared" si="126"/>
        <v>2.9178324171701964E-2</v>
      </c>
      <c r="V565" s="21">
        <f t="shared" si="127"/>
        <v>2.2146179139556313E-2</v>
      </c>
      <c r="W565" s="47">
        <f t="shared" si="128"/>
        <v>-9.3662551440329325E-2</v>
      </c>
      <c r="X565" s="21">
        <f t="shared" si="119"/>
        <v>-9.999999999999995E-2</v>
      </c>
      <c r="Y565" s="21">
        <f t="shared" si="120"/>
        <v>2.8065843621399179E-2</v>
      </c>
      <c r="Z565" s="21">
        <f t="shared" si="121"/>
        <v>2.8228476821192051E-2</v>
      </c>
      <c r="AA565" s="20">
        <f t="shared" si="122"/>
        <v>1.1080811258278147</v>
      </c>
      <c r="AB565" s="21">
        <f t="shared" si="129"/>
        <v>1.11269350861206</v>
      </c>
      <c r="AC565" s="21">
        <f t="shared" si="130"/>
        <v>1.1034687430435695</v>
      </c>
      <c r="AD565" s="47">
        <f t="shared" si="131"/>
        <v>3.4587414835440602E-3</v>
      </c>
      <c r="AE565" s="21">
        <f t="shared" si="123"/>
        <v>-2.31591812706473E-3</v>
      </c>
      <c r="AF565" s="21">
        <f t="shared" si="124"/>
        <v>1.1042485596707818</v>
      </c>
      <c r="AG565" s="22">
        <f t="shared" si="125"/>
        <v>1.1106473509933776</v>
      </c>
      <c r="AH565" s="10"/>
      <c r="AI565" s="10"/>
    </row>
    <row r="566" spans="1:35" ht="18" customHeight="1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36">
        <v>57</v>
      </c>
      <c r="T566" s="20">
        <f t="shared" si="118"/>
        <v>2.5619834710743798E-2</v>
      </c>
      <c r="U566" s="21">
        <f t="shared" si="126"/>
        <v>2.9130277945584482E-2</v>
      </c>
      <c r="V566" s="21">
        <f t="shared" si="127"/>
        <v>2.2109391475903115E-2</v>
      </c>
      <c r="W566" s="47">
        <f t="shared" si="128"/>
        <v>-9.3672966310600028E-2</v>
      </c>
      <c r="X566" s="21">
        <f t="shared" si="119"/>
        <v>-0.10000000000000006</v>
      </c>
      <c r="Y566" s="21">
        <f t="shared" si="120"/>
        <v>2.8019720624486443E-2</v>
      </c>
      <c r="Z566" s="21">
        <f t="shared" si="121"/>
        <v>2.8181818181818179E-2</v>
      </c>
      <c r="AA566" s="20">
        <f t="shared" si="122"/>
        <v>1.1081487603305784</v>
      </c>
      <c r="AB566" s="21">
        <f t="shared" si="129"/>
        <v>1.1127538728753898</v>
      </c>
      <c r="AC566" s="21">
        <f t="shared" si="130"/>
        <v>1.1035436477857667</v>
      </c>
      <c r="AD566" s="47">
        <f t="shared" si="131"/>
        <v>3.4531977422944866E-3</v>
      </c>
      <c r="AE566" s="21">
        <f t="shared" si="123"/>
        <v>-2.311949047626161E-3</v>
      </c>
      <c r="AF566" s="21">
        <f t="shared" si="124"/>
        <v>1.1043221035332784</v>
      </c>
      <c r="AG566" s="22">
        <f t="shared" si="125"/>
        <v>1.1107107438016528</v>
      </c>
      <c r="AH566" s="10"/>
      <c r="AI566" s="10"/>
    </row>
    <row r="567" spans="1:35" ht="18" customHeight="1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36">
        <v>57.1</v>
      </c>
      <c r="T567" s="20">
        <f t="shared" si="118"/>
        <v>2.5577557755775575E-2</v>
      </c>
      <c r="U567" s="21">
        <f t="shared" si="126"/>
        <v>2.9082389701036944E-2</v>
      </c>
      <c r="V567" s="21">
        <f t="shared" si="127"/>
        <v>2.2072725810514206E-2</v>
      </c>
      <c r="W567" s="47">
        <f t="shared" si="128"/>
        <v>-9.3683347005742462E-2</v>
      </c>
      <c r="X567" s="21">
        <f t="shared" si="119"/>
        <v>-0.10000000000000006</v>
      </c>
      <c r="Y567" s="21">
        <f t="shared" si="120"/>
        <v>2.7973748974569317E-2</v>
      </c>
      <c r="Z567" s="21">
        <f t="shared" si="121"/>
        <v>2.8135313531353134E-2</v>
      </c>
      <c r="AA567" s="20">
        <f t="shared" si="122"/>
        <v>1.1082161716171617</v>
      </c>
      <c r="AB567" s="21">
        <f t="shared" si="129"/>
        <v>1.1128140367706518</v>
      </c>
      <c r="AC567" s="21">
        <f t="shared" si="130"/>
        <v>1.1036183064636715</v>
      </c>
      <c r="AD567" s="47">
        <f t="shared" si="131"/>
        <v>3.4476717128541757E-3</v>
      </c>
      <c r="AE567" s="21">
        <f t="shared" si="123"/>
        <v>-2.3079935495303218E-3</v>
      </c>
      <c r="AF567" s="21">
        <f t="shared" si="124"/>
        <v>1.1043954060705496</v>
      </c>
      <c r="AG567" s="22">
        <f t="shared" si="125"/>
        <v>1.1107739273927393</v>
      </c>
      <c r="AH567" s="10"/>
      <c r="AI567" s="10"/>
    </row>
    <row r="568" spans="1:35" ht="18" customHeight="1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36">
        <v>57.2</v>
      </c>
      <c r="T568" s="20">
        <f t="shared" si="118"/>
        <v>2.5535420098846785E-2</v>
      </c>
      <c r="U568" s="21">
        <f t="shared" si="126"/>
        <v>2.9034658660085564E-2</v>
      </c>
      <c r="V568" s="21">
        <f t="shared" si="127"/>
        <v>2.2036181537608005E-2</v>
      </c>
      <c r="W568" s="47">
        <f t="shared" si="128"/>
        <v>-9.3693693693693791E-2</v>
      </c>
      <c r="X568" s="21">
        <f t="shared" si="119"/>
        <v>-0.10000000000000002</v>
      </c>
      <c r="Y568" s="21">
        <f t="shared" si="120"/>
        <v>2.7927927927927927E-2</v>
      </c>
      <c r="Z568" s="21">
        <f t="shared" si="121"/>
        <v>2.8088962108731463E-2</v>
      </c>
      <c r="AA568" s="20">
        <f t="shared" si="122"/>
        <v>1.1082833607907743</v>
      </c>
      <c r="AB568" s="21">
        <f t="shared" si="129"/>
        <v>1.1128740012936926</v>
      </c>
      <c r="AC568" s="21">
        <f t="shared" si="130"/>
        <v>1.1036927202878559</v>
      </c>
      <c r="AD568" s="47">
        <f t="shared" si="131"/>
        <v>3.4421633106391067E-3</v>
      </c>
      <c r="AE568" s="21">
        <f t="shared" si="123"/>
        <v>-2.30405156318759E-3</v>
      </c>
      <c r="AF568" s="21">
        <f t="shared" si="124"/>
        <v>1.1044684684684685</v>
      </c>
      <c r="AG568" s="22">
        <f t="shared" si="125"/>
        <v>1.1108369028006591</v>
      </c>
      <c r="AH568" s="10"/>
      <c r="AI568" s="10"/>
    </row>
    <row r="569" spans="1:35" ht="18" customHeight="1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36">
        <v>57.3</v>
      </c>
      <c r="T569" s="20">
        <f t="shared" si="118"/>
        <v>2.5493421052631578E-2</v>
      </c>
      <c r="U569" s="21">
        <f t="shared" si="126"/>
        <v>2.8987084049856705E-2</v>
      </c>
      <c r="V569" s="21">
        <f t="shared" si="127"/>
        <v>2.1999758055406451E-2</v>
      </c>
      <c r="W569" s="47">
        <f t="shared" si="128"/>
        <v>-9.3704006541291976E-2</v>
      </c>
      <c r="X569" s="21">
        <f t="shared" si="119"/>
        <v>-0.10000000000000005</v>
      </c>
      <c r="Y569" s="21">
        <f t="shared" si="120"/>
        <v>2.7882256745707278E-2</v>
      </c>
      <c r="Z569" s="21">
        <f t="shared" si="121"/>
        <v>2.8042763157894737E-2</v>
      </c>
      <c r="AA569" s="20">
        <f t="shared" si="122"/>
        <v>1.1083503289473684</v>
      </c>
      <c r="AB569" s="21">
        <f t="shared" si="129"/>
        <v>1.1129337674337727</v>
      </c>
      <c r="AC569" s="21">
        <f t="shared" si="130"/>
        <v>1.1037668904609643</v>
      </c>
      <c r="AD569" s="47">
        <f t="shared" si="131"/>
        <v>3.436672451601828E-3</v>
      </c>
      <c r="AE569" s="21">
        <f t="shared" si="123"/>
        <v>-2.3001230194827694E-3</v>
      </c>
      <c r="AF569" s="21">
        <f t="shared" si="124"/>
        <v>1.1045412919051512</v>
      </c>
      <c r="AG569" s="22">
        <f t="shared" si="125"/>
        <v>1.1108996710526315</v>
      </c>
      <c r="AH569" s="10"/>
      <c r="AI569" s="10"/>
    </row>
    <row r="570" spans="1:35" ht="18" customHeight="1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36">
        <v>57.4</v>
      </c>
      <c r="T570" s="20">
        <f t="shared" si="118"/>
        <v>2.5451559934318552E-2</v>
      </c>
      <c r="U570" s="21">
        <f t="shared" si="126"/>
        <v>2.8939665102535161E-2</v>
      </c>
      <c r="V570" s="21">
        <f t="shared" si="127"/>
        <v>2.1963454766101943E-2</v>
      </c>
      <c r="W570" s="47">
        <f t="shared" si="128"/>
        <v>-9.3714285714285861E-2</v>
      </c>
      <c r="X570" s="21">
        <f t="shared" si="119"/>
        <v>-0.1000000000000001</v>
      </c>
      <c r="Y570" s="21">
        <f t="shared" si="120"/>
        <v>2.7836734693877551E-2</v>
      </c>
      <c r="Z570" s="21">
        <f t="shared" si="121"/>
        <v>2.799671592775041E-2</v>
      </c>
      <c r="AA570" s="20">
        <f t="shared" si="122"/>
        <v>1.1084170771756978</v>
      </c>
      <c r="AB570" s="21">
        <f t="shared" si="129"/>
        <v>1.1129933361736186</v>
      </c>
      <c r="AC570" s="21">
        <f t="shared" si="130"/>
        <v>1.1038408181777772</v>
      </c>
      <c r="AD570" s="47">
        <f t="shared" si="131"/>
        <v>3.4311990522269816E-3</v>
      </c>
      <c r="AE570" s="21">
        <f t="shared" si="123"/>
        <v>-2.2962078497718152E-3</v>
      </c>
      <c r="AF570" s="21">
        <f t="shared" si="124"/>
        <v>1.1046138775510204</v>
      </c>
      <c r="AG570" s="22">
        <f t="shared" si="125"/>
        <v>1.1109622331691298</v>
      </c>
      <c r="AH570" s="10"/>
      <c r="AI570" s="10"/>
    </row>
    <row r="571" spans="1:35" ht="18" customHeight="1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36">
        <v>57.5</v>
      </c>
      <c r="T571" s="20">
        <f t="shared" si="118"/>
        <v>2.5409836065573767E-2</v>
      </c>
      <c r="U571" s="21">
        <f t="shared" si="126"/>
        <v>2.8892401055322866E-2</v>
      </c>
      <c r="V571" s="21">
        <f t="shared" si="127"/>
        <v>2.1927271075824671E-2</v>
      </c>
      <c r="W571" s="47">
        <f t="shared" si="128"/>
        <v>-9.3724531377343309E-2</v>
      </c>
      <c r="X571" s="21">
        <f t="shared" si="119"/>
        <v>-0.10000000000000003</v>
      </c>
      <c r="Y571" s="21">
        <f t="shared" si="120"/>
        <v>2.7791361043194785E-2</v>
      </c>
      <c r="Z571" s="21">
        <f t="shared" si="121"/>
        <v>2.7950819672131144E-2</v>
      </c>
      <c r="AA571" s="20">
        <f t="shared" si="122"/>
        <v>1.1084836065573769</v>
      </c>
      <c r="AB571" s="21">
        <f t="shared" si="129"/>
        <v>1.1130527084894777</v>
      </c>
      <c r="AC571" s="21">
        <f t="shared" si="130"/>
        <v>1.1039145046252758</v>
      </c>
      <c r="AD571" s="47">
        <f t="shared" si="131"/>
        <v>3.4257430295278443E-3</v>
      </c>
      <c r="AE571" s="21">
        <f t="shared" si="123"/>
        <v>-2.2923059858765693E-3</v>
      </c>
      <c r="AF571" s="21">
        <f t="shared" si="124"/>
        <v>1.1046862265688671</v>
      </c>
      <c r="AG571" s="22">
        <f t="shared" si="125"/>
        <v>1.1110245901639344</v>
      </c>
      <c r="AH571" s="10"/>
      <c r="AI571" s="10"/>
    </row>
    <row r="572" spans="1:35" ht="18" customHeight="1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36">
        <v>57.6</v>
      </c>
      <c r="T572" s="20">
        <f t="shared" si="118"/>
        <v>2.5368248772504088E-2</v>
      </c>
      <c r="U572" s="21">
        <f t="shared" si="126"/>
        <v>2.8845291150397929E-2</v>
      </c>
      <c r="V572" s="21">
        <f t="shared" si="127"/>
        <v>2.1891206394610247E-2</v>
      </c>
      <c r="W572" s="47">
        <f t="shared" si="128"/>
        <v>-9.3734743694060388E-2</v>
      </c>
      <c r="X572" s="21">
        <f t="shared" si="119"/>
        <v>-0.10000000000000009</v>
      </c>
      <c r="Y572" s="21">
        <f t="shared" si="120"/>
        <v>2.7746135069161921E-2</v>
      </c>
      <c r="Z572" s="21">
        <f t="shared" si="121"/>
        <v>2.7905073649754499E-2</v>
      </c>
      <c r="AA572" s="20">
        <f t="shared" si="122"/>
        <v>1.1085499181669394</v>
      </c>
      <c r="AB572" s="21">
        <f t="shared" si="129"/>
        <v>1.113111885351173</v>
      </c>
      <c r="AC572" s="21">
        <f t="shared" si="130"/>
        <v>1.103987950982706</v>
      </c>
      <c r="AD572" s="47">
        <f t="shared" si="131"/>
        <v>3.4203043010416646E-3</v>
      </c>
      <c r="AE572" s="21">
        <f t="shared" si="123"/>
        <v>-2.2884173600817041E-3</v>
      </c>
      <c r="AF572" s="21">
        <f t="shared" si="124"/>
        <v>1.1047583401139136</v>
      </c>
      <c r="AG572" s="22">
        <f t="shared" si="125"/>
        <v>1.1110867430441898</v>
      </c>
      <c r="AH572" s="10"/>
      <c r="AI572" s="10"/>
    </row>
    <row r="573" spans="1:35" ht="18" customHeight="1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36">
        <v>57.7</v>
      </c>
      <c r="T573" s="20">
        <f t="shared" si="118"/>
        <v>2.5326797385620912E-2</v>
      </c>
      <c r="U573" s="21">
        <f t="shared" si="126"/>
        <v>2.8798334634874165E-2</v>
      </c>
      <c r="V573" s="21">
        <f t="shared" si="127"/>
        <v>2.1855260136367658E-2</v>
      </c>
      <c r="W573" s="47">
        <f t="shared" si="128"/>
        <v>-9.3744922826970029E-2</v>
      </c>
      <c r="X573" s="21">
        <f t="shared" si="119"/>
        <v>-9.9999999999999936E-2</v>
      </c>
      <c r="Y573" s="21">
        <f t="shared" si="120"/>
        <v>2.7701056051990251E-2</v>
      </c>
      <c r="Z573" s="21">
        <f t="shared" si="121"/>
        <v>2.7859477124183001E-2</v>
      </c>
      <c r="AA573" s="20">
        <f t="shared" si="122"/>
        <v>1.1086160130718954</v>
      </c>
      <c r="AB573" s="21">
        <f t="shared" si="129"/>
        <v>1.1131708677221515</v>
      </c>
      <c r="AC573" s="21">
        <f t="shared" si="130"/>
        <v>1.1040611584216393</v>
      </c>
      <c r="AD573" s="47">
        <f t="shared" si="131"/>
        <v>3.4148827848250254E-3</v>
      </c>
      <c r="AE573" s="21">
        <f t="shared" si="123"/>
        <v>-2.2845419051310731E-3</v>
      </c>
      <c r="AF573" s="21">
        <f t="shared" si="124"/>
        <v>1.1048302193338748</v>
      </c>
      <c r="AG573" s="22">
        <f t="shared" si="125"/>
        <v>1.1111486928104575</v>
      </c>
      <c r="AH573" s="10"/>
      <c r="AI573" s="10"/>
    </row>
    <row r="574" spans="1:35" ht="18" customHeight="1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36">
        <v>57.8</v>
      </c>
      <c r="T574" s="20">
        <f t="shared" si="118"/>
        <v>2.5285481239804241E-2</v>
      </c>
      <c r="U574" s="21">
        <f t="shared" si="126"/>
        <v>2.8751530760760955E-2</v>
      </c>
      <c r="V574" s="21">
        <f t="shared" si="127"/>
        <v>2.1819431718847527E-2</v>
      </c>
      <c r="W574" s="47">
        <f t="shared" si="128"/>
        <v>-9.3755068937550742E-2</v>
      </c>
      <c r="X574" s="21">
        <f t="shared" si="119"/>
        <v>-0.10000000000000005</v>
      </c>
      <c r="Y574" s="21">
        <f t="shared" si="120"/>
        <v>2.7656123276561233E-2</v>
      </c>
      <c r="Z574" s="21">
        <f t="shared" si="121"/>
        <v>2.7814029363784666E-2</v>
      </c>
      <c r="AA574" s="20">
        <f t="shared" si="122"/>
        <v>1.1086818923327895</v>
      </c>
      <c r="AB574" s="21">
        <f t="shared" si="129"/>
        <v>1.113229656559541</v>
      </c>
      <c r="AC574" s="21">
        <f t="shared" si="130"/>
        <v>1.1041341281060379</v>
      </c>
      <c r="AD574" s="47">
        <f t="shared" si="131"/>
        <v>3.4094783994508045E-3</v>
      </c>
      <c r="AE574" s="21">
        <f t="shared" si="123"/>
        <v>-2.280679554222868E-3</v>
      </c>
      <c r="AF574" s="21">
        <f t="shared" si="124"/>
        <v>1.1049018653690186</v>
      </c>
      <c r="AG574" s="22">
        <f t="shared" si="125"/>
        <v>1.11121044045677</v>
      </c>
      <c r="AH574" s="10"/>
      <c r="AI574" s="10"/>
    </row>
    <row r="575" spans="1:35" ht="18" customHeight="1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36">
        <v>57.9</v>
      </c>
      <c r="T575" s="20">
        <f t="shared" si="118"/>
        <v>2.5244299674267098E-2</v>
      </c>
      <c r="U575" s="21">
        <f t="shared" si="126"/>
        <v>2.8704878784923497E-2</v>
      </c>
      <c r="V575" s="21">
        <f t="shared" si="127"/>
        <v>2.1783720563610699E-2</v>
      </c>
      <c r="W575" s="47">
        <f t="shared" si="128"/>
        <v>-9.3765182186234974E-2</v>
      </c>
      <c r="X575" s="21">
        <f t="shared" si="119"/>
        <v>-0.1</v>
      </c>
      <c r="Y575" s="21">
        <f t="shared" si="120"/>
        <v>2.7611336032388665E-2</v>
      </c>
      <c r="Z575" s="21">
        <f t="shared" si="121"/>
        <v>2.7768729641693808E-2</v>
      </c>
      <c r="AA575" s="20">
        <f t="shared" si="122"/>
        <v>1.1087475570032574</v>
      </c>
      <c r="AB575" s="21">
        <f t="shared" si="129"/>
        <v>1.1132882528142003</v>
      </c>
      <c r="AC575" s="21">
        <f t="shared" si="130"/>
        <v>1.1042068611923148</v>
      </c>
      <c r="AD575" s="47">
        <f t="shared" si="131"/>
        <v>3.4040910640037504E-3</v>
      </c>
      <c r="AE575" s="21">
        <f t="shared" si="123"/>
        <v>-2.2768302410061843E-3</v>
      </c>
      <c r="AF575" s="21">
        <f t="shared" si="124"/>
        <v>1.1049732793522267</v>
      </c>
      <c r="AG575" s="22">
        <f t="shared" si="125"/>
        <v>1.1112719869706842</v>
      </c>
      <c r="AH575" s="10"/>
      <c r="AI575" s="10"/>
    </row>
    <row r="576" spans="1:35" ht="18" customHeight="1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36">
        <v>58</v>
      </c>
      <c r="T576" s="20">
        <f t="shared" si="118"/>
        <v>2.5203252032520322E-2</v>
      </c>
      <c r="U576" s="21">
        <f t="shared" si="126"/>
        <v>2.86583779690435E-2</v>
      </c>
      <c r="V576" s="21">
        <f t="shared" si="127"/>
        <v>2.1748126095997144E-2</v>
      </c>
      <c r="W576" s="47">
        <f t="shared" si="128"/>
        <v>-9.377526273241725E-2</v>
      </c>
      <c r="X576" s="21">
        <f t="shared" si="119"/>
        <v>-0.10000000000000006</v>
      </c>
      <c r="Y576" s="21">
        <f t="shared" si="120"/>
        <v>2.7566693613581245E-2</v>
      </c>
      <c r="Z576" s="21">
        <f t="shared" si="121"/>
        <v>2.7723577235772356E-2</v>
      </c>
      <c r="AA576" s="20">
        <f t="shared" si="122"/>
        <v>1.1088130081300811</v>
      </c>
      <c r="AB576" s="21">
        <f t="shared" si="129"/>
        <v>1.113346657430768</v>
      </c>
      <c r="AC576" s="21">
        <f t="shared" si="130"/>
        <v>1.1042793588293942</v>
      </c>
      <c r="AD576" s="47">
        <f t="shared" si="131"/>
        <v>3.3987206980754673E-3</v>
      </c>
      <c r="AE576" s="21">
        <f t="shared" si="123"/>
        <v>-2.272993899577799E-3</v>
      </c>
      <c r="AF576" s="21">
        <f t="shared" si="124"/>
        <v>1.1050444624090541</v>
      </c>
      <c r="AG576" s="22">
        <f t="shared" si="125"/>
        <v>1.1113333333333333</v>
      </c>
      <c r="AH576" s="10"/>
      <c r="AI576" s="10"/>
    </row>
    <row r="577" spans="1:35" ht="18" customHeight="1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36">
        <v>58.1</v>
      </c>
      <c r="T577" s="20">
        <f t="shared" si="118"/>
        <v>2.516233766233766E-2</v>
      </c>
      <c r="U577" s="21">
        <f t="shared" si="126"/>
        <v>2.8612027579580191E-2</v>
      </c>
      <c r="V577" s="21">
        <f t="shared" si="127"/>
        <v>2.171264774509513E-2</v>
      </c>
      <c r="W577" s="47">
        <f t="shared" si="128"/>
        <v>-9.3785310734463362E-2</v>
      </c>
      <c r="X577" s="21">
        <f t="shared" si="119"/>
        <v>-9.9999999999999908E-2</v>
      </c>
      <c r="Y577" s="21">
        <f t="shared" si="120"/>
        <v>2.7522195318805488E-2</v>
      </c>
      <c r="Z577" s="21">
        <f t="shared" si="121"/>
        <v>2.7678571428571424E-2</v>
      </c>
      <c r="AA577" s="20">
        <f t="shared" si="122"/>
        <v>1.1088782467532468</v>
      </c>
      <c r="AB577" s="21">
        <f t="shared" si="129"/>
        <v>1.1134048713477191</v>
      </c>
      <c r="AC577" s="21">
        <f t="shared" si="130"/>
        <v>1.1043516221587744</v>
      </c>
      <c r="AD577" s="47">
        <f t="shared" si="131"/>
        <v>3.3933672217628043E-3</v>
      </c>
      <c r="AE577" s="21">
        <f t="shared" si="123"/>
        <v>-2.2691704644771443E-3</v>
      </c>
      <c r="AF577" s="21">
        <f t="shared" si="124"/>
        <v>1.1051154156577885</v>
      </c>
      <c r="AG577" s="22">
        <f t="shared" si="125"/>
        <v>1.1113944805194804</v>
      </c>
      <c r="AH577" s="10"/>
      <c r="AI577" s="10"/>
    </row>
    <row r="578" spans="1:35" ht="18" customHeight="1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36">
        <v>58.200000000000102</v>
      </c>
      <c r="T578" s="20">
        <f t="shared" si="118"/>
        <v>2.5121555915721187E-2</v>
      </c>
      <c r="U578" s="21">
        <f t="shared" si="126"/>
        <v>2.856582688773171E-2</v>
      </c>
      <c r="V578" s="21">
        <f t="shared" si="127"/>
        <v>2.167728494371066E-2</v>
      </c>
      <c r="W578" s="47">
        <f t="shared" si="128"/>
        <v>-9.3795326349718142E-2</v>
      </c>
      <c r="X578" s="21">
        <f t="shared" si="119"/>
        <v>-0.10000000000000005</v>
      </c>
      <c r="Y578" s="21">
        <f t="shared" si="120"/>
        <v>2.7477840451248948E-2</v>
      </c>
      <c r="Z578" s="21">
        <f t="shared" si="121"/>
        <v>2.7633711507293306E-2</v>
      </c>
      <c r="AA578" s="20">
        <f t="shared" si="122"/>
        <v>1.1089432739059968</v>
      </c>
      <c r="AB578" s="21">
        <f t="shared" si="129"/>
        <v>1.1134628954974084</v>
      </c>
      <c r="AC578" s="21">
        <f t="shared" si="130"/>
        <v>1.1044236523145849</v>
      </c>
      <c r="AD578" s="47">
        <f t="shared" si="131"/>
        <v>3.3880305556610651E-3</v>
      </c>
      <c r="AE578" s="21">
        <f t="shared" si="123"/>
        <v>-2.2653598706845052E-3</v>
      </c>
      <c r="AF578" s="21">
        <f t="shared" si="124"/>
        <v>1.1051861402095084</v>
      </c>
      <c r="AG578" s="22">
        <f t="shared" si="125"/>
        <v>1.1114554294975689</v>
      </c>
      <c r="AH578" s="10"/>
      <c r="AI578" s="10"/>
    </row>
    <row r="579" spans="1:35" ht="18" customHeight="1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36">
        <v>58.300000000000097</v>
      </c>
      <c r="T579" s="20">
        <f t="shared" si="118"/>
        <v>2.5080906148867273E-2</v>
      </c>
      <c r="U579" s="21">
        <f t="shared" si="126"/>
        <v>2.8519775169397073E-2</v>
      </c>
      <c r="V579" s="21">
        <f t="shared" si="127"/>
        <v>2.1642037128337472E-2</v>
      </c>
      <c r="W579" s="47">
        <f t="shared" si="128"/>
        <v>-9.3805309734513398E-2</v>
      </c>
      <c r="X579" s="21">
        <f t="shared" si="119"/>
        <v>-9.999999999999995E-2</v>
      </c>
      <c r="Y579" s="21">
        <f t="shared" si="120"/>
        <v>2.7433628318584029E-2</v>
      </c>
      <c r="Z579" s="21">
        <f t="shared" si="121"/>
        <v>2.7588996763753999E-2</v>
      </c>
      <c r="AA579" s="20">
        <f t="shared" si="122"/>
        <v>1.1090080906148867</v>
      </c>
      <c r="AB579" s="21">
        <f t="shared" si="129"/>
        <v>1.113520730806125</v>
      </c>
      <c r="AC579" s="21">
        <f t="shared" si="130"/>
        <v>1.1044954504236484</v>
      </c>
      <c r="AD579" s="47">
        <f t="shared" si="131"/>
        <v>3.3827106208622133E-3</v>
      </c>
      <c r="AE579" s="21">
        <f t="shared" si="123"/>
        <v>-2.2615620536152064E-3</v>
      </c>
      <c r="AF579" s="21">
        <f t="shared" si="124"/>
        <v>1.1052566371681416</v>
      </c>
      <c r="AG579" s="22">
        <f t="shared" si="125"/>
        <v>1.1115161812297736</v>
      </c>
      <c r="AH579" s="10"/>
      <c r="AI579" s="10"/>
    </row>
    <row r="580" spans="1:35" ht="18" customHeight="1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36">
        <v>58.400000000000098</v>
      </c>
      <c r="T580" s="20">
        <f t="shared" si="118"/>
        <v>2.5040387722132428E-2</v>
      </c>
      <c r="U580" s="21">
        <f t="shared" si="126"/>
        <v>2.8473871705138036E-2</v>
      </c>
      <c r="V580" s="21">
        <f t="shared" si="127"/>
        <v>2.1606903739126819E-2</v>
      </c>
      <c r="W580" s="47">
        <f t="shared" si="128"/>
        <v>-9.3815261044176992E-2</v>
      </c>
      <c r="X580" s="21">
        <f t="shared" si="119"/>
        <v>-0.10000000000000009</v>
      </c>
      <c r="Y580" s="21">
        <f t="shared" si="120"/>
        <v>2.7389558232931686E-2</v>
      </c>
      <c r="Z580" s="21">
        <f t="shared" si="121"/>
        <v>2.7544426494345672E-2</v>
      </c>
      <c r="AA580" s="20">
        <f t="shared" si="122"/>
        <v>1.1090726978998386</v>
      </c>
      <c r="AB580" s="21">
        <f t="shared" si="129"/>
        <v>1.1135783781941397</v>
      </c>
      <c r="AC580" s="21">
        <f t="shared" si="130"/>
        <v>1.1045670176055373</v>
      </c>
      <c r="AD580" s="47">
        <f t="shared" si="131"/>
        <v>3.3774073389504951E-3</v>
      </c>
      <c r="AE580" s="21">
        <f t="shared" si="123"/>
        <v>-2.2577769491170193E-3</v>
      </c>
      <c r="AF580" s="21">
        <f t="shared" si="124"/>
        <v>1.1053269076305221</v>
      </c>
      <c r="AG580" s="22">
        <f t="shared" si="125"/>
        <v>1.1115767366720519</v>
      </c>
      <c r="AH580" s="10"/>
      <c r="AI580" s="10"/>
    </row>
    <row r="581" spans="1:35" ht="18" customHeight="1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36">
        <v>58.500000000000099</v>
      </c>
      <c r="T581" s="20">
        <f t="shared" si="118"/>
        <v>2.4999999999999956E-2</v>
      </c>
      <c r="U581" s="21">
        <f t="shared" si="126"/>
        <v>2.8428115780141833E-2</v>
      </c>
      <c r="V581" s="21">
        <f t="shared" si="127"/>
        <v>2.1571884219858079E-2</v>
      </c>
      <c r="W581" s="47">
        <f t="shared" si="128"/>
        <v>-9.3825180433039529E-2</v>
      </c>
      <c r="X581" s="21">
        <f t="shared" si="119"/>
        <v>-0.10000000000000013</v>
      </c>
      <c r="Y581" s="21">
        <f t="shared" si="120"/>
        <v>2.734562951082594E-2</v>
      </c>
      <c r="Z581" s="21">
        <f t="shared" si="121"/>
        <v>2.7499999999999955E-2</v>
      </c>
      <c r="AA581" s="20">
        <f t="shared" si="122"/>
        <v>1.1091370967741936</v>
      </c>
      <c r="AB581" s="21">
        <f t="shared" si="129"/>
        <v>1.1136358385757537</v>
      </c>
      <c r="AC581" s="21">
        <f t="shared" si="130"/>
        <v>1.1046383549726335</v>
      </c>
      <c r="AD581" s="47">
        <f t="shared" si="131"/>
        <v>3.3721206319976709E-3</v>
      </c>
      <c r="AE581" s="21">
        <f t="shared" si="123"/>
        <v>-2.2540044934669743E-3</v>
      </c>
      <c r="AF581" s="21">
        <f t="shared" si="124"/>
        <v>1.1053969526864473</v>
      </c>
      <c r="AG581" s="22">
        <f t="shared" si="125"/>
        <v>1.1116370967741935</v>
      </c>
      <c r="AH581" s="10"/>
      <c r="AI581" s="10"/>
    </row>
    <row r="582" spans="1:35" ht="18" customHeight="1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36">
        <v>58.600000000000101</v>
      </c>
      <c r="T582" s="20">
        <f t="shared" ref="T582:T645" si="132">(R_dead_char*(S582)+R_c*m_c)/(S582+m_c)</f>
        <v>2.4959742351046657E-2</v>
      </c>
      <c r="U582" s="21">
        <f t="shared" si="126"/>
        <v>2.8382506684183989E-2</v>
      </c>
      <c r="V582" s="21">
        <f t="shared" si="127"/>
        <v>2.1536978017909322E-2</v>
      </c>
      <c r="W582" s="47">
        <f t="shared" si="128"/>
        <v>-9.3835068054443679E-2</v>
      </c>
      <c r="X582" s="21">
        <f t="shared" ref="X582:X646" si="133">(T582-Z582)/T582</f>
        <v>-9.9999999999999895E-2</v>
      </c>
      <c r="Y582" s="21">
        <f t="shared" ref="Y582:Y646" si="134">(R_dead_char*S582+R_c*(m_c+sig_m_c))/(S582+(m_c+sig_m_c))</f>
        <v>2.73018414731785E-2</v>
      </c>
      <c r="Z582" s="21">
        <f t="shared" ref="Z582:Z646" si="135">(R_dead_char*S582+(R_c+sig_Rc)*(m_c))/(S582+m_c)</f>
        <v>2.745571658615132E-2</v>
      </c>
      <c r="AA582" s="20">
        <f t="shared" ref="AA582:AA646" si="136">(R_mod_char*(S582)+R_c*m_c)/(S582+m_c)</f>
        <v>1.1092012882447666</v>
      </c>
      <c r="AB582" s="21">
        <f t="shared" si="129"/>
        <v>1.1136931128593477</v>
      </c>
      <c r="AC582" s="21">
        <f t="shared" si="130"/>
        <v>1.1047094636301855</v>
      </c>
      <c r="AD582" s="47">
        <f t="shared" si="131"/>
        <v>3.3668504225606499E-3</v>
      </c>
      <c r="AE582" s="21">
        <f t="shared" ref="AE582:AE646" si="137">(AA582-AG582)/AA582</f>
        <v>-2.2502446233669707E-3</v>
      </c>
      <c r="AF582" s="21">
        <f t="shared" ref="AF582:AF646" si="138">(R_mod_char*S582+(R_c*(m_c+sig_m_c)))/(S582+(m_c+sig_m_c))</f>
        <v>1.1054667734187349</v>
      </c>
      <c r="AG582" s="22">
        <f t="shared" ref="AG582:AG646" si="139">(R_mod_char*S582+(R_c+sig_Rc)*(m_c))/(S582+(m_c))</f>
        <v>1.1116972624798711</v>
      </c>
      <c r="AH582" s="10"/>
      <c r="AI582" s="10"/>
    </row>
    <row r="583" spans="1:35" ht="18" customHeight="1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36">
        <v>58.700000000000102</v>
      </c>
      <c r="T583" s="20">
        <f t="shared" si="132"/>
        <v>2.4919614147909924E-2</v>
      </c>
      <c r="U583" s="21">
        <f t="shared" ref="U583:U646" si="140">T583*(1+SQRT(W583^2+X583^2))</f>
        <v>2.8337043711591604E-2</v>
      </c>
      <c r="V583" s="21">
        <f t="shared" ref="V583:V646" si="141">T583*(1-SQRT(W583^2+X583^2))</f>
        <v>2.1502184584228243E-2</v>
      </c>
      <c r="W583" s="47">
        <f t="shared" ref="W583:W646" si="142">(T583-Y583)/T583</f>
        <v>-9.3844924060751622E-2</v>
      </c>
      <c r="X583" s="21">
        <f t="shared" si="133"/>
        <v>-0.10000000000000007</v>
      </c>
      <c r="Y583" s="21">
        <f t="shared" si="134"/>
        <v>2.7258193445243762E-2</v>
      </c>
      <c r="Z583" s="21">
        <f t="shared" si="135"/>
        <v>2.7411575562700918E-2</v>
      </c>
      <c r="AA583" s="20">
        <f t="shared" si="136"/>
        <v>1.1092652733118973</v>
      </c>
      <c r="AB583" s="21">
        <f t="shared" ref="AB583:AB646" si="143">AA583*(1+SQRT(AD583^2+AE583^2))</f>
        <v>1.1137502019474295</v>
      </c>
      <c r="AC583" s="21">
        <f t="shared" ref="AC583:AC646" si="144">AA583*(1-SQRT(AD583^2+AE583^2))</f>
        <v>1.1047803446763651</v>
      </c>
      <c r="AD583" s="47">
        <f t="shared" ref="AD583:AD646" si="145">(AA583-AF583)/AA583</f>
        <v>3.3615966336767401E-3</v>
      </c>
      <c r="AE583" s="21">
        <f t="shared" si="137"/>
        <v>-2.2464972759408059E-3</v>
      </c>
      <c r="AF583" s="21">
        <f t="shared" si="138"/>
        <v>1.1055363709032775</v>
      </c>
      <c r="AG583" s="22">
        <f t="shared" si="139"/>
        <v>1.1117572347266882</v>
      </c>
      <c r="AH583" s="10"/>
      <c r="AI583" s="10"/>
    </row>
    <row r="584" spans="1:35" ht="18" customHeight="1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36">
        <v>58.800000000000097</v>
      </c>
      <c r="T584" s="20">
        <f t="shared" si="132"/>
        <v>2.4879614767255174E-2</v>
      </c>
      <c r="U584" s="21">
        <f t="shared" si="140"/>
        <v>2.8291726161206881E-2</v>
      </c>
      <c r="V584" s="21">
        <f t="shared" si="141"/>
        <v>2.1467503373303463E-2</v>
      </c>
      <c r="W584" s="47">
        <f t="shared" si="142"/>
        <v>-9.3854748603352148E-2</v>
      </c>
      <c r="X584" s="21">
        <f t="shared" si="133"/>
        <v>-0.10000000000000013</v>
      </c>
      <c r="Y584" s="21">
        <f t="shared" si="134"/>
        <v>2.7214684756584156E-2</v>
      </c>
      <c r="Z584" s="21">
        <f t="shared" si="135"/>
        <v>2.7367576243980694E-2</v>
      </c>
      <c r="AA584" s="20">
        <f t="shared" si="136"/>
        <v>1.1093290529695023</v>
      </c>
      <c r="AB584" s="21">
        <f t="shared" si="143"/>
        <v>1.1138071067366808</v>
      </c>
      <c r="AC584" s="21">
        <f t="shared" si="144"/>
        <v>1.1048509992023239</v>
      </c>
      <c r="AD584" s="47">
        <f t="shared" si="145"/>
        <v>3.3563591888605042E-3</v>
      </c>
      <c r="AE584" s="21">
        <f t="shared" si="137"/>
        <v>-2.2427623887302053E-3</v>
      </c>
      <c r="AF584" s="21">
        <f t="shared" si="138"/>
        <v>1.1056057462090982</v>
      </c>
      <c r="AG584" s="22">
        <f t="shared" si="139"/>
        <v>1.111817014446228</v>
      </c>
      <c r="AH584" s="10"/>
      <c r="AI584" s="10"/>
    </row>
    <row r="585" spans="1:35" ht="18" customHeight="1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36">
        <v>58.900000000000098</v>
      </c>
      <c r="T585" s="20">
        <f t="shared" si="132"/>
        <v>2.4839743589743547E-2</v>
      </c>
      <c r="U585" s="21">
        <f t="shared" si="140"/>
        <v>2.8246553336351132E-2</v>
      </c>
      <c r="V585" s="21">
        <f t="shared" si="141"/>
        <v>2.1432933843135962E-2</v>
      </c>
      <c r="W585" s="47">
        <f t="shared" si="142"/>
        <v>-9.3864541832669526E-2</v>
      </c>
      <c r="X585" s="21">
        <f t="shared" si="133"/>
        <v>-0.1000000000000001</v>
      </c>
      <c r="Y585" s="21">
        <f t="shared" si="134"/>
        <v>2.7171314741035815E-2</v>
      </c>
      <c r="Z585" s="21">
        <f t="shared" si="135"/>
        <v>2.7323717948717904E-2</v>
      </c>
      <c r="AA585" s="20">
        <f t="shared" si="136"/>
        <v>1.1093926282051283</v>
      </c>
      <c r="AB585" s="21">
        <f t="shared" si="143"/>
        <v>1.1138638281180056</v>
      </c>
      <c r="AC585" s="21">
        <f t="shared" si="144"/>
        <v>1.104921428292251</v>
      </c>
      <c r="AD585" s="47">
        <f t="shared" si="145"/>
        <v>3.3511380121000189E-3</v>
      </c>
      <c r="AE585" s="21">
        <f t="shared" si="137"/>
        <v>-2.2390398996910543E-3</v>
      </c>
      <c r="AF585" s="21">
        <f t="shared" si="138"/>
        <v>1.1056749003984065</v>
      </c>
      <c r="AG585" s="22">
        <f t="shared" si="139"/>
        <v>1.1118766025641027</v>
      </c>
      <c r="AH585" s="10"/>
      <c r="AI585" s="10"/>
    </row>
    <row r="586" spans="1:35" ht="18" customHeight="1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36">
        <v>59.000000000000099</v>
      </c>
      <c r="T586" s="20">
        <f t="shared" si="132"/>
        <v>2.4799999999999957E-2</v>
      </c>
      <c r="U586" s="21">
        <f t="shared" si="140"/>
        <v>2.8201524544789015E-2</v>
      </c>
      <c r="V586" s="21">
        <f t="shared" si="141"/>
        <v>2.1398475455210904E-2</v>
      </c>
      <c r="W586" s="47">
        <f t="shared" si="142"/>
        <v>-9.3874303898170433E-2</v>
      </c>
      <c r="X586" s="21">
        <f t="shared" si="133"/>
        <v>-0.10000000000000002</v>
      </c>
      <c r="Y586" s="21">
        <f t="shared" si="134"/>
        <v>2.712808273667458E-2</v>
      </c>
      <c r="Z586" s="21">
        <f t="shared" si="135"/>
        <v>2.7279999999999954E-2</v>
      </c>
      <c r="AA586" s="20">
        <f t="shared" si="136"/>
        <v>1.109456</v>
      </c>
      <c r="AB586" s="21">
        <f t="shared" si="143"/>
        <v>1.1139203669765743</v>
      </c>
      <c r="AC586" s="21">
        <f t="shared" si="144"/>
        <v>1.1049916330234257</v>
      </c>
      <c r="AD586" s="47">
        <f t="shared" si="145"/>
        <v>3.3459330278525538E-3</v>
      </c>
      <c r="AE586" s="21">
        <f t="shared" si="137"/>
        <v>-2.2353297471914505E-3</v>
      </c>
      <c r="AF586" s="21">
        <f t="shared" si="138"/>
        <v>1.1057438345266508</v>
      </c>
      <c r="AG586" s="22">
        <f t="shared" si="139"/>
        <v>1.111936</v>
      </c>
      <c r="AH586" s="10"/>
      <c r="AI586" s="10"/>
    </row>
    <row r="587" spans="1:35" ht="18" customHeight="1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36">
        <v>59.100000000000101</v>
      </c>
      <c r="T587" s="20">
        <f t="shared" si="132"/>
        <v>2.4760383386581427E-2</v>
      </c>
      <c r="U587" s="21">
        <f t="shared" si="140"/>
        <v>2.8156639098693204E-2</v>
      </c>
      <c r="V587" s="21">
        <f t="shared" si="141"/>
        <v>2.136412767446965E-2</v>
      </c>
      <c r="W587" s="47">
        <f t="shared" si="142"/>
        <v>-9.3884034948371831E-2</v>
      </c>
      <c r="X587" s="21">
        <f t="shared" si="133"/>
        <v>-0.10000000000000002</v>
      </c>
      <c r="Y587" s="21">
        <f t="shared" si="134"/>
        <v>2.7084988085782323E-2</v>
      </c>
      <c r="Z587" s="21">
        <f t="shared" si="135"/>
        <v>2.723642172523957E-2</v>
      </c>
      <c r="AA587" s="20">
        <f t="shared" si="136"/>
        <v>1.1095191693290736</v>
      </c>
      <c r="AB587" s="21">
        <f t="shared" si="143"/>
        <v>1.1139767241918717</v>
      </c>
      <c r="AC587" s="21">
        <f t="shared" si="144"/>
        <v>1.1050616144662755</v>
      </c>
      <c r="AD587" s="47">
        <f t="shared" si="145"/>
        <v>3.3407441610418453E-3</v>
      </c>
      <c r="AE587" s="21">
        <f t="shared" si="137"/>
        <v>-2.231631870006745E-3</v>
      </c>
      <c r="AF587" s="21">
        <f t="shared" si="138"/>
        <v>1.1058125496425735</v>
      </c>
      <c r="AG587" s="22">
        <f t="shared" si="139"/>
        <v>1.1119952076677317</v>
      </c>
      <c r="AH587" s="10"/>
      <c r="AI587" s="10"/>
    </row>
    <row r="588" spans="1:35" ht="18" customHeight="1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36">
        <v>59.200000000000102</v>
      </c>
      <c r="T588" s="20">
        <f t="shared" si="132"/>
        <v>2.472089314194573E-2</v>
      </c>
      <c r="U588" s="21">
        <f t="shared" si="140"/>
        <v>2.8111896314609343E-2</v>
      </c>
      <c r="V588" s="21">
        <f t="shared" si="141"/>
        <v>2.1329889969282118E-2</v>
      </c>
      <c r="W588" s="47">
        <f t="shared" si="142"/>
        <v>-9.3893735130848671E-2</v>
      </c>
      <c r="X588" s="21">
        <f t="shared" si="133"/>
        <v>-0.10000000000000002</v>
      </c>
      <c r="Y588" s="21">
        <f t="shared" si="134"/>
        <v>2.7042030134813596E-2</v>
      </c>
      <c r="Z588" s="21">
        <f t="shared" si="135"/>
        <v>2.7192982456140304E-2</v>
      </c>
      <c r="AA588" s="20">
        <f t="shared" si="136"/>
        <v>1.1095821371610846</v>
      </c>
      <c r="AB588" s="21">
        <f t="shared" si="143"/>
        <v>1.1140329006377419</v>
      </c>
      <c r="AC588" s="21">
        <f t="shared" si="144"/>
        <v>1.1051313736844275</v>
      </c>
      <c r="AD588" s="47">
        <f t="shared" si="145"/>
        <v>3.3355713370535919E-3</v>
      </c>
      <c r="AE588" s="21">
        <f t="shared" si="137"/>
        <v>-2.2279462073170062E-3</v>
      </c>
      <c r="AF588" s="21">
        <f t="shared" si="138"/>
        <v>1.1058810467882634</v>
      </c>
      <c r="AG588" s="22">
        <f t="shared" si="139"/>
        <v>1.1120542264752793</v>
      </c>
      <c r="AH588" s="10"/>
      <c r="AI588" s="10"/>
    </row>
    <row r="589" spans="1:35" ht="18" customHeight="1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36">
        <v>59.300000000000097</v>
      </c>
      <c r="T589" s="20">
        <f t="shared" si="132"/>
        <v>2.4681528662420342E-2</v>
      </c>
      <c r="U589" s="21">
        <f t="shared" si="140"/>
        <v>2.8067295513421336E-2</v>
      </c>
      <c r="V589" s="21">
        <f t="shared" si="141"/>
        <v>2.1295761811419352E-2</v>
      </c>
      <c r="W589" s="47">
        <f t="shared" si="142"/>
        <v>-9.3903404592240849E-2</v>
      </c>
      <c r="X589" s="21">
        <f t="shared" si="133"/>
        <v>-0.1</v>
      </c>
      <c r="Y589" s="21">
        <f t="shared" si="134"/>
        <v>2.6999208234362589E-2</v>
      </c>
      <c r="Z589" s="21">
        <f t="shared" si="135"/>
        <v>2.7149681528662376E-2</v>
      </c>
      <c r="AA589" s="20">
        <f t="shared" si="136"/>
        <v>1.1096449044585988</v>
      </c>
      <c r="AB589" s="21">
        <f t="shared" si="143"/>
        <v>1.1140888971824334</v>
      </c>
      <c r="AC589" s="21">
        <f t="shared" si="144"/>
        <v>1.1052009117347643</v>
      </c>
      <c r="AD589" s="47">
        <f t="shared" si="145"/>
        <v>3.3304144817333449E-3</v>
      </c>
      <c r="AE589" s="21">
        <f t="shared" si="137"/>
        <v>-2.224272698702877E-3</v>
      </c>
      <c r="AF589" s="21">
        <f t="shared" si="138"/>
        <v>1.1059493269992082</v>
      </c>
      <c r="AG589" s="22">
        <f t="shared" si="139"/>
        <v>1.1121130573248408</v>
      </c>
      <c r="AH589" s="10"/>
      <c r="AI589" s="10"/>
    </row>
    <row r="590" spans="1:35" ht="18" customHeight="1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36">
        <v>59.400000000000098</v>
      </c>
      <c r="T590" s="20">
        <f t="shared" si="132"/>
        <v>2.4642289348171659E-2</v>
      </c>
      <c r="U590" s="21">
        <f t="shared" si="140"/>
        <v>2.8022836020316969E-2</v>
      </c>
      <c r="V590" s="21">
        <f t="shared" si="141"/>
        <v>2.126174267602635E-2</v>
      </c>
      <c r="W590" s="47">
        <f t="shared" si="142"/>
        <v>-9.391304347826103E-2</v>
      </c>
      <c r="X590" s="21">
        <f t="shared" si="133"/>
        <v>-0.10000000000000005</v>
      </c>
      <c r="Y590" s="21">
        <f t="shared" si="134"/>
        <v>2.6956521739130393E-2</v>
      </c>
      <c r="Z590" s="21">
        <f t="shared" si="135"/>
        <v>2.7106518282988826E-2</v>
      </c>
      <c r="AA590" s="20">
        <f t="shared" si="136"/>
        <v>1.1097074721780604</v>
      </c>
      <c r="AB590" s="21">
        <f t="shared" si="143"/>
        <v>1.1141447146886441</v>
      </c>
      <c r="AC590" s="21">
        <f t="shared" si="144"/>
        <v>1.1052702296674768</v>
      </c>
      <c r="AD590" s="47">
        <f t="shared" si="145"/>
        <v>3.3252735213812161E-3</v>
      </c>
      <c r="AE590" s="21">
        <f t="shared" si="137"/>
        <v>-2.220611284143849E-3</v>
      </c>
      <c r="AF590" s="21">
        <f t="shared" si="138"/>
        <v>1.1060173913043478</v>
      </c>
      <c r="AG590" s="22">
        <f t="shared" si="139"/>
        <v>1.1121717011128778</v>
      </c>
      <c r="AH590" s="10"/>
      <c r="AI590" s="10"/>
    </row>
    <row r="591" spans="1:35" ht="18" customHeight="1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36">
        <v>59.500000000000099</v>
      </c>
      <c r="T591" s="20">
        <f t="shared" si="132"/>
        <v>2.4603174603174561E-2</v>
      </c>
      <c r="U591" s="21">
        <f t="shared" si="140"/>
        <v>2.797851716475391E-2</v>
      </c>
      <c r="V591" s="21">
        <f t="shared" si="141"/>
        <v>2.1227832041595212E-2</v>
      </c>
      <c r="W591" s="47">
        <f t="shared" si="142"/>
        <v>-9.3922651933701903E-2</v>
      </c>
      <c r="X591" s="21">
        <f t="shared" si="133"/>
        <v>-0.10000000000000007</v>
      </c>
      <c r="Y591" s="21">
        <f t="shared" si="134"/>
        <v>2.6913970007892619E-2</v>
      </c>
      <c r="Z591" s="21">
        <f t="shared" si="135"/>
        <v>2.7063492063492019E-2</v>
      </c>
      <c r="AA591" s="20">
        <f t="shared" si="136"/>
        <v>1.1097698412698411</v>
      </c>
      <c r="AB591" s="21">
        <f t="shared" si="143"/>
        <v>1.114200354013565</v>
      </c>
      <c r="AC591" s="21">
        <f t="shared" si="144"/>
        <v>1.1053393285261173</v>
      </c>
      <c r="AD591" s="47">
        <f t="shared" si="145"/>
        <v>3.32014838274979E-3</v>
      </c>
      <c r="AE591" s="21">
        <f t="shared" si="137"/>
        <v>-2.2169619040127335E-3</v>
      </c>
      <c r="AF591" s="21">
        <f t="shared" si="138"/>
        <v>1.1060852407261246</v>
      </c>
      <c r="AG591" s="22">
        <f t="shared" si="139"/>
        <v>1.1122301587301586</v>
      </c>
      <c r="AH591" s="10"/>
      <c r="AI591" s="10"/>
    </row>
    <row r="592" spans="1:35" ht="18" customHeight="1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36">
        <v>59.600000000000101</v>
      </c>
      <c r="T592" s="20">
        <f t="shared" si="132"/>
        <v>2.4564183835182208E-2</v>
      </c>
      <c r="U592" s="21">
        <f t="shared" si="140"/>
        <v>2.7934338280425935E-2</v>
      </c>
      <c r="V592" s="21">
        <f t="shared" si="141"/>
        <v>2.1194029389938477E-2</v>
      </c>
      <c r="W592" s="47">
        <f t="shared" si="142"/>
        <v>-9.3932230102443087E-2</v>
      </c>
      <c r="X592" s="21">
        <f t="shared" si="133"/>
        <v>-0.10000000000000007</v>
      </c>
      <c r="Y592" s="21">
        <f t="shared" si="134"/>
        <v>2.6871552403467256E-2</v>
      </c>
      <c r="Z592" s="21">
        <f t="shared" si="135"/>
        <v>2.702060221870043E-2</v>
      </c>
      <c r="AA592" s="20">
        <f t="shared" si="136"/>
        <v>1.1098320126782886</v>
      </c>
      <c r="AB592" s="21">
        <f t="shared" si="143"/>
        <v>1.1142558160089255</v>
      </c>
      <c r="AC592" s="21">
        <f t="shared" si="144"/>
        <v>1.1054082093476516</v>
      </c>
      <c r="AD592" s="47">
        <f t="shared" si="145"/>
        <v>3.315038993040041E-3</v>
      </c>
      <c r="AE592" s="21">
        <f t="shared" si="137"/>
        <v>-2.2133244990745443E-3</v>
      </c>
      <c r="AF592" s="21">
        <f t="shared" si="138"/>
        <v>1.1061528762805359</v>
      </c>
      <c r="AG592" s="22">
        <f t="shared" si="139"/>
        <v>1.1122884310618066</v>
      </c>
      <c r="AH592" s="10"/>
      <c r="AI592" s="10"/>
    </row>
    <row r="593" spans="1:35" ht="18" customHeight="1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36">
        <v>59.700000000000102</v>
      </c>
      <c r="T593" s="20">
        <f t="shared" si="132"/>
        <v>2.452531645569616E-2</v>
      </c>
      <c r="U593" s="21">
        <f t="shared" si="140"/>
        <v>2.7890298705229567E-2</v>
      </c>
      <c r="V593" s="21">
        <f t="shared" si="141"/>
        <v>2.1160334206162753E-2</v>
      </c>
      <c r="W593" s="47">
        <f t="shared" si="142"/>
        <v>-9.394177812745888E-2</v>
      </c>
      <c r="X593" s="21">
        <f t="shared" si="133"/>
        <v>-0.1</v>
      </c>
      <c r="Y593" s="21">
        <f t="shared" si="134"/>
        <v>2.6829268292682885E-2</v>
      </c>
      <c r="Z593" s="21">
        <f t="shared" si="135"/>
        <v>2.6977848101265776E-2</v>
      </c>
      <c r="AA593" s="20">
        <f t="shared" si="136"/>
        <v>1.1098939873417724</v>
      </c>
      <c r="AB593" s="21">
        <f t="shared" si="143"/>
        <v>1.1143111015210343</v>
      </c>
      <c r="AC593" s="21">
        <f t="shared" si="144"/>
        <v>1.1054768731625104</v>
      </c>
      <c r="AD593" s="47">
        <f t="shared" si="145"/>
        <v>3.3099452798978674E-3</v>
      </c>
      <c r="AE593" s="21">
        <f t="shared" si="137"/>
        <v>-2.2096990104823883E-3</v>
      </c>
      <c r="AF593" s="21">
        <f t="shared" si="138"/>
        <v>1.1062202989771834</v>
      </c>
      <c r="AG593" s="22">
        <f t="shared" si="139"/>
        <v>1.1123465189873418</v>
      </c>
      <c r="AH593" s="10"/>
      <c r="AI593" s="10"/>
    </row>
    <row r="594" spans="1:35" ht="18" customHeight="1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36">
        <v>59.800000000000097</v>
      </c>
      <c r="T594" s="20">
        <f t="shared" si="132"/>
        <v>2.4486571879936768E-2</v>
      </c>
      <c r="U594" s="21">
        <f t="shared" si="140"/>
        <v>2.7846397781230967E-2</v>
      </c>
      <c r="V594" s="21">
        <f t="shared" si="141"/>
        <v>2.1126745978642569E-2</v>
      </c>
      <c r="W594" s="47">
        <f t="shared" si="142"/>
        <v>-9.3951296150825037E-2</v>
      </c>
      <c r="X594" s="21">
        <f t="shared" si="133"/>
        <v>-0.10000000000000012</v>
      </c>
      <c r="Y594" s="21">
        <f t="shared" si="134"/>
        <v>2.6787117046347172E-2</v>
      </c>
      <c r="Z594" s="21">
        <f t="shared" si="135"/>
        <v>2.6935229067930447E-2</v>
      </c>
      <c r="AA594" s="20">
        <f t="shared" si="136"/>
        <v>1.1099557661927331</v>
      </c>
      <c r="AB594" s="21">
        <f t="shared" si="143"/>
        <v>1.1143662113908244</v>
      </c>
      <c r="AC594" s="21">
        <f t="shared" si="144"/>
        <v>1.1055453209946418</v>
      </c>
      <c r="AD594" s="47">
        <f t="shared" si="145"/>
        <v>3.30486717141082E-3</v>
      </c>
      <c r="AE594" s="21">
        <f t="shared" si="137"/>
        <v>-2.2060853797741544E-3</v>
      </c>
      <c r="AF594" s="21">
        <f t="shared" si="138"/>
        <v>1.1062875098193246</v>
      </c>
      <c r="AG594" s="22">
        <f t="shared" si="139"/>
        <v>1.1124044233807269</v>
      </c>
      <c r="AH594" s="10"/>
      <c r="AI594" s="10"/>
    </row>
    <row r="595" spans="1:35" ht="18" customHeight="1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36">
        <v>59.900000000000098</v>
      </c>
      <c r="T595" s="20">
        <f t="shared" si="132"/>
        <v>2.4447949526813839E-2</v>
      </c>
      <c r="U595" s="21">
        <f t="shared" si="140"/>
        <v>2.7802634854633156E-2</v>
      </c>
      <c r="V595" s="21">
        <f t="shared" si="141"/>
        <v>2.1093264198994519E-2</v>
      </c>
      <c r="W595" s="47">
        <f t="shared" si="142"/>
        <v>-9.396078431372569E-2</v>
      </c>
      <c r="X595" s="21">
        <f t="shared" si="133"/>
        <v>-0.10000000000000006</v>
      </c>
      <c r="Y595" s="21">
        <f t="shared" si="134"/>
        <v>2.6745098039215646E-2</v>
      </c>
      <c r="Z595" s="21">
        <f t="shared" si="135"/>
        <v>2.6892744479495224E-2</v>
      </c>
      <c r="AA595" s="20">
        <f t="shared" si="136"/>
        <v>1.1100173501577288</v>
      </c>
      <c r="AB595" s="21">
        <f t="shared" si="143"/>
        <v>1.1144211464538958</v>
      </c>
      <c r="AC595" s="21">
        <f t="shared" si="144"/>
        <v>1.1056135538615619</v>
      </c>
      <c r="AD595" s="47">
        <f t="shared" si="145"/>
        <v>3.2998045961052458E-3</v>
      </c>
      <c r="AE595" s="21">
        <f t="shared" si="137"/>
        <v>-2.2024835488688131E-3</v>
      </c>
      <c r="AF595" s="21">
        <f t="shared" si="138"/>
        <v>1.1063545098039218</v>
      </c>
      <c r="AG595" s="22">
        <f t="shared" si="139"/>
        <v>1.1124621451104102</v>
      </c>
      <c r="AH595" s="10"/>
      <c r="AI595" s="10"/>
    </row>
    <row r="596" spans="1:35" ht="18" customHeight="1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36">
        <v>60.000000000000099</v>
      </c>
      <c r="T596" s="20">
        <f t="shared" si="132"/>
        <v>2.4409448818897596E-2</v>
      </c>
      <c r="U596" s="21">
        <f t="shared" si="140"/>
        <v>2.7759009275743575E-2</v>
      </c>
      <c r="V596" s="21">
        <f t="shared" si="141"/>
        <v>2.1059888362051617E-2</v>
      </c>
      <c r="W596" s="47">
        <f t="shared" si="142"/>
        <v>-9.3970242756460681E-2</v>
      </c>
      <c r="X596" s="21">
        <f t="shared" si="133"/>
        <v>-0.1</v>
      </c>
      <c r="Y596" s="21">
        <f t="shared" si="134"/>
        <v>2.6703210649960805E-2</v>
      </c>
      <c r="Z596" s="21">
        <f t="shared" si="135"/>
        <v>2.6850393700787355E-2</v>
      </c>
      <c r="AA596" s="20">
        <f t="shared" si="136"/>
        <v>1.1100787401574803</v>
      </c>
      <c r="AB596" s="21">
        <f t="shared" si="143"/>
        <v>1.1144759075405568</v>
      </c>
      <c r="AC596" s="21">
        <f t="shared" si="144"/>
        <v>1.1056815727744038</v>
      </c>
      <c r="AD596" s="47">
        <f t="shared" si="145"/>
        <v>3.2947574829422428E-3</v>
      </c>
      <c r="AE596" s="21">
        <f t="shared" si="137"/>
        <v>-2.1988934600653256E-3</v>
      </c>
      <c r="AF596" s="21">
        <f t="shared" si="138"/>
        <v>1.1064212999216914</v>
      </c>
      <c r="AG596" s="22">
        <f t="shared" si="139"/>
        <v>1.1125196850393702</v>
      </c>
      <c r="AH596" s="10"/>
      <c r="AI596" s="10"/>
    </row>
    <row r="597" spans="1:35" ht="18" customHeight="1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36">
        <v>60.100000000000101</v>
      </c>
      <c r="T597" s="20">
        <f t="shared" si="132"/>
        <v>2.4371069182389897E-2</v>
      </c>
      <c r="U597" s="21">
        <f t="shared" si="140"/>
        <v>2.7715520398941904E-2</v>
      </c>
      <c r="V597" s="21">
        <f t="shared" si="141"/>
        <v>2.102661796583789E-2</v>
      </c>
      <c r="W597" s="47">
        <f t="shared" si="142"/>
        <v>-9.3979671618451971E-2</v>
      </c>
      <c r="X597" s="21">
        <f t="shared" si="133"/>
        <v>-0.1</v>
      </c>
      <c r="Y597" s="21">
        <f t="shared" si="134"/>
        <v>2.6661454261141474E-2</v>
      </c>
      <c r="Z597" s="21">
        <f t="shared" si="135"/>
        <v>2.6808176100628887E-2</v>
      </c>
      <c r="AA597" s="20">
        <f t="shared" si="136"/>
        <v>1.1101399371069183</v>
      </c>
      <c r="AB597" s="21">
        <f t="shared" si="143"/>
        <v>1.1145304954758659</v>
      </c>
      <c r="AC597" s="21">
        <f t="shared" si="144"/>
        <v>1.1057493787379706</v>
      </c>
      <c r="AD597" s="47">
        <f t="shared" si="145"/>
        <v>3.28972576131401E-3</v>
      </c>
      <c r="AE597" s="21">
        <f t="shared" si="137"/>
        <v>-2.1953150560371491E-3</v>
      </c>
      <c r="AF597" s="21">
        <f t="shared" si="138"/>
        <v>1.1064878811571541</v>
      </c>
      <c r="AG597" s="22">
        <f t="shared" si="139"/>
        <v>1.1125770440251572</v>
      </c>
      <c r="AH597" s="10"/>
      <c r="AI597" s="10"/>
    </row>
    <row r="598" spans="1:35" ht="18" customHeight="1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36">
        <v>60.200000000000102</v>
      </c>
      <c r="T598" s="20">
        <f t="shared" si="132"/>
        <v>2.433281004709572E-2</v>
      </c>
      <c r="U598" s="21">
        <f t="shared" si="140"/>
        <v>2.7672167582648212E-2</v>
      </c>
      <c r="V598" s="21">
        <f t="shared" si="141"/>
        <v>2.0993452511543227E-2</v>
      </c>
      <c r="W598" s="47">
        <f t="shared" si="142"/>
        <v>-9.3989071038251701E-2</v>
      </c>
      <c r="X598" s="21">
        <f t="shared" si="133"/>
        <v>-0.1</v>
      </c>
      <c r="Y598" s="21">
        <f t="shared" si="134"/>
        <v>2.6619828259172484E-2</v>
      </c>
      <c r="Z598" s="21">
        <f t="shared" si="135"/>
        <v>2.6766091051805291E-2</v>
      </c>
      <c r="AA598" s="20">
        <f t="shared" si="136"/>
        <v>1.1102009419152277</v>
      </c>
      <c r="AB598" s="21">
        <f t="shared" si="143"/>
        <v>1.1145849110796737</v>
      </c>
      <c r="AC598" s="21">
        <f t="shared" si="144"/>
        <v>1.1058169727507814</v>
      </c>
      <c r="AD598" s="47">
        <f t="shared" si="145"/>
        <v>3.2847093610422172E-3</v>
      </c>
      <c r="AE598" s="21">
        <f t="shared" si="137"/>
        <v>-2.1917482798311573E-3</v>
      </c>
      <c r="AF598" s="21">
        <f t="shared" si="138"/>
        <v>1.1065542544886808</v>
      </c>
      <c r="AG598" s="22">
        <f t="shared" si="139"/>
        <v>1.1126342229199373</v>
      </c>
      <c r="AH598" s="10"/>
      <c r="AI598" s="10"/>
    </row>
    <row r="599" spans="1:35" ht="18" customHeight="1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36">
        <v>60.300000000000097</v>
      </c>
      <c r="T599" s="20">
        <f t="shared" si="132"/>
        <v>2.4294670846394945E-2</v>
      </c>
      <c r="U599" s="21">
        <f t="shared" si="140"/>
        <v>2.7628950189291384E-2</v>
      </c>
      <c r="V599" s="21">
        <f t="shared" si="141"/>
        <v>2.0960391503498505E-2</v>
      </c>
      <c r="W599" s="47">
        <f t="shared" si="142"/>
        <v>-9.3998441153546608E-2</v>
      </c>
      <c r="X599" s="21">
        <f t="shared" si="133"/>
        <v>-0.1</v>
      </c>
      <c r="Y599" s="21">
        <f t="shared" si="134"/>
        <v>2.6578332034294584E-2</v>
      </c>
      <c r="Z599" s="21">
        <f t="shared" si="135"/>
        <v>2.6724137931034439E-2</v>
      </c>
      <c r="AA599" s="20">
        <f t="shared" si="136"/>
        <v>1.1102617554858936</v>
      </c>
      <c r="AB599" s="21">
        <f t="shared" si="143"/>
        <v>1.1146391551666641</v>
      </c>
      <c r="AC599" s="21">
        <f t="shared" si="144"/>
        <v>1.105884355805123</v>
      </c>
      <c r="AD599" s="47">
        <f t="shared" si="145"/>
        <v>3.2797082123731747E-3</v>
      </c>
      <c r="AE599" s="21">
        <f t="shared" si="137"/>
        <v>-2.1881930748629598E-3</v>
      </c>
      <c r="AF599" s="21">
        <f t="shared" si="138"/>
        <v>1.1066204208885426</v>
      </c>
      <c r="AG599" s="22">
        <f t="shared" si="139"/>
        <v>1.112691222570533</v>
      </c>
      <c r="AH599" s="10"/>
      <c r="AI599" s="10"/>
    </row>
    <row r="600" spans="1:35" ht="18" customHeight="1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36">
        <v>60.400000000000098</v>
      </c>
      <c r="T600" s="20">
        <f t="shared" si="132"/>
        <v>2.4256651017214359E-2</v>
      </c>
      <c r="U600" s="21">
        <f t="shared" si="140"/>
        <v>2.7585867585277875E-2</v>
      </c>
      <c r="V600" s="21">
        <f t="shared" si="141"/>
        <v>2.0927434449150843E-2</v>
      </c>
      <c r="W600" s="47">
        <f t="shared" si="142"/>
        <v>-9.400778210116742E-2</v>
      </c>
      <c r="X600" s="21">
        <f t="shared" si="133"/>
        <v>-9.9999999999999908E-2</v>
      </c>
      <c r="Y600" s="21">
        <f t="shared" si="134"/>
        <v>2.6536964980544708E-2</v>
      </c>
      <c r="Z600" s="21">
        <f t="shared" si="135"/>
        <v>2.6682316118935793E-2</v>
      </c>
      <c r="AA600" s="20">
        <f t="shared" si="136"/>
        <v>1.1103223787167451</v>
      </c>
      <c r="AB600" s="21">
        <f t="shared" si="143"/>
        <v>1.1146932285463937</v>
      </c>
      <c r="AC600" s="21">
        <f t="shared" si="144"/>
        <v>1.1059515288870965</v>
      </c>
      <c r="AD600" s="47">
        <f t="shared" si="145"/>
        <v>3.2747222459752101E-3</v>
      </c>
      <c r="AE600" s="21">
        <f t="shared" si="137"/>
        <v>-2.1846493849154306E-3</v>
      </c>
      <c r="AF600" s="21">
        <f t="shared" si="138"/>
        <v>1.1066863813229573</v>
      </c>
      <c r="AG600" s="22">
        <f t="shared" si="139"/>
        <v>1.1127480438184665</v>
      </c>
      <c r="AH600" s="10"/>
      <c r="AI600" s="10"/>
    </row>
    <row r="601" spans="1:35" ht="18" customHeight="1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36">
        <v>60.500000000000099</v>
      </c>
      <c r="T601" s="20">
        <f t="shared" si="132"/>
        <v>2.4218749999999959E-2</v>
      </c>
      <c r="U601" s="21">
        <f t="shared" si="140"/>
        <v>2.7542919140960735E-2</v>
      </c>
      <c r="V601" s="21">
        <f t="shared" si="141"/>
        <v>2.0894580859039183E-2</v>
      </c>
      <c r="W601" s="47">
        <f t="shared" si="142"/>
        <v>-9.4017094017094266E-2</v>
      </c>
      <c r="X601" s="21">
        <f t="shared" si="133"/>
        <v>-0.10000000000000005</v>
      </c>
      <c r="Y601" s="21">
        <f t="shared" si="134"/>
        <v>2.6495726495726457E-2</v>
      </c>
      <c r="Z601" s="21">
        <f t="shared" si="135"/>
        <v>2.6640624999999956E-2</v>
      </c>
      <c r="AA601" s="20">
        <f t="shared" si="136"/>
        <v>1.1103828124999999</v>
      </c>
      <c r="AB601" s="21">
        <f t="shared" si="143"/>
        <v>1.1147471320233329</v>
      </c>
      <c r="AC601" s="21">
        <f t="shared" si="144"/>
        <v>1.106018492976667</v>
      </c>
      <c r="AD601" s="47">
        <f t="shared" si="145"/>
        <v>3.2697513929350573E-3</v>
      </c>
      <c r="AE601" s="21">
        <f t="shared" si="137"/>
        <v>-2.1811171541346402E-3</v>
      </c>
      <c r="AF601" s="21">
        <f t="shared" si="138"/>
        <v>1.1067521367521369</v>
      </c>
      <c r="AG601" s="22">
        <f t="shared" si="139"/>
        <v>1.1128046874999999</v>
      </c>
      <c r="AH601" s="10"/>
      <c r="AI601" s="10"/>
    </row>
    <row r="602" spans="1:35" ht="18" customHeight="1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36">
        <v>60.600000000000101</v>
      </c>
      <c r="T602" s="20">
        <f t="shared" si="132"/>
        <v>2.4180967238689503E-2</v>
      </c>
      <c r="U602" s="21">
        <f t="shared" si="140"/>
        <v>2.7500104230608911E-2</v>
      </c>
      <c r="V602" s="21">
        <f t="shared" si="141"/>
        <v>2.0861830246770095E-2</v>
      </c>
      <c r="W602" s="47">
        <f t="shared" si="142"/>
        <v>-9.4026377036462633E-2</v>
      </c>
      <c r="X602" s="21">
        <f t="shared" si="133"/>
        <v>-0.10000000000000009</v>
      </c>
      <c r="Y602" s="21">
        <f t="shared" si="134"/>
        <v>2.6454615981380873E-2</v>
      </c>
      <c r="Z602" s="21">
        <f t="shared" si="135"/>
        <v>2.6599063962558456E-2</v>
      </c>
      <c r="AA602" s="20">
        <f t="shared" si="136"/>
        <v>1.1104430577223088</v>
      </c>
      <c r="AB602" s="21">
        <f t="shared" si="143"/>
        <v>1.1148008663969071</v>
      </c>
      <c r="AC602" s="21">
        <f t="shared" si="144"/>
        <v>1.1060852490477104</v>
      </c>
      <c r="AD602" s="47">
        <f t="shared" si="145"/>
        <v>3.2647955847564416E-3</v>
      </c>
      <c r="AE602" s="21">
        <f t="shared" si="137"/>
        <v>-2.1775963270271935E-3</v>
      </c>
      <c r="AF602" s="21">
        <f t="shared" si="138"/>
        <v>1.1068176881303335</v>
      </c>
      <c r="AG602" s="22">
        <f t="shared" si="139"/>
        <v>1.1128611544461777</v>
      </c>
      <c r="AH602" s="10"/>
      <c r="AI602" s="10"/>
    </row>
    <row r="603" spans="1:35" ht="18" customHeight="1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36">
        <v>60.700000000000102</v>
      </c>
      <c r="T603" s="20">
        <f t="shared" si="132"/>
        <v>2.4143302180685316E-2</v>
      </c>
      <c r="U603" s="21">
        <f t="shared" si="140"/>
        <v>2.745742223237687E-2</v>
      </c>
      <c r="V603" s="21">
        <f t="shared" si="141"/>
        <v>2.0829182128993762E-2</v>
      </c>
      <c r="W603" s="47">
        <f t="shared" si="142"/>
        <v>-9.4035631293571148E-2</v>
      </c>
      <c r="X603" s="21">
        <f t="shared" si="133"/>
        <v>-0.10000000000000013</v>
      </c>
      <c r="Y603" s="21">
        <f t="shared" si="134"/>
        <v>2.6413632842757512E-2</v>
      </c>
      <c r="Z603" s="21">
        <f t="shared" si="135"/>
        <v>2.6557632398753851E-2</v>
      </c>
      <c r="AA603" s="20">
        <f t="shared" si="136"/>
        <v>1.1105031152647977</v>
      </c>
      <c r="AB603" s="21">
        <f t="shared" si="143"/>
        <v>1.1148544324615337</v>
      </c>
      <c r="AC603" s="21">
        <f t="shared" si="144"/>
        <v>1.1061517980680617</v>
      </c>
      <c r="AD603" s="47">
        <f t="shared" si="145"/>
        <v>3.2598547533542843E-3</v>
      </c>
      <c r="AE603" s="21">
        <f t="shared" si="137"/>
        <v>-2.1740868484575733E-3</v>
      </c>
      <c r="AF603" s="21">
        <f t="shared" si="138"/>
        <v>1.106883036405887</v>
      </c>
      <c r="AG603" s="22">
        <f t="shared" si="139"/>
        <v>1.1129174454828661</v>
      </c>
      <c r="AH603" s="10"/>
      <c r="AI603" s="10"/>
    </row>
    <row r="604" spans="1:35" ht="18" customHeight="1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36">
        <v>60.800000000000097</v>
      </c>
      <c r="T604" s="20">
        <f t="shared" si="132"/>
        <v>2.4105754276827332E-2</v>
      </c>
      <c r="U604" s="21">
        <f t="shared" si="140"/>
        <v>2.7414872528274469E-2</v>
      </c>
      <c r="V604" s="21">
        <f t="shared" si="141"/>
        <v>2.0796636025380195E-2</v>
      </c>
      <c r="W604" s="47">
        <f t="shared" si="142"/>
        <v>-9.4044856921887438E-2</v>
      </c>
      <c r="X604" s="21">
        <f t="shared" si="133"/>
        <v>-0.10000000000000006</v>
      </c>
      <c r="Y604" s="21">
        <f t="shared" si="134"/>
        <v>2.6372776488785735E-2</v>
      </c>
      <c r="Z604" s="21">
        <f t="shared" si="135"/>
        <v>2.6516329704510067E-2</v>
      </c>
      <c r="AA604" s="20">
        <f t="shared" si="136"/>
        <v>1.1105629860031105</v>
      </c>
      <c r="AB604" s="21">
        <f t="shared" si="143"/>
        <v>1.1149078310066618</v>
      </c>
      <c r="AC604" s="21">
        <f t="shared" si="144"/>
        <v>1.1062181409995593</v>
      </c>
      <c r="AD604" s="47">
        <f t="shared" si="145"/>
        <v>3.254928831053109E-3</v>
      </c>
      <c r="AE604" s="21">
        <f t="shared" si="137"/>
        <v>-2.1705886636454908E-3</v>
      </c>
      <c r="AF604" s="21">
        <f t="shared" si="138"/>
        <v>1.1069481825212686</v>
      </c>
      <c r="AG604" s="22">
        <f t="shared" si="139"/>
        <v>1.1129735614307932</v>
      </c>
      <c r="AH604" s="10"/>
      <c r="AI604" s="10"/>
    </row>
    <row r="605" spans="1:35" ht="18" customHeight="1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36">
        <v>60.900000000000098</v>
      </c>
      <c r="T605" s="20">
        <f t="shared" si="132"/>
        <v>2.4068322981366422E-2</v>
      </c>
      <c r="U605" s="21">
        <f t="shared" si="140"/>
        <v>2.7372454504137122E-2</v>
      </c>
      <c r="V605" s="21">
        <f t="shared" si="141"/>
        <v>2.0764191458595725E-2</v>
      </c>
      <c r="W605" s="47">
        <f t="shared" si="142"/>
        <v>-9.4054054054054079E-2</v>
      </c>
      <c r="X605" s="21">
        <f t="shared" si="133"/>
        <v>-0.10000000000000012</v>
      </c>
      <c r="Y605" s="21">
        <f t="shared" si="134"/>
        <v>2.6332046332046291E-2</v>
      </c>
      <c r="Z605" s="21">
        <f t="shared" si="135"/>
        <v>2.6475155279503067E-2</v>
      </c>
      <c r="AA605" s="20">
        <f t="shared" si="136"/>
        <v>1.1106226708074536</v>
      </c>
      <c r="AB605" s="21">
        <f t="shared" si="143"/>
        <v>1.1149610628168134</v>
      </c>
      <c r="AC605" s="21">
        <f t="shared" si="144"/>
        <v>1.106284278798094</v>
      </c>
      <c r="AD605" s="47">
        <f t="shared" si="145"/>
        <v>3.2500177505846474E-3</v>
      </c>
      <c r="AE605" s="21">
        <f t="shared" si="137"/>
        <v>-2.1671017181622348E-3</v>
      </c>
      <c r="AF605" s="21">
        <f t="shared" si="138"/>
        <v>1.1070131274131276</v>
      </c>
      <c r="AG605" s="22">
        <f t="shared" si="139"/>
        <v>1.1130295031055903</v>
      </c>
      <c r="AH605" s="10"/>
      <c r="AI605" s="10"/>
    </row>
    <row r="606" spans="1:35" ht="18" customHeight="1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36">
        <v>61.000000000000099</v>
      </c>
      <c r="T606" s="20">
        <f t="shared" si="132"/>
        <v>2.4031007751937946E-2</v>
      </c>
      <c r="U606" s="21">
        <f t="shared" si="140"/>
        <v>2.7330167549596249E-2</v>
      </c>
      <c r="V606" s="21">
        <f t="shared" si="141"/>
        <v>2.0731847954279643E-2</v>
      </c>
      <c r="W606" s="47">
        <f t="shared" si="142"/>
        <v>-9.4063222821896844E-2</v>
      </c>
      <c r="X606" s="21">
        <f t="shared" si="133"/>
        <v>-9.9999999999999922E-2</v>
      </c>
      <c r="Y606" s="21">
        <f t="shared" si="134"/>
        <v>2.6291441788743215E-2</v>
      </c>
      <c r="Z606" s="21">
        <f t="shared" si="135"/>
        <v>2.6434108527131739E-2</v>
      </c>
      <c r="AA606" s="20">
        <f t="shared" si="136"/>
        <v>1.1106821705426357</v>
      </c>
      <c r="AB606" s="21">
        <f t="shared" si="143"/>
        <v>1.1150141286716182</v>
      </c>
      <c r="AC606" s="21">
        <f t="shared" si="144"/>
        <v>1.1063502124136535</v>
      </c>
      <c r="AD606" s="47">
        <f t="shared" si="145"/>
        <v>3.245121445083262E-3</v>
      </c>
      <c r="AE606" s="21">
        <f t="shared" si="137"/>
        <v>-2.1636259579278362E-3</v>
      </c>
      <c r="AF606" s="21">
        <f t="shared" si="138"/>
        <v>1.1070778720123362</v>
      </c>
      <c r="AG606" s="22">
        <f t="shared" si="139"/>
        <v>1.1130852713178294</v>
      </c>
      <c r="AH606" s="10"/>
      <c r="AI606" s="10"/>
    </row>
    <row r="607" spans="1:35" ht="18" customHeight="1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36">
        <v>61.100000000000101</v>
      </c>
      <c r="T607" s="20">
        <f t="shared" si="132"/>
        <v>2.3993808049535562E-2</v>
      </c>
      <c r="U607" s="21">
        <f t="shared" si="140"/>
        <v>2.7288011058049993E-2</v>
      </c>
      <c r="V607" s="21">
        <f t="shared" si="141"/>
        <v>2.069960504102113E-2</v>
      </c>
      <c r="W607" s="47">
        <f t="shared" si="142"/>
        <v>-9.4072363356428212E-2</v>
      </c>
      <c r="X607" s="21">
        <f t="shared" si="133"/>
        <v>-9.9999999999999936E-2</v>
      </c>
      <c r="Y607" s="21">
        <f t="shared" si="134"/>
        <v>2.6250962278675863E-2</v>
      </c>
      <c r="Z607" s="21">
        <f t="shared" si="135"/>
        <v>2.6393188854489116E-2</v>
      </c>
      <c r="AA607" s="20">
        <f t="shared" si="136"/>
        <v>1.1107414860681113</v>
      </c>
      <c r="AB607" s="21">
        <f t="shared" si="143"/>
        <v>1.115067029345854</v>
      </c>
      <c r="AC607" s="21">
        <f t="shared" si="144"/>
        <v>1.1064159427903686</v>
      </c>
      <c r="AD607" s="47">
        <f t="shared" si="145"/>
        <v>3.2402398480835702E-3</v>
      </c>
      <c r="AE607" s="21">
        <f t="shared" si="137"/>
        <v>-2.1601613292100254E-3</v>
      </c>
      <c r="AF607" s="21">
        <f t="shared" si="138"/>
        <v>1.1071424172440338</v>
      </c>
      <c r="AG607" s="22">
        <f t="shared" si="139"/>
        <v>1.1131408668730649</v>
      </c>
      <c r="AH607" s="10"/>
      <c r="AI607" s="10"/>
    </row>
    <row r="608" spans="1:35" ht="18" customHeight="1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36">
        <v>61.200000000000102</v>
      </c>
      <c r="T608" s="20">
        <f t="shared" si="132"/>
        <v>2.3956723338485277E-2</v>
      </c>
      <c r="U608" s="21">
        <f t="shared" si="140"/>
        <v>2.7245984426634201E-2</v>
      </c>
      <c r="V608" s="21">
        <f t="shared" si="141"/>
        <v>2.0667462250336357E-2</v>
      </c>
      <c r="W608" s="47">
        <f t="shared" si="142"/>
        <v>-9.4081475787855792E-2</v>
      </c>
      <c r="X608" s="21">
        <f t="shared" si="133"/>
        <v>-9.999999999999995E-2</v>
      </c>
      <c r="Y608" s="21">
        <f t="shared" si="134"/>
        <v>2.621060722521134E-2</v>
      </c>
      <c r="Z608" s="21">
        <f t="shared" si="135"/>
        <v>2.6352395672333804E-2</v>
      </c>
      <c r="AA608" s="20">
        <f t="shared" si="136"/>
        <v>1.1108006182380217</v>
      </c>
      <c r="AB608" s="21">
        <f t="shared" si="143"/>
        <v>1.1151197656094851</v>
      </c>
      <c r="AC608" s="21">
        <f t="shared" si="144"/>
        <v>1.106481470866558</v>
      </c>
      <c r="AD608" s="47">
        <f t="shared" si="145"/>
        <v>3.2353728935180718E-3</v>
      </c>
      <c r="AE608" s="21">
        <f t="shared" si="137"/>
        <v>-2.1567077786188056E-3</v>
      </c>
      <c r="AF608" s="21">
        <f t="shared" si="138"/>
        <v>1.1072067640276713</v>
      </c>
      <c r="AG608" s="22">
        <f t="shared" si="139"/>
        <v>1.1131962905718702</v>
      </c>
      <c r="AH608" s="10"/>
      <c r="AI608" s="10"/>
    </row>
    <row r="609" spans="1:35" ht="18" customHeight="1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36">
        <v>61.300000000000097</v>
      </c>
      <c r="T609" s="20">
        <f t="shared" si="132"/>
        <v>2.3919753086419714E-2</v>
      </c>
      <c r="U609" s="21">
        <f t="shared" si="140"/>
        <v>2.7204087056193666E-2</v>
      </c>
      <c r="V609" s="21">
        <f t="shared" si="141"/>
        <v>2.0635419116645765E-2</v>
      </c>
      <c r="W609" s="47">
        <f t="shared" si="142"/>
        <v>-9.4090560245587485E-2</v>
      </c>
      <c r="X609" s="21">
        <f t="shared" si="133"/>
        <v>-0.10000000000000012</v>
      </c>
      <c r="Y609" s="21">
        <f t="shared" si="134"/>
        <v>2.6170376055257065E-2</v>
      </c>
      <c r="Z609" s="21">
        <f t="shared" si="135"/>
        <v>2.6311728395061688E-2</v>
      </c>
      <c r="AA609" s="20">
        <f t="shared" si="136"/>
        <v>1.1108595679012347</v>
      </c>
      <c r="AB609" s="21">
        <f t="shared" si="143"/>
        <v>1.1151723382276968</v>
      </c>
      <c r="AC609" s="21">
        <f t="shared" si="144"/>
        <v>1.1065467975747725</v>
      </c>
      <c r="AD609" s="47">
        <f t="shared" si="145"/>
        <v>3.2305205157135922E-3</v>
      </c>
      <c r="AE609" s="21">
        <f t="shared" si="137"/>
        <v>-2.1532652531058259E-3</v>
      </c>
      <c r="AF609" s="21">
        <f t="shared" si="138"/>
        <v>1.1072709132770531</v>
      </c>
      <c r="AG609" s="22">
        <f t="shared" si="139"/>
        <v>1.1132515432098766</v>
      </c>
      <c r="AH609" s="10"/>
      <c r="AI609" s="10"/>
    </row>
    <row r="610" spans="1:35" ht="18" customHeight="1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36">
        <v>61.400000000000098</v>
      </c>
      <c r="T610" s="20">
        <f t="shared" si="132"/>
        <v>2.3882896764252662E-2</v>
      </c>
      <c r="U610" s="21">
        <f t="shared" si="140"/>
        <v>2.7162318351253659E-2</v>
      </c>
      <c r="V610" s="21">
        <f t="shared" si="141"/>
        <v>2.0603475177251664E-2</v>
      </c>
      <c r="W610" s="47">
        <f t="shared" si="142"/>
        <v>-9.409961685823745E-2</v>
      </c>
      <c r="X610" s="21">
        <f t="shared" si="133"/>
        <v>-9.9999999999999936E-2</v>
      </c>
      <c r="Y610" s="21">
        <f t="shared" si="134"/>
        <v>2.6130268199233676E-2</v>
      </c>
      <c r="Z610" s="21">
        <f t="shared" si="135"/>
        <v>2.6271186440677927E-2</v>
      </c>
      <c r="AA610" s="20">
        <f t="shared" si="136"/>
        <v>1.1109183359013868</v>
      </c>
      <c r="AB610" s="21">
        <f t="shared" si="143"/>
        <v>1.1152247479609338</v>
      </c>
      <c r="AC610" s="21">
        <f t="shared" si="144"/>
        <v>1.1066119238418395</v>
      </c>
      <c r="AD610" s="47">
        <f t="shared" si="145"/>
        <v>3.225682649387723E-3</v>
      </c>
      <c r="AE610" s="21">
        <f t="shared" si="137"/>
        <v>-2.1498336999609576E-3</v>
      </c>
      <c r="AF610" s="21">
        <f t="shared" si="138"/>
        <v>1.107334865900383</v>
      </c>
      <c r="AG610" s="22">
        <f t="shared" si="139"/>
        <v>1.1133066255778121</v>
      </c>
      <c r="AH610" s="10"/>
      <c r="AI610" s="10"/>
    </row>
    <row r="611" spans="1:35" ht="18" customHeight="1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36">
        <v>61.500000000000099</v>
      </c>
      <c r="T611" s="20">
        <f t="shared" si="132"/>
        <v>2.3846153846153809E-2</v>
      </c>
      <c r="U611" s="21">
        <f t="shared" si="140"/>
        <v>2.7120677719991722E-2</v>
      </c>
      <c r="V611" s="21">
        <f t="shared" si="141"/>
        <v>2.0571629972315895E-2</v>
      </c>
      <c r="W611" s="47">
        <f t="shared" si="142"/>
        <v>-9.4108645753634423E-2</v>
      </c>
      <c r="X611" s="21">
        <f t="shared" si="133"/>
        <v>-0.1</v>
      </c>
      <c r="Y611" s="21">
        <f t="shared" si="134"/>
        <v>2.6090283091048164E-2</v>
      </c>
      <c r="Z611" s="21">
        <f t="shared" si="135"/>
        <v>2.6230769230769189E-2</v>
      </c>
      <c r="AA611" s="20">
        <f t="shared" si="136"/>
        <v>1.1109769230769231</v>
      </c>
      <c r="AB611" s="21">
        <f t="shared" si="143"/>
        <v>1.1152769955649378</v>
      </c>
      <c r="AC611" s="21">
        <f t="shared" si="144"/>
        <v>1.1066768505889084</v>
      </c>
      <c r="AD611" s="47">
        <f t="shared" si="145"/>
        <v>3.2208592296468675E-3</v>
      </c>
      <c r="AE611" s="21">
        <f t="shared" si="137"/>
        <v>-2.1464130668088781E-3</v>
      </c>
      <c r="AF611" s="21">
        <f t="shared" si="138"/>
        <v>1.1073986228003061</v>
      </c>
      <c r="AG611" s="22">
        <f t="shared" si="139"/>
        <v>1.1133615384615385</v>
      </c>
      <c r="AH611" s="10"/>
      <c r="AI611" s="10"/>
    </row>
    <row r="612" spans="1:35" ht="18" customHeight="1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36">
        <v>61.600000000000101</v>
      </c>
      <c r="T612" s="20">
        <f t="shared" si="132"/>
        <v>2.3809523809523767E-2</v>
      </c>
      <c r="U612" s="21">
        <f t="shared" si="140"/>
        <v>2.7079164574209693E-2</v>
      </c>
      <c r="V612" s="21">
        <f t="shared" si="141"/>
        <v>2.0539883044837844E-2</v>
      </c>
      <c r="W612" s="47">
        <f t="shared" si="142"/>
        <v>-9.4117647058823806E-2</v>
      </c>
      <c r="X612" s="21">
        <f t="shared" si="133"/>
        <v>-0.10000000000000012</v>
      </c>
      <c r="Y612" s="21">
        <f t="shared" si="134"/>
        <v>2.6050420168067186E-2</v>
      </c>
      <c r="Z612" s="21">
        <f t="shared" si="135"/>
        <v>2.6190476190476146E-2</v>
      </c>
      <c r="AA612" s="20">
        <f t="shared" si="136"/>
        <v>1.1110353302611367</v>
      </c>
      <c r="AB612" s="21">
        <f t="shared" si="143"/>
        <v>1.1153290817907828</v>
      </c>
      <c r="AC612" s="21">
        <f t="shared" si="144"/>
        <v>1.1067415787314905</v>
      </c>
      <c r="AD612" s="47">
        <f t="shared" si="145"/>
        <v>3.2160501919837022E-3</v>
      </c>
      <c r="AE612" s="21">
        <f t="shared" si="137"/>
        <v>-2.1430033016076599E-3</v>
      </c>
      <c r="AF612" s="21">
        <f t="shared" si="138"/>
        <v>1.1074621848739497</v>
      </c>
      <c r="AG612" s="22">
        <f t="shared" si="139"/>
        <v>1.113416282642089</v>
      </c>
      <c r="AH612" s="10"/>
      <c r="AI612" s="10"/>
    </row>
    <row r="613" spans="1:35" ht="18" customHeight="1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36">
        <v>61.700000000000102</v>
      </c>
      <c r="T613" s="20">
        <f t="shared" si="132"/>
        <v>2.3773006134969285E-2</v>
      </c>
      <c r="U613" s="21">
        <f t="shared" si="140"/>
        <v>2.7037778329305991E-2</v>
      </c>
      <c r="V613" s="21">
        <f t="shared" si="141"/>
        <v>2.0508233940632579E-2</v>
      </c>
      <c r="W613" s="47">
        <f t="shared" si="142"/>
        <v>-9.4126620900076563E-2</v>
      </c>
      <c r="X613" s="21">
        <f t="shared" si="133"/>
        <v>-0.10000000000000003</v>
      </c>
      <c r="Y613" s="21">
        <f t="shared" si="134"/>
        <v>2.6010678871090733E-2</v>
      </c>
      <c r="Z613" s="21">
        <f t="shared" si="135"/>
        <v>2.6150306748466214E-2</v>
      </c>
      <c r="AA613" s="20">
        <f t="shared" si="136"/>
        <v>1.1110935582822088</v>
      </c>
      <c r="AB613" s="21">
        <f t="shared" si="143"/>
        <v>1.1153810073849113</v>
      </c>
      <c r="AC613" s="21">
        <f t="shared" si="144"/>
        <v>1.1068061091795061</v>
      </c>
      <c r="AD613" s="47">
        <f t="shared" si="145"/>
        <v>3.2112554722732328E-3</v>
      </c>
      <c r="AE613" s="21">
        <f t="shared" si="137"/>
        <v>-2.1396043526453606E-3</v>
      </c>
      <c r="AF613" s="21">
        <f t="shared" si="138"/>
        <v>1.1075255530129675</v>
      </c>
      <c r="AG613" s="22">
        <f t="shared" si="139"/>
        <v>1.1134708588957056</v>
      </c>
      <c r="AH613" s="10"/>
      <c r="AI613" s="10"/>
    </row>
    <row r="614" spans="1:35" ht="18" customHeight="1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36">
        <v>61.800000000000097</v>
      </c>
      <c r="T614" s="20">
        <f t="shared" si="132"/>
        <v>2.3736600306278676E-2</v>
      </c>
      <c r="U614" s="21">
        <f t="shared" si="140"/>
        <v>2.6996518404248195E-2</v>
      </c>
      <c r="V614" s="21">
        <f t="shared" si="141"/>
        <v>2.0476682208309158E-2</v>
      </c>
      <c r="W614" s="47">
        <f t="shared" si="142"/>
        <v>-9.4135567402894332E-2</v>
      </c>
      <c r="X614" s="21">
        <f t="shared" si="133"/>
        <v>-0.10000000000000002</v>
      </c>
      <c r="Y614" s="21">
        <f t="shared" si="134"/>
        <v>2.5971058644325935E-2</v>
      </c>
      <c r="Z614" s="21">
        <f t="shared" si="135"/>
        <v>2.6110260336906544E-2</v>
      </c>
      <c r="AA614" s="20">
        <f t="shared" si="136"/>
        <v>1.1111516079632466</v>
      </c>
      <c r="AB614" s="21">
        <f t="shared" si="143"/>
        <v>1.1154327730891698</v>
      </c>
      <c r="AC614" s="21">
        <f t="shared" si="144"/>
        <v>1.1068704428373237</v>
      </c>
      <c r="AD614" s="47">
        <f t="shared" si="145"/>
        <v>3.2064750067702682E-3</v>
      </c>
      <c r="AE614" s="21">
        <f t="shared" si="137"/>
        <v>-2.1362161685378237E-3</v>
      </c>
      <c r="AF614" s="21">
        <f t="shared" si="138"/>
        <v>1.1075887281035799</v>
      </c>
      <c r="AG614" s="22">
        <f t="shared" si="139"/>
        <v>1.1135252679938745</v>
      </c>
      <c r="AH614" s="10"/>
      <c r="AI614" s="10"/>
    </row>
    <row r="615" spans="1:35" ht="18" customHeight="1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36">
        <v>61.900000000000098</v>
      </c>
      <c r="T615" s="20">
        <f t="shared" si="132"/>
        <v>2.3700305810397518E-2</v>
      </c>
      <c r="U615" s="21">
        <f t="shared" si="140"/>
        <v>2.6955384221545819E-2</v>
      </c>
      <c r="V615" s="21">
        <f t="shared" si="141"/>
        <v>2.044522739924922E-2</v>
      </c>
      <c r="W615" s="47">
        <f t="shared" si="142"/>
        <v>-9.4144486692015208E-2</v>
      </c>
      <c r="X615" s="21">
        <f t="shared" si="133"/>
        <v>-0.10000000000000006</v>
      </c>
      <c r="Y615" s="21">
        <f t="shared" si="134"/>
        <v>2.5931558935361178E-2</v>
      </c>
      <c r="Z615" s="21">
        <f t="shared" si="135"/>
        <v>2.6070336391437271E-2</v>
      </c>
      <c r="AA615" s="20">
        <f t="shared" si="136"/>
        <v>1.1112094801223242</v>
      </c>
      <c r="AB615" s="21">
        <f t="shared" si="143"/>
        <v>1.1154843796408438</v>
      </c>
      <c r="AC615" s="21">
        <f t="shared" si="144"/>
        <v>1.1069345806038045</v>
      </c>
      <c r="AD615" s="47">
        <f t="shared" si="145"/>
        <v>3.2017087321074837E-3</v>
      </c>
      <c r="AE615" s="21">
        <f t="shared" si="137"/>
        <v>-2.132838698225276E-3</v>
      </c>
      <c r="AF615" s="21">
        <f t="shared" si="138"/>
        <v>1.107651711026616</v>
      </c>
      <c r="AG615" s="22">
        <f t="shared" si="139"/>
        <v>1.1135795107033639</v>
      </c>
      <c r="AH615" s="10"/>
      <c r="AI615" s="10"/>
    </row>
    <row r="616" spans="1:35" ht="18" customHeight="1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36">
        <v>62.000000000000099</v>
      </c>
      <c r="T616" s="20">
        <f t="shared" si="132"/>
        <v>2.3664122137404542E-2</v>
      </c>
      <c r="U616" s="21">
        <f t="shared" si="140"/>
        <v>2.6914375207223375E-2</v>
      </c>
      <c r="V616" s="21">
        <f t="shared" si="141"/>
        <v>2.0413869067585712E-2</v>
      </c>
      <c r="W616" s="47">
        <f t="shared" si="142"/>
        <v>-9.4153378891420211E-2</v>
      </c>
      <c r="X616" s="21">
        <f t="shared" si="133"/>
        <v>-0.1</v>
      </c>
      <c r="Y616" s="21">
        <f t="shared" si="134"/>
        <v>2.5892179195140436E-2</v>
      </c>
      <c r="Z616" s="21">
        <f t="shared" si="135"/>
        <v>2.6030534351144996E-2</v>
      </c>
      <c r="AA616" s="20">
        <f t="shared" si="136"/>
        <v>1.111267175572519</v>
      </c>
      <c r="AB616" s="21">
        <f t="shared" si="143"/>
        <v>1.1155358277726937</v>
      </c>
      <c r="AC616" s="21">
        <f t="shared" si="144"/>
        <v>1.1069985233723443</v>
      </c>
      <c r="AD616" s="47">
        <f t="shared" si="145"/>
        <v>3.1969565852905104E-3</v>
      </c>
      <c r="AE616" s="21">
        <f t="shared" si="137"/>
        <v>-2.1294718909711358E-3</v>
      </c>
      <c r="AF616" s="21">
        <f t="shared" si="138"/>
        <v>1.1077145026575552</v>
      </c>
      <c r="AG616" s="22">
        <f t="shared" si="139"/>
        <v>1.1136335877862595</v>
      </c>
      <c r="AH616" s="10"/>
      <c r="AI616" s="10"/>
    </row>
    <row r="617" spans="1:35" ht="18" customHeight="1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36">
        <v>62.100000000000101</v>
      </c>
      <c r="T617" s="20">
        <f t="shared" si="132"/>
        <v>2.3628048780487763E-2</v>
      </c>
      <c r="U617" s="21">
        <f t="shared" si="140"/>
        <v>2.687349079079366E-2</v>
      </c>
      <c r="V617" s="21">
        <f t="shared" si="141"/>
        <v>2.0382606770181867E-2</v>
      </c>
      <c r="W617" s="47">
        <f t="shared" si="142"/>
        <v>-9.4162244124336811E-2</v>
      </c>
      <c r="X617" s="21">
        <f t="shared" si="133"/>
        <v>-9.9999999999999964E-2</v>
      </c>
      <c r="Y617" s="21">
        <f t="shared" si="134"/>
        <v>2.5852918877937791E-2</v>
      </c>
      <c r="Z617" s="21">
        <f t="shared" si="135"/>
        <v>2.5990853658536539E-2</v>
      </c>
      <c r="AA617" s="20">
        <f t="shared" si="136"/>
        <v>1.1113246951219511</v>
      </c>
      <c r="AB617" s="21">
        <f t="shared" si="143"/>
        <v>1.1155871182129897</v>
      </c>
      <c r="AC617" s="21">
        <f t="shared" si="144"/>
        <v>1.1070622720309125</v>
      </c>
      <c r="AD617" s="47">
        <f t="shared" si="145"/>
        <v>3.1922185036986086E-3</v>
      </c>
      <c r="AE617" s="21">
        <f t="shared" si="137"/>
        <v>-2.1261156963578226E-3</v>
      </c>
      <c r="AF617" s="21">
        <f t="shared" si="138"/>
        <v>1.1077771038665656</v>
      </c>
      <c r="AG617" s="22">
        <f t="shared" si="139"/>
        <v>1.1136874999999999</v>
      </c>
      <c r="AH617" s="10"/>
      <c r="AI617" s="10"/>
    </row>
    <row r="618" spans="1:35" ht="18" customHeight="1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36">
        <v>62.200000000000102</v>
      </c>
      <c r="T618" s="20">
        <f t="shared" si="132"/>
        <v>2.3592085235920813E-2</v>
      </c>
      <c r="U618" s="21">
        <f t="shared" si="140"/>
        <v>2.6832730405231337E-2</v>
      </c>
      <c r="V618" s="21">
        <f t="shared" si="141"/>
        <v>2.0351440066610289E-2</v>
      </c>
      <c r="W618" s="47">
        <f t="shared" si="142"/>
        <v>-9.4171082513247767E-2</v>
      </c>
      <c r="X618" s="21">
        <f t="shared" si="133"/>
        <v>-9.9999999999999992E-2</v>
      </c>
      <c r="Y618" s="21">
        <f t="shared" si="134"/>
        <v>2.5813777441332286E-2</v>
      </c>
      <c r="Z618" s="21">
        <f t="shared" si="135"/>
        <v>2.5951293759512894E-2</v>
      </c>
      <c r="AA618" s="20">
        <f t="shared" si="136"/>
        <v>1.1113820395738205</v>
      </c>
      <c r="AB618" s="21">
        <f t="shared" si="143"/>
        <v>1.1156382516855441</v>
      </c>
      <c r="AC618" s="21">
        <f t="shared" si="144"/>
        <v>1.1071258274620968</v>
      </c>
      <c r="AD618" s="47">
        <f t="shared" si="145"/>
        <v>3.1874944250783661E-3</v>
      </c>
      <c r="AE618" s="21">
        <f t="shared" si="137"/>
        <v>-2.122770064285772E-3</v>
      </c>
      <c r="AF618" s="21">
        <f t="shared" si="138"/>
        <v>1.1078395155185468</v>
      </c>
      <c r="AG618" s="22">
        <f t="shared" si="139"/>
        <v>1.1137412480974127</v>
      </c>
      <c r="AH618" s="10"/>
      <c r="AI618" s="10"/>
    </row>
    <row r="619" spans="1:35" ht="18" customHeight="1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36">
        <v>62.300000000000097</v>
      </c>
      <c r="T619" s="20">
        <f t="shared" si="132"/>
        <v>2.3556231003039475E-2</v>
      </c>
      <c r="U619" s="21">
        <f t="shared" si="140"/>
        <v>2.6792093486946632E-2</v>
      </c>
      <c r="V619" s="21">
        <f t="shared" si="141"/>
        <v>2.0320368519132319E-2</v>
      </c>
      <c r="W619" s="47">
        <f t="shared" si="142"/>
        <v>-9.4179894179894572E-2</v>
      </c>
      <c r="X619" s="21">
        <f t="shared" si="133"/>
        <v>-0.10000000000000012</v>
      </c>
      <c r="Y619" s="21">
        <f t="shared" si="134"/>
        <v>2.5774754346182885E-2</v>
      </c>
      <c r="Z619" s="21">
        <f t="shared" si="135"/>
        <v>2.5911854103343426E-2</v>
      </c>
      <c r="AA619" s="20">
        <f t="shared" si="136"/>
        <v>1.1114392097264438</v>
      </c>
      <c r="AB619" s="21">
        <f t="shared" si="143"/>
        <v>1.1156892289097469</v>
      </c>
      <c r="AC619" s="21">
        <f t="shared" si="144"/>
        <v>1.1071891905431408</v>
      </c>
      <c r="AD619" s="47">
        <f t="shared" si="145"/>
        <v>3.1827842875429917E-3</v>
      </c>
      <c r="AE619" s="21">
        <f t="shared" si="137"/>
        <v>-2.1194349449698557E-3</v>
      </c>
      <c r="AF619" s="21">
        <f t="shared" si="138"/>
        <v>1.1079017384731673</v>
      </c>
      <c r="AG619" s="22">
        <f t="shared" si="139"/>
        <v>1.1137948328267477</v>
      </c>
      <c r="AH619" s="10"/>
      <c r="AI619" s="10"/>
    </row>
    <row r="620" spans="1:35" ht="18" customHeight="1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36">
        <v>62.400000000000098</v>
      </c>
      <c r="T620" s="20">
        <f t="shared" si="132"/>
        <v>2.3520485584218476E-2</v>
      </c>
      <c r="U620" s="21">
        <f t="shared" si="140"/>
        <v>2.6751579475759419E-2</v>
      </c>
      <c r="V620" s="21">
        <f t="shared" si="141"/>
        <v>2.0289391692677537E-2</v>
      </c>
      <c r="W620" s="47">
        <f t="shared" si="142"/>
        <v>-9.4188679245283166E-2</v>
      </c>
      <c r="X620" s="21">
        <f t="shared" si="133"/>
        <v>-0.10000000000000007</v>
      </c>
      <c r="Y620" s="21">
        <f t="shared" si="134"/>
        <v>2.5735849056603737E-2</v>
      </c>
      <c r="Z620" s="21">
        <f t="shared" si="135"/>
        <v>2.5872534142640326E-2</v>
      </c>
      <c r="AA620" s="20">
        <f t="shared" si="136"/>
        <v>1.1114962063732929</v>
      </c>
      <c r="AB620" s="21">
        <f t="shared" si="143"/>
        <v>1.1157400506006003</v>
      </c>
      <c r="AC620" s="21">
        <f t="shared" si="144"/>
        <v>1.1072523621459858</v>
      </c>
      <c r="AD620" s="47">
        <f t="shared" si="145"/>
        <v>3.1780880295700109E-3</v>
      </c>
      <c r="AE620" s="21">
        <f t="shared" si="137"/>
        <v>-2.1161102889378021E-3</v>
      </c>
      <c r="AF620" s="21">
        <f t="shared" si="138"/>
        <v>1.1079637735849055</v>
      </c>
      <c r="AG620" s="22">
        <f t="shared" si="139"/>
        <v>1.1138482549317148</v>
      </c>
      <c r="AH620" s="10"/>
      <c r="AI620" s="10"/>
    </row>
    <row r="621" spans="1:35" ht="18" customHeight="1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36">
        <v>62.500000000000099</v>
      </c>
      <c r="T621" s="20">
        <f t="shared" si="132"/>
        <v>2.3484848484848445E-2</v>
      </c>
      <c r="U621" s="21">
        <f t="shared" si="140"/>
        <v>2.6711187814873447E-2</v>
      </c>
      <c r="V621" s="21">
        <f t="shared" si="141"/>
        <v>2.0258509154823443E-2</v>
      </c>
      <c r="W621" s="47">
        <f t="shared" si="142"/>
        <v>-9.4197437829691311E-2</v>
      </c>
      <c r="X621" s="21">
        <f t="shared" si="133"/>
        <v>-0.10000000000000007</v>
      </c>
      <c r="Y621" s="21">
        <f t="shared" si="134"/>
        <v>2.5697061039939677E-2</v>
      </c>
      <c r="Z621" s="21">
        <f t="shared" si="135"/>
        <v>2.5833333333333292E-2</v>
      </c>
      <c r="AA621" s="20">
        <f t="shared" si="136"/>
        <v>1.1115530303030303</v>
      </c>
      <c r="AB621" s="21">
        <f t="shared" si="143"/>
        <v>1.1157907174687491</v>
      </c>
      <c r="AC621" s="21">
        <f t="shared" si="144"/>
        <v>1.1073153431373115</v>
      </c>
      <c r="AD621" s="47">
        <f t="shared" si="145"/>
        <v>3.1734055899959794E-3</v>
      </c>
      <c r="AE621" s="21">
        <f t="shared" si="137"/>
        <v>-2.1127960470268266E-3</v>
      </c>
      <c r="AF621" s="21">
        <f t="shared" si="138"/>
        <v>1.1080256217030897</v>
      </c>
      <c r="AG621" s="22">
        <f t="shared" si="139"/>
        <v>1.1139015151515153</v>
      </c>
      <c r="AH621" s="10"/>
      <c r="AI621" s="10"/>
    </row>
    <row r="622" spans="1:35" ht="18" customHeight="1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36">
        <v>62.600000000000101</v>
      </c>
      <c r="T622" s="20">
        <f t="shared" si="132"/>
        <v>2.344931921331312E-2</v>
      </c>
      <c r="U622" s="21">
        <f t="shared" si="140"/>
        <v>2.6670917950850834E-2</v>
      </c>
      <c r="V622" s="21">
        <f t="shared" si="141"/>
        <v>2.0227720475775406E-2</v>
      </c>
      <c r="W622" s="47">
        <f t="shared" si="142"/>
        <v>-9.4206170052671429E-2</v>
      </c>
      <c r="X622" s="21">
        <f t="shared" si="133"/>
        <v>-0.10000000000000012</v>
      </c>
      <c r="Y622" s="21">
        <f t="shared" si="134"/>
        <v>2.5658389766741872E-2</v>
      </c>
      <c r="Z622" s="21">
        <f t="shared" si="135"/>
        <v>2.5794251134644435E-2</v>
      </c>
      <c r="AA622" s="20">
        <f t="shared" si="136"/>
        <v>1.111609682299546</v>
      </c>
      <c r="AB622" s="21">
        <f t="shared" si="143"/>
        <v>1.1158412302205183</v>
      </c>
      <c r="AC622" s="21">
        <f t="shared" si="144"/>
        <v>1.1073781343785738</v>
      </c>
      <c r="AD622" s="47">
        <f t="shared" si="145"/>
        <v>3.1687369080175888E-3</v>
      </c>
      <c r="AE622" s="21">
        <f t="shared" si="137"/>
        <v>-2.109492170381662E-3</v>
      </c>
      <c r="AF622" s="21">
        <f t="shared" si="138"/>
        <v>1.1080872836719338</v>
      </c>
      <c r="AG622" s="22">
        <f t="shared" si="139"/>
        <v>1.1139546142208774</v>
      </c>
      <c r="AH622" s="10"/>
      <c r="AI622" s="10"/>
    </row>
    <row r="623" spans="1:35" ht="18" customHeight="1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36">
        <v>62.700000000000102</v>
      </c>
      <c r="T623" s="20">
        <f t="shared" si="132"/>
        <v>2.3413897280966729E-2</v>
      </c>
      <c r="U623" s="21">
        <f t="shared" si="140"/>
        <v>2.6630769333586782E-2</v>
      </c>
      <c r="V623" s="21">
        <f t="shared" si="141"/>
        <v>2.0197025228346679E-2</v>
      </c>
      <c r="W623" s="47">
        <f t="shared" si="142"/>
        <v>-9.4214876033058184E-2</v>
      </c>
      <c r="X623" s="21">
        <f t="shared" si="133"/>
        <v>-9.9999999999999992E-2</v>
      </c>
      <c r="Y623" s="21">
        <f t="shared" si="134"/>
        <v>2.5619834710743767E-2</v>
      </c>
      <c r="Z623" s="21">
        <f t="shared" si="135"/>
        <v>2.5755287009063401E-2</v>
      </c>
      <c r="AA623" s="20">
        <f t="shared" si="136"/>
        <v>1.1116661631419942</v>
      </c>
      <c r="AB623" s="21">
        <f t="shared" si="143"/>
        <v>1.1158915895579418</v>
      </c>
      <c r="AC623" s="21">
        <f t="shared" si="144"/>
        <v>1.1074407367260464</v>
      </c>
      <c r="AD623" s="47">
        <f t="shared" si="145"/>
        <v>3.1640819231861838E-3</v>
      </c>
      <c r="AE623" s="21">
        <f t="shared" si="137"/>
        <v>-2.1061986104523919E-3</v>
      </c>
      <c r="AF623" s="21">
        <f t="shared" si="138"/>
        <v>1.1081487603305789</v>
      </c>
      <c r="AG623" s="22">
        <f t="shared" si="139"/>
        <v>1.1140075528700908</v>
      </c>
      <c r="AH623" s="10"/>
      <c r="AI623" s="10"/>
    </row>
    <row r="624" spans="1:35" ht="18" customHeight="1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36">
        <v>62.800000000000097</v>
      </c>
      <c r="T624" s="20">
        <f t="shared" si="132"/>
        <v>2.3378582202111576E-2</v>
      </c>
      <c r="U624" s="21">
        <f t="shared" si="140"/>
        <v>2.6590741416284501E-2</v>
      </c>
      <c r="V624" s="21">
        <f t="shared" si="141"/>
        <v>2.0166422987938651E-2</v>
      </c>
      <c r="W624" s="47">
        <f t="shared" si="142"/>
        <v>-9.4223555888972521E-2</v>
      </c>
      <c r="X624" s="21">
        <f t="shared" si="133"/>
        <v>-0.1000000000000001</v>
      </c>
      <c r="Y624" s="21">
        <f t="shared" si="134"/>
        <v>2.5581395348837174E-2</v>
      </c>
      <c r="Z624" s="21">
        <f t="shared" si="135"/>
        <v>2.5716440422322736E-2</v>
      </c>
      <c r="AA624" s="20">
        <f t="shared" si="136"/>
        <v>1.1117224736048266</v>
      </c>
      <c r="AB624" s="21">
        <f t="shared" si="143"/>
        <v>1.115941796178797</v>
      </c>
      <c r="AC624" s="21">
        <f t="shared" si="144"/>
        <v>1.1075031510308564</v>
      </c>
      <c r="AD624" s="47">
        <f t="shared" si="145"/>
        <v>3.1594405754062898E-3</v>
      </c>
      <c r="AE624" s="21">
        <f t="shared" si="137"/>
        <v>-2.1029153189918957E-3</v>
      </c>
      <c r="AF624" s="21">
        <f t="shared" si="138"/>
        <v>1.1082100525131284</v>
      </c>
      <c r="AG624" s="22">
        <f t="shared" si="139"/>
        <v>1.1140603318250377</v>
      </c>
      <c r="AH624" s="10"/>
      <c r="AI624" s="10"/>
    </row>
    <row r="625" spans="1:35" ht="18" customHeight="1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36">
        <v>62.900000000000098</v>
      </c>
      <c r="T625" s="20">
        <f t="shared" si="132"/>
        <v>2.3343373493975868E-2</v>
      </c>
      <c r="U625" s="21">
        <f t="shared" si="140"/>
        <v>2.6550833655430411E-2</v>
      </c>
      <c r="V625" s="21">
        <f t="shared" si="141"/>
        <v>2.0135913332521325E-2</v>
      </c>
      <c r="W625" s="47">
        <f t="shared" si="142"/>
        <v>-9.4232209737827741E-2</v>
      </c>
      <c r="X625" s="21">
        <f t="shared" si="133"/>
        <v>-0.10000000000000012</v>
      </c>
      <c r="Y625" s="21">
        <f t="shared" si="134"/>
        <v>2.5543071161048651E-2</v>
      </c>
      <c r="Z625" s="21">
        <f t="shared" si="135"/>
        <v>2.5677710843373457E-2</v>
      </c>
      <c r="AA625" s="20">
        <f t="shared" si="136"/>
        <v>1.1117786144578314</v>
      </c>
      <c r="AB625" s="21">
        <f t="shared" si="143"/>
        <v>1.1159918507766364</v>
      </c>
      <c r="AC625" s="21">
        <f t="shared" si="144"/>
        <v>1.1075653781390264</v>
      </c>
      <c r="AD625" s="47">
        <f t="shared" si="145"/>
        <v>3.15481280493313E-3</v>
      </c>
      <c r="AE625" s="21">
        <f t="shared" si="137"/>
        <v>-2.0996422480530855E-3</v>
      </c>
      <c r="AF625" s="21">
        <f t="shared" si="138"/>
        <v>1.1082711610486891</v>
      </c>
      <c r="AG625" s="22">
        <f t="shared" si="139"/>
        <v>1.114112951807229</v>
      </c>
      <c r="AH625" s="10"/>
      <c r="AI625" s="10"/>
    </row>
    <row r="626" spans="1:35" ht="18" customHeight="1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36">
        <v>63.000000000000099</v>
      </c>
      <c r="T626" s="20">
        <f t="shared" si="132"/>
        <v>2.3308270676691691E-2</v>
      </c>
      <c r="U626" s="21">
        <f t="shared" si="140"/>
        <v>2.6511045510769517E-2</v>
      </c>
      <c r="V626" s="21">
        <f t="shared" si="141"/>
        <v>2.0105495842613865E-2</v>
      </c>
      <c r="W626" s="47">
        <f t="shared" si="142"/>
        <v>-9.4240837696335372E-2</v>
      </c>
      <c r="X626" s="21">
        <f t="shared" si="133"/>
        <v>-0.10000000000000002</v>
      </c>
      <c r="Y626" s="21">
        <f t="shared" si="134"/>
        <v>2.5504861630516046E-2</v>
      </c>
      <c r="Z626" s="21">
        <f t="shared" si="135"/>
        <v>2.5639097744360861E-2</v>
      </c>
      <c r="AA626" s="20">
        <f t="shared" si="136"/>
        <v>1.1118345864661654</v>
      </c>
      <c r="AB626" s="21">
        <f t="shared" si="143"/>
        <v>1.1160417540408192</v>
      </c>
      <c r="AC626" s="21">
        <f t="shared" si="144"/>
        <v>1.1076274188915116</v>
      </c>
      <c r="AD626" s="47">
        <f t="shared" si="145"/>
        <v>3.1501985523687691E-3</v>
      </c>
      <c r="AE626" s="21">
        <f t="shared" si="137"/>
        <v>-2.0963793499871606E-3</v>
      </c>
      <c r="AF626" s="21">
        <f t="shared" si="138"/>
        <v>1.1083320867614062</v>
      </c>
      <c r="AG626" s="22">
        <f t="shared" si="139"/>
        <v>1.1141654135338346</v>
      </c>
      <c r="AH626" s="10"/>
      <c r="AI626" s="10"/>
    </row>
    <row r="627" spans="1:35" ht="18" customHeight="1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36">
        <v>63.100000000000101</v>
      </c>
      <c r="T627" s="20">
        <f t="shared" si="132"/>
        <v>2.3273273273273234E-2</v>
      </c>
      <c r="U627" s="21">
        <f t="shared" si="140"/>
        <v>2.6471376445281022E-2</v>
      </c>
      <c r="V627" s="21">
        <f t="shared" si="141"/>
        <v>2.0075170101265447E-2</v>
      </c>
      <c r="W627" s="47">
        <f t="shared" si="142"/>
        <v>-9.4249439880508087E-2</v>
      </c>
      <c r="X627" s="21">
        <f t="shared" si="133"/>
        <v>-9.9999999999999936E-2</v>
      </c>
      <c r="Y627" s="21">
        <f t="shared" si="134"/>
        <v>2.5466766243465236E-2</v>
      </c>
      <c r="Z627" s="21">
        <f t="shared" si="135"/>
        <v>2.5600600600600557E-2</v>
      </c>
      <c r="AA627" s="20">
        <f t="shared" si="136"/>
        <v>1.1118903903903903</v>
      </c>
      <c r="AB627" s="21">
        <f t="shared" si="143"/>
        <v>1.1160915066565444</v>
      </c>
      <c r="AC627" s="21">
        <f t="shared" si="144"/>
        <v>1.1076892741242361</v>
      </c>
      <c r="AD627" s="47">
        <f t="shared" si="145"/>
        <v>3.1455977586620377E-3</v>
      </c>
      <c r="AE627" s="21">
        <f t="shared" si="137"/>
        <v>-2.0931265774410523E-3</v>
      </c>
      <c r="AF627" s="21">
        <f t="shared" si="138"/>
        <v>1.1083928304705004</v>
      </c>
      <c r="AG627" s="22">
        <f t="shared" si="139"/>
        <v>1.1142177177177177</v>
      </c>
      <c r="AH627" s="10"/>
      <c r="AI627" s="10"/>
    </row>
    <row r="628" spans="1:35" ht="18" customHeight="1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36">
        <v>63.200000000000102</v>
      </c>
      <c r="T628" s="20">
        <f t="shared" si="132"/>
        <v>2.3238380809595165E-2</v>
      </c>
      <c r="U628" s="21">
        <f t="shared" si="140"/>
        <v>2.6431825925154168E-2</v>
      </c>
      <c r="V628" s="21">
        <f t="shared" si="141"/>
        <v>2.0044935694036162E-2</v>
      </c>
      <c r="W628" s="47">
        <f t="shared" si="142"/>
        <v>-9.4258016405667652E-2</v>
      </c>
      <c r="X628" s="21">
        <f t="shared" si="133"/>
        <v>-9.9999999999999936E-2</v>
      </c>
      <c r="Y628" s="21">
        <f t="shared" si="134"/>
        <v>2.5428784489187138E-2</v>
      </c>
      <c r="Z628" s="21">
        <f t="shared" si="135"/>
        <v>2.556221889055468E-2</v>
      </c>
      <c r="AA628" s="20">
        <f t="shared" si="136"/>
        <v>1.1119460269865069</v>
      </c>
      <c r="AB628" s="21">
        <f t="shared" si="143"/>
        <v>1.1161411093048812</v>
      </c>
      <c r="AC628" s="21">
        <f t="shared" si="144"/>
        <v>1.1077509446681326</v>
      </c>
      <c r="AD628" s="47">
        <f t="shared" si="145"/>
        <v>3.1410103651040829E-3</v>
      </c>
      <c r="AE628" s="21">
        <f t="shared" si="137"/>
        <v>-2.0898838833548834E-3</v>
      </c>
      <c r="AF628" s="21">
        <f t="shared" si="138"/>
        <v>1.108453392990306</v>
      </c>
      <c r="AG628" s="22">
        <f t="shared" si="139"/>
        <v>1.1142698650674665</v>
      </c>
      <c r="AH628" s="10"/>
      <c r="AI628" s="10"/>
    </row>
    <row r="629" spans="1:35" ht="18" customHeight="1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36">
        <v>63.300000000000097</v>
      </c>
      <c r="T629" s="20">
        <f t="shared" si="132"/>
        <v>2.3203592814371222E-2</v>
      </c>
      <c r="U629" s="21">
        <f t="shared" si="140"/>
        <v>2.6392393419764282E-2</v>
      </c>
      <c r="V629" s="21">
        <f t="shared" si="141"/>
        <v>2.0014792208978161E-2</v>
      </c>
      <c r="W629" s="47">
        <f t="shared" si="142"/>
        <v>-9.4266567386448466E-2</v>
      </c>
      <c r="X629" s="21">
        <f t="shared" si="133"/>
        <v>-9.999999999999995E-2</v>
      </c>
      <c r="Y629" s="21">
        <f t="shared" si="134"/>
        <v>2.5390915860014858E-2</v>
      </c>
      <c r="Z629" s="21">
        <f t="shared" si="135"/>
        <v>2.5523952095808343E-2</v>
      </c>
      <c r="AA629" s="20">
        <f t="shared" si="136"/>
        <v>1.1120014970059882</v>
      </c>
      <c r="AB629" s="21">
        <f t="shared" si="143"/>
        <v>1.1161905626627984</v>
      </c>
      <c r="AC629" s="21">
        <f t="shared" si="144"/>
        <v>1.107812431349178</v>
      </c>
      <c r="AD629" s="47">
        <f t="shared" si="145"/>
        <v>3.136436313326114E-3</v>
      </c>
      <c r="AE629" s="21">
        <f t="shared" si="137"/>
        <v>-2.0866512209602268E-3</v>
      </c>
      <c r="AF629" s="21">
        <f t="shared" si="138"/>
        <v>1.1085137751303056</v>
      </c>
      <c r="AG629" s="22">
        <f t="shared" si="139"/>
        <v>1.1143218562874253</v>
      </c>
      <c r="AH629" s="10"/>
      <c r="AI629" s="10"/>
    </row>
    <row r="630" spans="1:35" ht="18" customHeight="1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36">
        <v>63.400000000000098</v>
      </c>
      <c r="T630" s="20">
        <f t="shared" si="132"/>
        <v>2.3168908819132999E-2</v>
      </c>
      <c r="U630" s="21">
        <f t="shared" si="140"/>
        <v>2.6353078401649032E-2</v>
      </c>
      <c r="V630" s="21">
        <f t="shared" si="141"/>
        <v>1.998473923661697E-2</v>
      </c>
      <c r="W630" s="47">
        <f t="shared" si="142"/>
        <v>-9.4275092936803029E-2</v>
      </c>
      <c r="X630" s="21">
        <f t="shared" si="133"/>
        <v>-0.10000000000000006</v>
      </c>
      <c r="Y630" s="21">
        <f t="shared" si="134"/>
        <v>2.5353159851301078E-2</v>
      </c>
      <c r="Z630" s="21">
        <f t="shared" si="135"/>
        <v>2.5485799701046301E-2</v>
      </c>
      <c r="AA630" s="20">
        <f t="shared" si="136"/>
        <v>1.1120568011958147</v>
      </c>
      <c r="AB630" s="21">
        <f t="shared" si="143"/>
        <v>1.1162398674031984</v>
      </c>
      <c r="AC630" s="21">
        <f t="shared" si="144"/>
        <v>1.1078737349884311</v>
      </c>
      <c r="AD630" s="47">
        <f t="shared" si="145"/>
        <v>3.1318755452979501E-3</v>
      </c>
      <c r="AE630" s="21">
        <f t="shared" si="137"/>
        <v>-2.0834285437775673E-3</v>
      </c>
      <c r="AF630" s="21">
        <f t="shared" si="138"/>
        <v>1.1085739776951673</v>
      </c>
      <c r="AG630" s="22">
        <f t="shared" si="139"/>
        <v>1.1143736920777281</v>
      </c>
      <c r="AH630" s="10"/>
      <c r="AI630" s="10"/>
    </row>
    <row r="631" spans="1:35" ht="18" customHeight="1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36">
        <v>63.500000000000099</v>
      </c>
      <c r="T631" s="20">
        <f t="shared" si="132"/>
        <v>2.3134328358208917E-2</v>
      </c>
      <c r="U631" s="21">
        <f t="shared" si="140"/>
        <v>2.6313880346484912E-2</v>
      </c>
      <c r="V631" s="21">
        <f t="shared" si="141"/>
        <v>1.9954776369932918E-2</v>
      </c>
      <c r="W631" s="47">
        <f t="shared" si="142"/>
        <v>-9.4283593170007826E-2</v>
      </c>
      <c r="X631" s="21">
        <f t="shared" si="133"/>
        <v>-0.10000000000000019</v>
      </c>
      <c r="Y631" s="21">
        <f t="shared" si="134"/>
        <v>2.5315515961395661E-2</v>
      </c>
      <c r="Z631" s="21">
        <f t="shared" si="135"/>
        <v>2.5447761194029812E-2</v>
      </c>
      <c r="AA631" s="20">
        <f t="shared" si="136"/>
        <v>1.1121119402985076</v>
      </c>
      <c r="AB631" s="21">
        <f t="shared" si="143"/>
        <v>1.1162890241949452</v>
      </c>
      <c r="AC631" s="21">
        <f t="shared" si="144"/>
        <v>1.1079348564020699</v>
      </c>
      <c r="AD631" s="47">
        <f t="shared" si="145"/>
        <v>3.1273280033239799E-3</v>
      </c>
      <c r="AE631" s="21">
        <f t="shared" si="137"/>
        <v>-2.0802158056137674E-3</v>
      </c>
      <c r="AF631" s="21">
        <f t="shared" si="138"/>
        <v>1.1086340014847811</v>
      </c>
      <c r="AG631" s="22">
        <f t="shared" si="139"/>
        <v>1.1144253731343283</v>
      </c>
      <c r="AH631" s="10"/>
      <c r="AI631" s="10"/>
    </row>
    <row r="632" spans="1:35" ht="18" customHeight="1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36">
        <v>63.600000000000101</v>
      </c>
      <c r="T632" s="20">
        <f t="shared" si="132"/>
        <v>2.3099850968703387E-2</v>
      </c>
      <c r="U632" s="21">
        <f t="shared" si="140"/>
        <v>2.6274798733063924E-2</v>
      </c>
      <c r="V632" s="21">
        <f t="shared" si="141"/>
        <v>1.9924903204342849E-2</v>
      </c>
      <c r="W632" s="47">
        <f t="shared" si="142"/>
        <v>-9.4292068198666021E-2</v>
      </c>
      <c r="X632" s="21">
        <f t="shared" si="133"/>
        <v>-0.10000000000000014</v>
      </c>
      <c r="Y632" s="21">
        <f t="shared" si="134"/>
        <v>2.5277983691623387E-2</v>
      </c>
      <c r="Z632" s="21">
        <f t="shared" si="135"/>
        <v>2.5409836065573729E-2</v>
      </c>
      <c r="AA632" s="20">
        <f t="shared" si="136"/>
        <v>1.1121669150521609</v>
      </c>
      <c r="AB632" s="21">
        <f t="shared" si="143"/>
        <v>1.1163380337028959</v>
      </c>
      <c r="AC632" s="21">
        <f t="shared" si="144"/>
        <v>1.1079957964014258</v>
      </c>
      <c r="AD632" s="47">
        <f t="shared" si="145"/>
        <v>3.1227936300423221E-3</v>
      </c>
      <c r="AE632" s="21">
        <f t="shared" si="137"/>
        <v>-2.077012960560939E-3</v>
      </c>
      <c r="AF632" s="21">
        <f t="shared" si="138"/>
        <v>1.1086938472942922</v>
      </c>
      <c r="AG632" s="22">
        <f t="shared" si="139"/>
        <v>1.1144769001490313</v>
      </c>
      <c r="AH632" s="10"/>
      <c r="AI632" s="10"/>
    </row>
    <row r="633" spans="1:35" ht="18" customHeight="1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36">
        <v>63.700000000000102</v>
      </c>
      <c r="T633" s="20">
        <f t="shared" si="132"/>
        <v>2.3065476190476154E-2</v>
      </c>
      <c r="U633" s="21">
        <f t="shared" si="140"/>
        <v>2.6235833043270478E-2</v>
      </c>
      <c r="V633" s="21">
        <f t="shared" si="141"/>
        <v>1.989511933768183E-2</v>
      </c>
      <c r="W633" s="47">
        <f t="shared" si="142"/>
        <v>-9.4300518134715197E-2</v>
      </c>
      <c r="X633" s="21">
        <f t="shared" si="133"/>
        <v>-9.999999999999995E-2</v>
      </c>
      <c r="Y633" s="21">
        <f t="shared" si="134"/>
        <v>2.5240562546261992E-2</v>
      </c>
      <c r="Z633" s="21">
        <f t="shared" si="135"/>
        <v>2.5372023809523768E-2</v>
      </c>
      <c r="AA633" s="20">
        <f t="shared" si="136"/>
        <v>1.1122217261904761</v>
      </c>
      <c r="AB633" s="21">
        <f t="shared" si="143"/>
        <v>1.1163868965879309</v>
      </c>
      <c r="AC633" s="21">
        <f t="shared" si="144"/>
        <v>1.1080565557930213</v>
      </c>
      <c r="AD633" s="47">
        <f t="shared" si="145"/>
        <v>3.1182723684219883E-3</v>
      </c>
      <c r="AE633" s="21">
        <f t="shared" si="137"/>
        <v>-2.0738199629923163E-3</v>
      </c>
      <c r="AF633" s="21">
        <f t="shared" si="138"/>
        <v>1.1087535159141377</v>
      </c>
      <c r="AG633" s="22">
        <f t="shared" si="139"/>
        <v>1.1145282738095237</v>
      </c>
      <c r="AH633" s="10"/>
      <c r="AI633" s="10"/>
    </row>
    <row r="634" spans="1:35" ht="18" customHeight="1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36">
        <v>63.800000000000097</v>
      </c>
      <c r="T634" s="20">
        <f t="shared" si="132"/>
        <v>2.3031203566121806E-2</v>
      </c>
      <c r="U634" s="21">
        <f t="shared" si="140"/>
        <v>2.6196982762058476E-2</v>
      </c>
      <c r="V634" s="21">
        <f t="shared" si="141"/>
        <v>1.9865424370185136E-2</v>
      </c>
      <c r="W634" s="47">
        <f t="shared" si="142"/>
        <v>-9.4308943089431149E-2</v>
      </c>
      <c r="X634" s="21">
        <f t="shared" si="133"/>
        <v>-0.1000000000000001</v>
      </c>
      <c r="Y634" s="21">
        <f t="shared" si="134"/>
        <v>2.5203252032520291E-2</v>
      </c>
      <c r="Z634" s="21">
        <f t="shared" si="135"/>
        <v>2.5334323922733989E-2</v>
      </c>
      <c r="AA634" s="20">
        <f t="shared" si="136"/>
        <v>1.1122763744427935</v>
      </c>
      <c r="AB634" s="21">
        <f t="shared" si="143"/>
        <v>1.1164356135069817</v>
      </c>
      <c r="AC634" s="21">
        <f t="shared" si="144"/>
        <v>1.108117135378605</v>
      </c>
      <c r="AD634" s="47">
        <f t="shared" si="145"/>
        <v>3.1137641617596571E-3</v>
      </c>
      <c r="AE634" s="21">
        <f t="shared" si="137"/>
        <v>-2.0706367675625316E-3</v>
      </c>
      <c r="AF634" s="21">
        <f t="shared" si="138"/>
        <v>1.1088130081300815</v>
      </c>
      <c r="AG634" s="22">
        <f t="shared" si="139"/>
        <v>1.1145794947994059</v>
      </c>
      <c r="AH634" s="10"/>
      <c r="AI634" s="10"/>
    </row>
    <row r="635" spans="1:35" ht="18" customHeight="1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36">
        <v>63.900000000000098</v>
      </c>
      <c r="T635" s="20">
        <f t="shared" si="132"/>
        <v>2.299703264094952E-2</v>
      </c>
      <c r="U635" s="21">
        <f t="shared" si="140"/>
        <v>2.6158247377428615E-2</v>
      </c>
      <c r="V635" s="21">
        <f t="shared" si="141"/>
        <v>1.9835817904470424E-2</v>
      </c>
      <c r="W635" s="47">
        <f t="shared" si="142"/>
        <v>-9.4317343173431892E-2</v>
      </c>
      <c r="X635" s="21">
        <f t="shared" si="133"/>
        <v>-0.1000000000000001</v>
      </c>
      <c r="Y635" s="21">
        <f t="shared" si="134"/>
        <v>2.516605166051657E-2</v>
      </c>
      <c r="Z635" s="21">
        <f t="shared" si="135"/>
        <v>2.5296735905044474E-2</v>
      </c>
      <c r="AA635" s="20">
        <f t="shared" si="136"/>
        <v>1.1123308605341247</v>
      </c>
      <c r="AB635" s="21">
        <f t="shared" si="143"/>
        <v>1.1164841851130627</v>
      </c>
      <c r="AC635" s="21">
        <f t="shared" si="144"/>
        <v>1.1081775359551866</v>
      </c>
      <c r="AD635" s="47">
        <f t="shared" si="145"/>
        <v>3.1092689536786457E-3</v>
      </c>
      <c r="AE635" s="21">
        <f t="shared" si="137"/>
        <v>-2.0674633292029018E-3</v>
      </c>
      <c r="AF635" s="21">
        <f t="shared" si="138"/>
        <v>1.1088723247232473</v>
      </c>
      <c r="AG635" s="22">
        <f t="shared" si="139"/>
        <v>1.1146305637982197</v>
      </c>
      <c r="AH635" s="10"/>
      <c r="AI635" s="10"/>
    </row>
    <row r="636" spans="1:35" ht="18" customHeight="1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36">
        <v>64.000000000000099</v>
      </c>
      <c r="T636" s="20">
        <f t="shared" si="132"/>
        <v>2.2962962962962928E-2</v>
      </c>
      <c r="U636" s="21">
        <f t="shared" si="140"/>
        <v>2.6119626380405898E-2</v>
      </c>
      <c r="V636" s="21">
        <f t="shared" si="141"/>
        <v>1.9806299545519958E-2</v>
      </c>
      <c r="W636" s="47">
        <f t="shared" si="142"/>
        <v>-9.4325718496684072E-2</v>
      </c>
      <c r="X636" s="21">
        <f t="shared" si="133"/>
        <v>-0.1</v>
      </c>
      <c r="Y636" s="21">
        <f t="shared" si="134"/>
        <v>2.5128960943257152E-2</v>
      </c>
      <c r="Z636" s="21">
        <f t="shared" si="135"/>
        <v>2.5259259259259221E-2</v>
      </c>
      <c r="AA636" s="20">
        <f t="shared" si="136"/>
        <v>1.1123851851851851</v>
      </c>
      <c r="AB636" s="21">
        <f t="shared" si="143"/>
        <v>1.1165326120552983</v>
      </c>
      <c r="AC636" s="21">
        <f t="shared" si="144"/>
        <v>1.108237758315072</v>
      </c>
      <c r="AD636" s="47">
        <f t="shared" si="145"/>
        <v>3.1047866881248934E-3</v>
      </c>
      <c r="AE636" s="21">
        <f t="shared" si="137"/>
        <v>-2.0642996031219035E-3</v>
      </c>
      <c r="AF636" s="21">
        <f t="shared" si="138"/>
        <v>1.1089314664701548</v>
      </c>
      <c r="AG636" s="22">
        <f t="shared" si="139"/>
        <v>1.1146814814814816</v>
      </c>
      <c r="AH636" s="10"/>
      <c r="AI636" s="10"/>
    </row>
    <row r="637" spans="1:35" ht="18" customHeight="1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36">
        <v>64.100000000000094</v>
      </c>
      <c r="T637" s="20">
        <f t="shared" si="132"/>
        <v>2.2928994082840201E-2</v>
      </c>
      <c r="U637" s="21">
        <f t="shared" si="140"/>
        <v>2.6081119265017334E-2</v>
      </c>
      <c r="V637" s="21">
        <f t="shared" si="141"/>
        <v>1.9776868900663068E-2</v>
      </c>
      <c r="W637" s="47">
        <f t="shared" si="142"/>
        <v>-9.4334069168506576E-2</v>
      </c>
      <c r="X637" s="21">
        <f t="shared" si="133"/>
        <v>-0.10000000000000009</v>
      </c>
      <c r="Y637" s="21">
        <f t="shared" si="134"/>
        <v>2.5091979396615127E-2</v>
      </c>
      <c r="Z637" s="21">
        <f t="shared" si="135"/>
        <v>2.5221893491124223E-2</v>
      </c>
      <c r="AA637" s="20">
        <f t="shared" si="136"/>
        <v>1.112439349112426</v>
      </c>
      <c r="AB637" s="21">
        <f t="shared" si="143"/>
        <v>1.1165808949789533</v>
      </c>
      <c r="AC637" s="21">
        <f t="shared" si="144"/>
        <v>1.1082978032458985</v>
      </c>
      <c r="AD637" s="47">
        <f t="shared" si="145"/>
        <v>3.100317309366738E-3</v>
      </c>
      <c r="AE637" s="21">
        <f t="shared" si="137"/>
        <v>-2.0611455448006685E-3</v>
      </c>
      <c r="AF637" s="21">
        <f t="shared" si="138"/>
        <v>1.1089904341427521</v>
      </c>
      <c r="AG637" s="22">
        <f t="shared" si="139"/>
        <v>1.1147322485207101</v>
      </c>
      <c r="AH637" s="10"/>
      <c r="AI637" s="10"/>
    </row>
    <row r="638" spans="1:35" ht="18" customHeight="1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36">
        <v>64.200000000000102</v>
      </c>
      <c r="T638" s="20">
        <f t="shared" si="132"/>
        <v>2.2895125553914292E-2</v>
      </c>
      <c r="U638" s="21">
        <f t="shared" si="140"/>
        <v>2.6042725528269823E-2</v>
      </c>
      <c r="V638" s="21">
        <f t="shared" si="141"/>
        <v>1.9747525579558757E-2</v>
      </c>
      <c r="W638" s="47">
        <f t="shared" si="142"/>
        <v>-9.4342395297575488E-2</v>
      </c>
      <c r="X638" s="21">
        <f t="shared" si="133"/>
        <v>-9.9999999999999936E-2</v>
      </c>
      <c r="Y638" s="21">
        <f t="shared" si="134"/>
        <v>2.5055106539309296E-2</v>
      </c>
      <c r="Z638" s="21">
        <f t="shared" si="135"/>
        <v>2.5184638109305719E-2</v>
      </c>
      <c r="AA638" s="20">
        <f t="shared" si="136"/>
        <v>1.112493353028065</v>
      </c>
      <c r="AB638" s="21">
        <f t="shared" si="143"/>
        <v>1.1166290345254617</v>
      </c>
      <c r="AC638" s="21">
        <f t="shared" si="144"/>
        <v>1.1083576715306682</v>
      </c>
      <c r="AD638" s="47">
        <f t="shared" si="145"/>
        <v>3.0958607619909102E-3</v>
      </c>
      <c r="AE638" s="21">
        <f t="shared" si="137"/>
        <v>-2.058001109992871E-3</v>
      </c>
      <c r="AF638" s="21">
        <f t="shared" si="138"/>
        <v>1.1090492285084497</v>
      </c>
      <c r="AG638" s="22">
        <f t="shared" si="139"/>
        <v>1.1147828655834564</v>
      </c>
      <c r="AH638" s="10"/>
      <c r="AI638" s="10"/>
    </row>
    <row r="639" spans="1:35" ht="18" customHeight="1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36">
        <v>64.300000000000097</v>
      </c>
      <c r="T639" s="20">
        <f t="shared" si="132"/>
        <v>2.2861356932153357E-2</v>
      </c>
      <c r="U639" s="21">
        <f t="shared" si="140"/>
        <v>2.6004444670128288E-2</v>
      </c>
      <c r="V639" s="21">
        <f t="shared" si="141"/>
        <v>1.9718269194178427E-2</v>
      </c>
      <c r="W639" s="47">
        <f t="shared" si="142"/>
        <v>-9.4350696991929772E-2</v>
      </c>
      <c r="X639" s="21">
        <f t="shared" si="133"/>
        <v>-0.10000000000000007</v>
      </c>
      <c r="Y639" s="21">
        <f t="shared" si="134"/>
        <v>2.5018341892883312E-2</v>
      </c>
      <c r="Z639" s="21">
        <f t="shared" si="135"/>
        <v>2.5147492625368695E-2</v>
      </c>
      <c r="AA639" s="20">
        <f t="shared" si="136"/>
        <v>1.112547197640118</v>
      </c>
      <c r="AB639" s="21">
        <f t="shared" si="143"/>
        <v>1.1166770313324532</v>
      </c>
      <c r="AC639" s="21">
        <f t="shared" si="144"/>
        <v>1.1084173639477826</v>
      </c>
      <c r="AD639" s="47">
        <f t="shared" si="145"/>
        <v>3.0914169909007248E-3</v>
      </c>
      <c r="AE639" s="21">
        <f t="shared" si="137"/>
        <v>-2.0548662547214222E-3</v>
      </c>
      <c r="AF639" s="21">
        <f t="shared" si="138"/>
        <v>1.1091078503301544</v>
      </c>
      <c r="AG639" s="22">
        <f t="shared" si="139"/>
        <v>1.1148333333333336</v>
      </c>
      <c r="AH639" s="10"/>
      <c r="AI639" s="10"/>
    </row>
    <row r="640" spans="1:35" ht="18" customHeight="1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36">
        <v>64.400000000000105</v>
      </c>
      <c r="T640" s="20">
        <f t="shared" si="132"/>
        <v>2.2827687776141345E-2</v>
      </c>
      <c r="U640" s="21">
        <f t="shared" si="140"/>
        <v>2.5966276193493894E-2</v>
      </c>
      <c r="V640" s="21">
        <f t="shared" si="141"/>
        <v>1.9689099358788795E-2</v>
      </c>
      <c r="W640" s="47">
        <f t="shared" si="142"/>
        <v>-9.4358974358974668E-2</v>
      </c>
      <c r="X640" s="21">
        <f t="shared" si="133"/>
        <v>-0.10000000000000012</v>
      </c>
      <c r="Y640" s="21">
        <f t="shared" si="134"/>
        <v>2.4981684981684946E-2</v>
      </c>
      <c r="Z640" s="21">
        <f t="shared" si="135"/>
        <v>2.5110456553755482E-2</v>
      </c>
      <c r="AA640" s="20">
        <f t="shared" si="136"/>
        <v>1.1126008836524302</v>
      </c>
      <c r="AB640" s="21">
        <f t="shared" si="143"/>
        <v>1.1167248860337839</v>
      </c>
      <c r="AC640" s="21">
        <f t="shared" si="144"/>
        <v>1.1084768812710766</v>
      </c>
      <c r="AD640" s="47">
        <f t="shared" si="145"/>
        <v>3.086985941314872E-3</v>
      </c>
      <c r="AE640" s="21">
        <f t="shared" si="137"/>
        <v>-2.0517409352761701E-3</v>
      </c>
      <c r="AF640" s="21">
        <f t="shared" si="138"/>
        <v>1.1091663003663006</v>
      </c>
      <c r="AG640" s="22">
        <f t="shared" si="139"/>
        <v>1.1148836524300443</v>
      </c>
      <c r="AH640" s="10"/>
      <c r="AI640" s="10"/>
    </row>
    <row r="641" spans="1:35" ht="18" customHeight="1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36">
        <v>64.500000000000099</v>
      </c>
      <c r="T641" s="20">
        <f t="shared" si="132"/>
        <v>2.2794117647058788E-2</v>
      </c>
      <c r="U641" s="21">
        <f t="shared" si="140"/>
        <v>2.5928219604182599E-2</v>
      </c>
      <c r="V641" s="21">
        <f t="shared" si="141"/>
        <v>1.9660015689934977E-2</v>
      </c>
      <c r="W641" s="47">
        <f t="shared" si="142"/>
        <v>-9.4367227505486803E-2</v>
      </c>
      <c r="X641" s="21">
        <f t="shared" si="133"/>
        <v>-0.10000000000000007</v>
      </c>
      <c r="Y641" s="21">
        <f t="shared" si="134"/>
        <v>2.4945135332845616E-2</v>
      </c>
      <c r="Z641" s="21">
        <f t="shared" si="135"/>
        <v>2.5073529411764668E-2</v>
      </c>
      <c r="AA641" s="20">
        <f t="shared" si="136"/>
        <v>1.1126544117647059</v>
      </c>
      <c r="AB641" s="21">
        <f t="shared" si="143"/>
        <v>1.1167725992595612</v>
      </c>
      <c r="AC641" s="21">
        <f t="shared" si="144"/>
        <v>1.1085362242698509</v>
      </c>
      <c r="AD641" s="47">
        <f t="shared" si="145"/>
        <v>3.0825675587632276E-3</v>
      </c>
      <c r="AE641" s="21">
        <f t="shared" si="137"/>
        <v>-2.0486251082135979E-3</v>
      </c>
      <c r="AF641" s="21">
        <f t="shared" si="138"/>
        <v>1.1092245793708853</v>
      </c>
      <c r="AG641" s="22">
        <f t="shared" si="139"/>
        <v>1.1149338235294117</v>
      </c>
      <c r="AH641" s="10"/>
      <c r="AI641" s="10"/>
    </row>
    <row r="642" spans="1:35" ht="18" customHeight="1" x14ac:dyDescent="0.2">
      <c r="A642" s="10"/>
      <c r="B642" s="10"/>
      <c r="C642" s="10"/>
      <c r="F642" s="10"/>
      <c r="G642" s="10"/>
      <c r="H642" s="10"/>
      <c r="K642" s="10"/>
      <c r="L642" s="10"/>
      <c r="M642" s="10"/>
      <c r="N642" s="10"/>
      <c r="O642" s="10"/>
      <c r="P642" s="10"/>
      <c r="Q642" s="10"/>
      <c r="R642" s="10"/>
      <c r="S642" s="36">
        <v>64.600000000000094</v>
      </c>
      <c r="T642" s="20">
        <f t="shared" si="132"/>
        <v>2.2760646108663695E-2</v>
      </c>
      <c r="U642" s="21">
        <f t="shared" si="140"/>
        <v>2.589027441090376E-2</v>
      </c>
      <c r="V642" s="21">
        <f t="shared" si="141"/>
        <v>1.963101780642363E-2</v>
      </c>
      <c r="W642" s="47">
        <f t="shared" si="142"/>
        <v>-9.4375456537619043E-2</v>
      </c>
      <c r="X642" s="21">
        <f t="shared" si="133"/>
        <v>-0.10000000000000013</v>
      </c>
      <c r="Y642" s="21">
        <f t="shared" si="134"/>
        <v>2.4908692476260014E-2</v>
      </c>
      <c r="Z642" s="21">
        <f t="shared" si="135"/>
        <v>2.5036710719530068E-2</v>
      </c>
      <c r="AA642" s="20">
        <f t="shared" si="136"/>
        <v>1.1127077826725404</v>
      </c>
      <c r="AB642" s="21">
        <f t="shared" si="143"/>
        <v>1.1168201716361743</v>
      </c>
      <c r="AC642" s="21">
        <f t="shared" si="144"/>
        <v>1.1085953937089066</v>
      </c>
      <c r="AD642" s="47">
        <f t="shared" si="145"/>
        <v>3.0781617890862476E-3</v>
      </c>
      <c r="AE642" s="21">
        <f t="shared" si="137"/>
        <v>-2.0455187303531283E-3</v>
      </c>
      <c r="AF642" s="21">
        <f t="shared" si="138"/>
        <v>1.1092826880934989</v>
      </c>
      <c r="AG642" s="22">
        <f t="shared" si="139"/>
        <v>1.1149838472834068</v>
      </c>
      <c r="AH642" s="10"/>
      <c r="AI642" s="10"/>
    </row>
    <row r="643" spans="1:35" ht="18" customHeight="1" x14ac:dyDescent="0.2">
      <c r="S643" s="37">
        <v>64.700000000000102</v>
      </c>
      <c r="T643" s="5">
        <f t="shared" si="132"/>
        <v>2.272727272727269E-2</v>
      </c>
      <c r="U643" s="4">
        <f t="shared" si="140"/>
        <v>2.5852440125239021E-2</v>
      </c>
      <c r="V643" s="4">
        <f t="shared" si="141"/>
        <v>1.9602105329306358E-2</v>
      </c>
      <c r="W643" s="82">
        <f t="shared" si="142"/>
        <v>-9.4383661560904761E-2</v>
      </c>
      <c r="X643" s="4">
        <f t="shared" si="133"/>
        <v>-0.10000000000000005</v>
      </c>
      <c r="Y643" s="4">
        <f t="shared" si="134"/>
        <v>2.4872355944565976E-2</v>
      </c>
      <c r="Z643" s="4">
        <f t="shared" si="135"/>
        <v>2.499999999999996E-2</v>
      </c>
      <c r="AA643" s="5">
        <f t="shared" si="136"/>
        <v>1.1127609970674486</v>
      </c>
      <c r="AB643" s="4">
        <f t="shared" si="143"/>
        <v>1.1168676037863201</v>
      </c>
      <c r="AC643" s="4">
        <f t="shared" si="144"/>
        <v>1.108654390348577</v>
      </c>
      <c r="AD643" s="82">
        <f t="shared" si="145"/>
        <v>3.073768578431787E-3</v>
      </c>
      <c r="AE643" s="4">
        <f t="shared" si="137"/>
        <v>-2.0424217587756339E-3</v>
      </c>
      <c r="AF643" s="4">
        <f t="shared" si="138"/>
        <v>1.1093406272793582</v>
      </c>
      <c r="AG643" s="3">
        <f t="shared" si="139"/>
        <v>1.115033724340176</v>
      </c>
    </row>
    <row r="644" spans="1:35" ht="18" customHeight="1" x14ac:dyDescent="0.2">
      <c r="S644" s="37">
        <v>64.800000000000097</v>
      </c>
      <c r="T644" s="5">
        <f t="shared" si="132"/>
        <v>2.2693997071742279E-2</v>
      </c>
      <c r="U644" s="4">
        <f t="shared" si="140"/>
        <v>2.5814716261621365E-2</v>
      </c>
      <c r="V644" s="4">
        <f t="shared" si="141"/>
        <v>1.9573277881863197E-2</v>
      </c>
      <c r="W644" s="82">
        <f t="shared" si="142"/>
        <v>-9.4391842680262447E-2</v>
      </c>
      <c r="X644" s="4">
        <f t="shared" si="133"/>
        <v>-9.9999999999999964E-2</v>
      </c>
      <c r="Y644" s="4">
        <f t="shared" si="134"/>
        <v>2.4836125273124513E-2</v>
      </c>
      <c r="Z644" s="4">
        <f t="shared" si="135"/>
        <v>2.4963396778916506E-2</v>
      </c>
      <c r="AA644" s="5">
        <f t="shared" si="136"/>
        <v>1.1128140556368962</v>
      </c>
      <c r="AB644" s="4">
        <f t="shared" si="143"/>
        <v>1.1169148963290312</v>
      </c>
      <c r="AC644" s="4">
        <f t="shared" si="144"/>
        <v>1.1087132149447612</v>
      </c>
      <c r="AD644" s="82">
        <f t="shared" si="145"/>
        <v>3.069387873254302E-3</v>
      </c>
      <c r="AE644" s="4">
        <f t="shared" si="137"/>
        <v>-2.0393341508213431E-3</v>
      </c>
      <c r="AF644" s="4">
        <f t="shared" si="138"/>
        <v>1.1093983976693373</v>
      </c>
      <c r="AG644" s="3">
        <f t="shared" si="139"/>
        <v>1.1150834553440705</v>
      </c>
    </row>
    <row r="645" spans="1:35" ht="18" customHeight="1" x14ac:dyDescent="0.2">
      <c r="S645" s="37">
        <v>64.900000000000205</v>
      </c>
      <c r="T645" s="5">
        <f t="shared" si="132"/>
        <v>2.2660818713450222E-2</v>
      </c>
      <c r="U645" s="4">
        <f t="shared" si="140"/>
        <v>2.5777102337314235E-2</v>
      </c>
      <c r="V645" s="4">
        <f t="shared" si="141"/>
        <v>1.9544535089586208E-2</v>
      </c>
      <c r="W645" s="82">
        <f t="shared" si="142"/>
        <v>-9.4400000000000317E-2</v>
      </c>
      <c r="X645" s="4">
        <f t="shared" si="133"/>
        <v>-0.10000000000000006</v>
      </c>
      <c r="Y645" s="4">
        <f t="shared" si="134"/>
        <v>2.479999999999993E-2</v>
      </c>
      <c r="Z645" s="4">
        <f t="shared" si="135"/>
        <v>2.4926900584795245E-2</v>
      </c>
      <c r="AA645" s="5">
        <f t="shared" si="136"/>
        <v>1.1128669590643276</v>
      </c>
      <c r="AB645" s="4">
        <f t="shared" si="143"/>
        <v>1.116962049879701</v>
      </c>
      <c r="AC645" s="4">
        <f t="shared" si="144"/>
        <v>1.1087718682489542</v>
      </c>
      <c r="AD645" s="82">
        <f t="shared" si="145"/>
        <v>3.0650196203104796E-3</v>
      </c>
      <c r="AE645" s="4">
        <f t="shared" si="137"/>
        <v>-2.036255864088358E-3</v>
      </c>
      <c r="AF645" s="4">
        <f t="shared" si="138"/>
        <v>1.1094560000000002</v>
      </c>
      <c r="AG645" s="3">
        <f t="shared" si="139"/>
        <v>1.1151330409356726</v>
      </c>
    </row>
    <row r="646" spans="1:35" ht="18" customHeight="1" thickBot="1" x14ac:dyDescent="0.25">
      <c r="S646" s="38">
        <v>65.000000000000199</v>
      </c>
      <c r="T646" s="6">
        <f t="shared" ref="T646" si="146">(R_dead_char*(S646)+R_c*m_c)/(S646+m_c)</f>
        <v>2.2627737226277304E-2</v>
      </c>
      <c r="U646" s="7">
        <f t="shared" si="140"/>
        <v>2.5739597872391173E-2</v>
      </c>
      <c r="V646" s="7">
        <f t="shared" si="141"/>
        <v>1.9515876580163436E-2</v>
      </c>
      <c r="W646" s="83">
        <f t="shared" si="142"/>
        <v>-9.4408133623820126E-2</v>
      </c>
      <c r="X646" s="84">
        <f t="shared" si="133"/>
        <v>-0.10000000000000003</v>
      </c>
      <c r="Y646" s="84">
        <f t="shared" si="134"/>
        <v>2.4763979665940381E-2</v>
      </c>
      <c r="Z646" s="84">
        <f t="shared" si="135"/>
        <v>2.4890510948905036E-2</v>
      </c>
      <c r="AA646" s="6">
        <f t="shared" si="136"/>
        <v>1.1129197080291973</v>
      </c>
      <c r="AB646" s="7">
        <f t="shared" si="143"/>
        <v>1.117009065050113</v>
      </c>
      <c r="AC646" s="7">
        <f t="shared" si="144"/>
        <v>1.1088303510082815</v>
      </c>
      <c r="AD646" s="85">
        <f t="shared" si="145"/>
        <v>3.0606637666592482E-3</v>
      </c>
      <c r="AE646" s="7">
        <f t="shared" si="137"/>
        <v>-2.0331868564307676E-3</v>
      </c>
      <c r="AF646" s="7">
        <f t="shared" si="138"/>
        <v>1.1095134350036313</v>
      </c>
      <c r="AG646" s="8">
        <f t="shared" si="139"/>
        <v>1.115182481751825</v>
      </c>
    </row>
  </sheetData>
  <mergeCells count="13">
    <mergeCell ref="S4:S5"/>
    <mergeCell ref="S2:AG3"/>
    <mergeCell ref="O3:P3"/>
    <mergeCell ref="T4:Z4"/>
    <mergeCell ref="AA4:AG4"/>
    <mergeCell ref="G2:Q2"/>
    <mergeCell ref="J19:L19"/>
    <mergeCell ref="G19:H19"/>
    <mergeCell ref="A23:B23"/>
    <mergeCell ref="G1:P1"/>
    <mergeCell ref="A1:F1"/>
    <mergeCell ref="A2:F2"/>
    <mergeCell ref="A19:C19"/>
  </mergeCells>
  <pageMargins left="0.75" right="0.75" top="1" bottom="1" header="0.5" footer="0.5"/>
  <pageSetup paperSize="9" orientation="portrait" horizontalDpi="4294967292" verticalDpi="429496729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C160520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CSRA constant contamination evaluation sheet</dc:title>
  <dc:subject> small scale 14C measurements</dc:subject>
  <dc:creator>Ulrich M. Hanke</dc:creator>
  <cp:keywords/>
  <dc:description>Supplementary material of Hanke et al.  “Comprehensive radiocarbon analysis of benzene polycarboxylic acids (BPCAs) derived from pyrogenic carbon in environmental samples.”</dc:description>
  <cp:lastModifiedBy>Ulrich Hanke</cp:lastModifiedBy>
  <cp:lastPrinted>2016-06-10T14:00:04Z</cp:lastPrinted>
  <dcterms:created xsi:type="dcterms:W3CDTF">2016-05-30T13:14:10Z</dcterms:created>
  <dcterms:modified xsi:type="dcterms:W3CDTF">2017-03-21T14:00:20Z</dcterms:modified>
  <cp:category>Science</cp:category>
</cp:coreProperties>
</file>