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1316" windowHeight="8808"/>
  </bookViews>
  <sheets>
    <sheet name="cato_df" sheetId="1" r:id="rId1"/>
  </sheets>
  <calcPr calcId="162913"/>
</workbook>
</file>

<file path=xl/calcChain.xml><?xml version="1.0" encoding="utf-8"?>
<calcChain xmlns="http://schemas.openxmlformats.org/spreadsheetml/2006/main">
  <c r="AS26" i="1" l="1"/>
  <c r="AS25" i="1"/>
  <c r="AS24" i="1"/>
  <c r="AS23" i="1"/>
  <c r="AS22" i="1"/>
  <c r="AS21" i="1"/>
  <c r="AS19" i="1"/>
  <c r="AS18" i="1"/>
  <c r="AS17" i="1"/>
  <c r="AS16" i="1"/>
  <c r="AS15" i="1"/>
  <c r="AS14" i="1"/>
  <c r="AS13" i="1"/>
  <c r="AS12" i="1"/>
  <c r="AT12" i="1" s="1"/>
  <c r="AR12" i="1"/>
  <c r="AS11" i="1"/>
  <c r="AS10" i="1"/>
  <c r="AS9" i="1"/>
  <c r="AS8" i="1"/>
  <c r="AS7" i="1"/>
  <c r="AS6" i="1"/>
  <c r="AS5" i="1"/>
  <c r="AR5" i="1"/>
  <c r="AT5" i="1" s="1"/>
  <c r="AS4" i="1"/>
  <c r="AS3" i="1"/>
  <c r="AS2" i="1"/>
  <c r="AQ20" i="1" l="1"/>
  <c r="AP20" i="1"/>
  <c r="AO20" i="1"/>
  <c r="AN20" i="1"/>
  <c r="AM20" i="1"/>
  <c r="AL20" i="1"/>
  <c r="AJ20" i="1"/>
  <c r="AI20" i="1"/>
  <c r="AH20" i="1"/>
  <c r="AF20" i="1"/>
  <c r="AE20" i="1"/>
  <c r="AD20" i="1"/>
  <c r="AB20" i="1"/>
  <c r="AA20" i="1"/>
  <c r="Z20" i="1"/>
  <c r="Y20" i="1"/>
  <c r="X20" i="1"/>
  <c r="W20" i="1"/>
  <c r="V20" i="1"/>
  <c r="U20" i="1"/>
  <c r="T20" i="1"/>
  <c r="S20" i="1"/>
  <c r="Q20" i="1"/>
  <c r="P20" i="1"/>
  <c r="O20" i="1"/>
  <c r="N20" i="1"/>
  <c r="C20" i="1"/>
  <c r="B20" i="1"/>
  <c r="AS20" i="1" l="1"/>
  <c r="D11" i="1"/>
  <c r="D10" i="1"/>
  <c r="J10" i="1" s="1"/>
  <c r="D9" i="1"/>
  <c r="D8" i="1"/>
  <c r="M8" i="1" s="1"/>
  <c r="D7" i="1"/>
  <c r="J7" i="1" s="1"/>
  <c r="D6" i="1"/>
  <c r="J6" i="1" s="1"/>
  <c r="D4" i="1"/>
  <c r="D2" i="1"/>
  <c r="M2" i="1" s="1"/>
  <c r="D19" i="1"/>
  <c r="D18" i="1"/>
  <c r="D17" i="1"/>
  <c r="D16" i="1"/>
  <c r="M16" i="1" s="1"/>
  <c r="D15" i="1"/>
  <c r="J15" i="1" s="1"/>
  <c r="D26" i="1"/>
  <c r="J26" i="1" s="1"/>
  <c r="D25" i="1"/>
  <c r="D24" i="1"/>
  <c r="M24" i="1" s="1"/>
  <c r="D23" i="1"/>
  <c r="D22" i="1"/>
  <c r="D21" i="1"/>
  <c r="D14" i="1"/>
  <c r="M14" i="1" s="1"/>
  <c r="D13" i="1"/>
  <c r="J13" i="1" s="1"/>
  <c r="D3" i="1"/>
  <c r="AK11" i="1"/>
  <c r="AK10" i="1"/>
  <c r="AK9" i="1"/>
  <c r="AK8" i="1"/>
  <c r="AK7" i="1"/>
  <c r="AK6" i="1"/>
  <c r="AK4" i="1"/>
  <c r="AK2" i="1"/>
  <c r="AK19" i="1"/>
  <c r="AK18" i="1"/>
  <c r="AK17" i="1"/>
  <c r="AK16" i="1"/>
  <c r="AK15" i="1"/>
  <c r="AK26" i="1"/>
  <c r="AK25" i="1"/>
  <c r="AK24" i="1"/>
  <c r="AK23" i="1"/>
  <c r="AK22" i="1"/>
  <c r="AK21" i="1"/>
  <c r="AK14" i="1"/>
  <c r="AK13" i="1"/>
  <c r="AK3" i="1"/>
  <c r="AG11" i="1"/>
  <c r="AG10" i="1"/>
  <c r="AG9" i="1"/>
  <c r="AG8" i="1"/>
  <c r="AG7" i="1"/>
  <c r="AG6" i="1"/>
  <c r="AG4" i="1"/>
  <c r="AG2" i="1"/>
  <c r="AG19" i="1"/>
  <c r="AG18" i="1"/>
  <c r="AG20" i="1" s="1"/>
  <c r="AG17" i="1"/>
  <c r="AG16" i="1"/>
  <c r="AG15" i="1"/>
  <c r="AG26" i="1"/>
  <c r="AG25" i="1"/>
  <c r="AG24" i="1"/>
  <c r="AG23" i="1"/>
  <c r="AG22" i="1"/>
  <c r="AG21" i="1"/>
  <c r="AG14" i="1"/>
  <c r="AG13" i="1"/>
  <c r="AG3" i="1"/>
  <c r="AC11" i="1"/>
  <c r="AC10" i="1"/>
  <c r="AC9" i="1"/>
  <c r="AC8" i="1"/>
  <c r="AC7" i="1"/>
  <c r="AC6" i="1"/>
  <c r="AC4" i="1"/>
  <c r="AC2" i="1"/>
  <c r="AC19" i="1"/>
  <c r="AC18" i="1"/>
  <c r="AC17" i="1"/>
  <c r="AC16" i="1"/>
  <c r="AC15" i="1"/>
  <c r="AC26" i="1"/>
  <c r="AC25" i="1"/>
  <c r="AC24" i="1"/>
  <c r="AC23" i="1"/>
  <c r="AC22" i="1"/>
  <c r="AC21" i="1"/>
  <c r="AC14" i="1"/>
  <c r="AC13" i="1"/>
  <c r="AC3" i="1"/>
  <c r="R11" i="1"/>
  <c r="R10" i="1"/>
  <c r="R9" i="1"/>
  <c r="R8" i="1"/>
  <c r="R7" i="1"/>
  <c r="R6" i="1"/>
  <c r="AR6" i="1" s="1"/>
  <c r="AT6" i="1" s="1"/>
  <c r="R4" i="1"/>
  <c r="AR4" i="1" s="1"/>
  <c r="AT4" i="1" s="1"/>
  <c r="R2" i="1"/>
  <c r="R19" i="1"/>
  <c r="R18" i="1"/>
  <c r="R17" i="1"/>
  <c r="R16" i="1"/>
  <c r="R15" i="1"/>
  <c r="R26" i="1"/>
  <c r="AR26" i="1" s="1"/>
  <c r="AT26" i="1" s="1"/>
  <c r="R25" i="1"/>
  <c r="AR25" i="1" s="1"/>
  <c r="AT25" i="1" s="1"/>
  <c r="R24" i="1"/>
  <c r="R23" i="1"/>
  <c r="R22" i="1"/>
  <c r="R21" i="1"/>
  <c r="R14" i="1"/>
  <c r="R13" i="1"/>
  <c r="R3" i="1"/>
  <c r="AR3" i="1" s="1"/>
  <c r="AT3" i="1" s="1"/>
  <c r="AR7" i="1" l="1"/>
  <c r="AT7" i="1" s="1"/>
  <c r="AR14" i="1"/>
  <c r="AT14" i="1" s="1"/>
  <c r="AR16" i="1"/>
  <c r="AT16" i="1" s="1"/>
  <c r="AR8" i="1"/>
  <c r="AT8" i="1" s="1"/>
  <c r="AC20" i="1"/>
  <c r="G20" i="1"/>
  <c r="AR13" i="1"/>
  <c r="AT13" i="1" s="1"/>
  <c r="AR17" i="1"/>
  <c r="AT17" i="1" s="1"/>
  <c r="AR22" i="1"/>
  <c r="AT22" i="1" s="1"/>
  <c r="R20" i="1"/>
  <c r="AR18" i="1"/>
  <c r="AT18" i="1" s="1"/>
  <c r="AR10" i="1"/>
  <c r="AT10" i="1" s="1"/>
  <c r="D20" i="1"/>
  <c r="AR15" i="1"/>
  <c r="AT15" i="1" s="1"/>
  <c r="AR21" i="1"/>
  <c r="AT21" i="1" s="1"/>
  <c r="AR9" i="1"/>
  <c r="AT9" i="1" s="1"/>
  <c r="AR23" i="1"/>
  <c r="AT23" i="1" s="1"/>
  <c r="AR19" i="1"/>
  <c r="AT19" i="1" s="1"/>
  <c r="AR11" i="1"/>
  <c r="AT11" i="1" s="1"/>
  <c r="AR24" i="1"/>
  <c r="AT24" i="1" s="1"/>
  <c r="AR2" i="1"/>
  <c r="AT2" i="1" s="1"/>
  <c r="AK20" i="1"/>
  <c r="H20" i="1" s="1"/>
  <c r="F24" i="1"/>
  <c r="G16" i="1"/>
  <c r="H24" i="1"/>
  <c r="H2" i="1"/>
  <c r="F6" i="1"/>
  <c r="H13" i="1"/>
  <c r="H7" i="1"/>
  <c r="F16" i="1"/>
  <c r="G24" i="1"/>
  <c r="H15" i="1"/>
  <c r="F3" i="1"/>
  <c r="H25" i="1"/>
  <c r="H4" i="1"/>
  <c r="F8" i="1"/>
  <c r="J24" i="1"/>
  <c r="F25" i="1"/>
  <c r="G14" i="1"/>
  <c r="G8" i="1"/>
  <c r="I2" i="1"/>
  <c r="H9" i="1"/>
  <c r="F2" i="1"/>
  <c r="J2" i="1"/>
  <c r="E8" i="1"/>
  <c r="H23" i="1"/>
  <c r="F4" i="1"/>
  <c r="F26" i="1"/>
  <c r="H14" i="1"/>
  <c r="H8" i="1"/>
  <c r="G2" i="1"/>
  <c r="I24" i="1"/>
  <c r="F14" i="1"/>
  <c r="I14" i="1"/>
  <c r="H16" i="1"/>
  <c r="J14" i="1"/>
  <c r="I16" i="1"/>
  <c r="J16" i="1"/>
  <c r="I8" i="1"/>
  <c r="J8" i="1"/>
  <c r="I23" i="1"/>
  <c r="G23" i="1"/>
  <c r="F23" i="1"/>
  <c r="M23" i="1"/>
  <c r="E23" i="1"/>
  <c r="J23" i="1"/>
  <c r="M9" i="1"/>
  <c r="E9" i="1"/>
  <c r="J9" i="1"/>
  <c r="I9" i="1"/>
  <c r="G9" i="1"/>
  <c r="F9" i="1"/>
  <c r="M17" i="1"/>
  <c r="E17" i="1"/>
  <c r="J17" i="1"/>
  <c r="I17" i="1"/>
  <c r="G17" i="1"/>
  <c r="H17" i="1"/>
  <c r="F17" i="1"/>
  <c r="M21" i="1"/>
  <c r="E21" i="1"/>
  <c r="J21" i="1"/>
  <c r="I21" i="1"/>
  <c r="G21" i="1"/>
  <c r="H21" i="1"/>
  <c r="I18" i="1"/>
  <c r="H18" i="1"/>
  <c r="G18" i="1"/>
  <c r="M18" i="1"/>
  <c r="E18" i="1"/>
  <c r="J18" i="1"/>
  <c r="F21" i="1"/>
  <c r="F18" i="1"/>
  <c r="I3" i="1"/>
  <c r="H3" i="1"/>
  <c r="M3" i="1"/>
  <c r="E3" i="1"/>
  <c r="G3" i="1"/>
  <c r="I22" i="1"/>
  <c r="H22" i="1"/>
  <c r="G22" i="1"/>
  <c r="M22" i="1"/>
  <c r="E22" i="1"/>
  <c r="J22" i="1"/>
  <c r="F22" i="1"/>
  <c r="I19" i="1"/>
  <c r="G19" i="1"/>
  <c r="F19" i="1"/>
  <c r="M19" i="1"/>
  <c r="E19" i="1"/>
  <c r="J19" i="1"/>
  <c r="H19" i="1"/>
  <c r="I11" i="1"/>
  <c r="G11" i="1"/>
  <c r="F11" i="1"/>
  <c r="M11" i="1"/>
  <c r="E11" i="1"/>
  <c r="H11" i="1"/>
  <c r="J3" i="1"/>
  <c r="J11" i="1"/>
  <c r="M25" i="1"/>
  <c r="E25" i="1"/>
  <c r="J25" i="1"/>
  <c r="I25" i="1"/>
  <c r="G25" i="1"/>
  <c r="I15" i="1"/>
  <c r="L15" i="1" s="1"/>
  <c r="G15" i="1"/>
  <c r="F15" i="1"/>
  <c r="M15" i="1"/>
  <c r="E15" i="1"/>
  <c r="I6" i="1"/>
  <c r="L6" i="1" s="1"/>
  <c r="H6" i="1"/>
  <c r="G6" i="1"/>
  <c r="M6" i="1"/>
  <c r="E6" i="1"/>
  <c r="I10" i="1"/>
  <c r="L10" i="1" s="1"/>
  <c r="H10" i="1"/>
  <c r="G10" i="1"/>
  <c r="M10" i="1"/>
  <c r="E10" i="1"/>
  <c r="I13" i="1"/>
  <c r="L13" i="1" s="1"/>
  <c r="G13" i="1"/>
  <c r="F13" i="1"/>
  <c r="M13" i="1"/>
  <c r="E13" i="1"/>
  <c r="I26" i="1"/>
  <c r="L26" i="1" s="1"/>
  <c r="H26" i="1"/>
  <c r="G26" i="1"/>
  <c r="M26" i="1"/>
  <c r="E26" i="1"/>
  <c r="M4" i="1"/>
  <c r="E4" i="1"/>
  <c r="J4" i="1"/>
  <c r="I4" i="1"/>
  <c r="G4" i="1"/>
  <c r="I7" i="1"/>
  <c r="L7" i="1" s="1"/>
  <c r="G7" i="1"/>
  <c r="F7" i="1"/>
  <c r="M7" i="1"/>
  <c r="E7" i="1"/>
  <c r="F10" i="1"/>
  <c r="E14" i="1"/>
  <c r="E24" i="1"/>
  <c r="E16" i="1"/>
  <c r="E2" i="1"/>
  <c r="M20" i="1" l="1"/>
  <c r="I20" i="1"/>
  <c r="L20" i="1" s="1"/>
  <c r="J20" i="1"/>
  <c r="F20" i="1"/>
  <c r="AR20" i="1"/>
  <c r="AT20" i="1" s="1"/>
  <c r="E20" i="1"/>
  <c r="K20" i="1" s="1"/>
  <c r="L24" i="1"/>
  <c r="K16" i="1"/>
  <c r="L8" i="1"/>
  <c r="L2" i="1"/>
  <c r="K24" i="1"/>
  <c r="K8" i="1"/>
  <c r="L14" i="1"/>
  <c r="K14" i="1"/>
  <c r="L16" i="1"/>
  <c r="K21" i="1"/>
  <c r="L22" i="1"/>
  <c r="K2" i="1"/>
  <c r="L4" i="1"/>
  <c r="L25" i="1"/>
  <c r="K22" i="1"/>
  <c r="L21" i="1"/>
  <c r="L9" i="1"/>
  <c r="L11" i="1"/>
  <c r="K3" i="1"/>
  <c r="K17" i="1"/>
  <c r="L23" i="1"/>
  <c r="L3" i="1"/>
  <c r="L18" i="1"/>
  <c r="K11" i="1"/>
  <c r="K9" i="1"/>
  <c r="K10" i="1"/>
  <c r="K19" i="1"/>
  <c r="K7" i="1"/>
  <c r="K4" i="1"/>
  <c r="K13" i="1"/>
  <c r="K15" i="1"/>
  <c r="K25" i="1"/>
  <c r="L17" i="1"/>
  <c r="K26" i="1"/>
  <c r="K18" i="1"/>
  <c r="K23" i="1"/>
  <c r="K6" i="1"/>
  <c r="L19" i="1"/>
</calcChain>
</file>

<file path=xl/sharedStrings.xml><?xml version="1.0" encoding="utf-8"?>
<sst xmlns="http://schemas.openxmlformats.org/spreadsheetml/2006/main" count="69" uniqueCount="69">
  <si>
    <t>cretic-trochee (-u--x)</t>
  </si>
  <si>
    <t>cretic-trochee 1 res (uuu--x)</t>
  </si>
  <si>
    <t>cretic-trochee 1 res (-uuu-x)</t>
  </si>
  <si>
    <t>cretic-trochee 1 res (-u-uux)</t>
  </si>
  <si>
    <t>double/molossus-cretic pure double-cretic (-u--ux)</t>
  </si>
  <si>
    <t>double/molossus-cretic pure molossus-cretic (----ux)</t>
  </si>
  <si>
    <t>double/molossus-cretic 1 res (uuu--ux)</t>
  </si>
  <si>
    <t>double/molossus-cretic 1 res (-uuu-ux)</t>
  </si>
  <si>
    <t>double/molossus-cretic 1 res (-u-uuux)</t>
  </si>
  <si>
    <t>double/molossus-cretic molossus not chor 1 res (uu---ux)</t>
  </si>
  <si>
    <t>double/molossus-cretic molossus not chor 1 res (--uu-ux)</t>
  </si>
  <si>
    <t>double/molossus-cretic molossus not chor 1 res (---uuux)</t>
  </si>
  <si>
    <t>double/molossus-cretic chor res (-uu--ux)</t>
  </si>
  <si>
    <t>double/molossus-cretic ep res (-u---ux)</t>
  </si>
  <si>
    <t>double trochee (-u-x)</t>
  </si>
  <si>
    <t>double trochee 1 res (uuu-x)</t>
  </si>
  <si>
    <t>double trochee 1 res (-uuux)</t>
  </si>
  <si>
    <t>hypodochmiac (-u-ux)</t>
  </si>
  <si>
    <t>hypodochmiac 1 res (uuu-ux)</t>
  </si>
  <si>
    <t>hypodochmiac 1 res (-uuuux)</t>
  </si>
  <si>
    <t>spondaic (---x)</t>
  </si>
  <si>
    <t>heroic (-uu-x)</t>
  </si>
  <si>
    <t>first paeon (-uux)</t>
  </si>
  <si>
    <t>choriamb trochee (-uu--x)</t>
  </si>
  <si>
    <t>short sequence (uuuuux)</t>
  </si>
  <si>
    <t>misc_clausulae</t>
  </si>
  <si>
    <t>Author and work</t>
  </si>
  <si>
    <t>Total clausulae</t>
  </si>
  <si>
    <t>Total clausulae excluded</t>
  </si>
  <si>
    <t>Total clausulae considered</t>
  </si>
  <si>
    <t>Percent cretic-trochee</t>
  </si>
  <si>
    <t>Percent double cretic (or molossus cretic)</t>
  </si>
  <si>
    <t>Percent double trochee</t>
  </si>
  <si>
    <t>Percent hypodochmiac</t>
  </si>
  <si>
    <t>Percent spondaic</t>
  </si>
  <si>
    <t>Percent heroic</t>
  </si>
  <si>
    <t>Percent spondaic + heroic</t>
  </si>
  <si>
    <t>Percent other</t>
  </si>
  <si>
    <t>Total cretic trochee (with res.)</t>
  </si>
  <si>
    <t>Total double cretic (molossus cretic) (with res.)</t>
  </si>
  <si>
    <t>Total double trochee (wth res.)</t>
  </si>
  <si>
    <t>Total hypodochmiac (with res.)</t>
  </si>
  <si>
    <t>Percent "artistic"</t>
  </si>
  <si>
    <t>Agricola</t>
  </si>
  <si>
    <t>Germania</t>
  </si>
  <si>
    <t>Dialogus</t>
  </si>
  <si>
    <t>Historiae</t>
  </si>
  <si>
    <r>
      <t>Hist</t>
    </r>
    <r>
      <rPr>
        <sz val="11"/>
        <color theme="1"/>
        <rFont val="Calibri"/>
        <family val="2"/>
        <scheme val="minor"/>
      </rPr>
      <t>. 1</t>
    </r>
  </si>
  <si>
    <r>
      <t>Hist</t>
    </r>
    <r>
      <rPr>
        <sz val="11"/>
        <color theme="1"/>
        <rFont val="Calibri"/>
        <family val="2"/>
        <scheme val="minor"/>
      </rPr>
      <t>. 2</t>
    </r>
  </si>
  <si>
    <r>
      <t>Hist</t>
    </r>
    <r>
      <rPr>
        <sz val="11"/>
        <color theme="1"/>
        <rFont val="Calibri"/>
        <family val="2"/>
        <scheme val="minor"/>
      </rPr>
      <t>. 3</t>
    </r>
  </si>
  <si>
    <r>
      <t>Hist</t>
    </r>
    <r>
      <rPr>
        <sz val="11"/>
        <color theme="1"/>
        <rFont val="Calibri"/>
        <family val="2"/>
        <scheme val="minor"/>
      </rPr>
      <t>. 4</t>
    </r>
  </si>
  <si>
    <r>
      <t>Hist</t>
    </r>
    <r>
      <rPr>
        <sz val="11"/>
        <color theme="1"/>
        <rFont val="Calibri"/>
        <family val="2"/>
        <scheme val="minor"/>
      </rPr>
      <t>. 5</t>
    </r>
  </si>
  <si>
    <t>Annales</t>
  </si>
  <si>
    <r>
      <t>Ann</t>
    </r>
    <r>
      <rPr>
        <sz val="11"/>
        <color theme="1"/>
        <rFont val="Calibri"/>
        <family val="2"/>
        <scheme val="minor"/>
      </rPr>
      <t>. 1</t>
    </r>
  </si>
  <si>
    <r>
      <t>Ann</t>
    </r>
    <r>
      <rPr>
        <sz val="11"/>
        <color theme="1"/>
        <rFont val="Calibri"/>
        <family val="2"/>
        <scheme val="minor"/>
      </rPr>
      <t>. 2</t>
    </r>
  </si>
  <si>
    <r>
      <t>Ann</t>
    </r>
    <r>
      <rPr>
        <sz val="11"/>
        <color theme="1"/>
        <rFont val="Calibri"/>
        <family val="2"/>
        <scheme val="minor"/>
      </rPr>
      <t>. 3</t>
    </r>
  </si>
  <si>
    <r>
      <t>Ann</t>
    </r>
    <r>
      <rPr>
        <sz val="11"/>
        <color theme="1"/>
        <rFont val="Calibri"/>
        <family val="2"/>
        <scheme val="minor"/>
      </rPr>
      <t>. 4</t>
    </r>
  </si>
  <si>
    <r>
      <t>Ann</t>
    </r>
    <r>
      <rPr>
        <sz val="11"/>
        <color theme="1"/>
        <rFont val="Calibri"/>
        <family val="2"/>
        <scheme val="minor"/>
      </rPr>
      <t>. 5</t>
    </r>
  </si>
  <si>
    <r>
      <t>Ann</t>
    </r>
    <r>
      <rPr>
        <sz val="11"/>
        <color theme="1"/>
        <rFont val="Calibri"/>
        <family val="2"/>
        <scheme val="minor"/>
      </rPr>
      <t>. 6</t>
    </r>
  </si>
  <si>
    <r>
      <rPr>
        <i/>
        <sz val="11"/>
        <color theme="1"/>
        <rFont val="Calibri"/>
        <family val="2"/>
        <scheme val="minor"/>
      </rPr>
      <t>Ann</t>
    </r>
    <r>
      <rPr>
        <sz val="11"/>
        <color theme="1"/>
        <rFont val="Calibri"/>
        <family val="2"/>
        <scheme val="minor"/>
      </rPr>
      <t>. 11</t>
    </r>
  </si>
  <si>
    <r>
      <t>Ann</t>
    </r>
    <r>
      <rPr>
        <sz val="11"/>
        <color theme="1"/>
        <rFont val="Calibri"/>
        <family val="2"/>
        <scheme val="minor"/>
      </rPr>
      <t>. 12</t>
    </r>
  </si>
  <si>
    <r>
      <t>Ann</t>
    </r>
    <r>
      <rPr>
        <sz val="11"/>
        <color theme="1"/>
        <rFont val="Calibri"/>
        <family val="2"/>
        <scheme val="minor"/>
      </rPr>
      <t>. 13</t>
    </r>
  </si>
  <si>
    <r>
      <t>Ann</t>
    </r>
    <r>
      <rPr>
        <sz val="11"/>
        <color theme="1"/>
        <rFont val="Calibri"/>
        <family val="2"/>
        <scheme val="minor"/>
      </rPr>
      <t>. 14</t>
    </r>
  </si>
  <si>
    <r>
      <t>Ann</t>
    </r>
    <r>
      <rPr>
        <sz val="11"/>
        <color theme="1"/>
        <rFont val="Calibri"/>
        <family val="2"/>
        <scheme val="minor"/>
      </rPr>
      <t>. 15</t>
    </r>
  </si>
  <si>
    <r>
      <t>Ann</t>
    </r>
    <r>
      <rPr>
        <sz val="11"/>
        <color theme="1"/>
        <rFont val="Calibri"/>
        <family val="2"/>
        <scheme val="minor"/>
      </rPr>
      <t>. 16</t>
    </r>
  </si>
  <si>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Ann</t>
    </r>
    <r>
      <rPr>
        <sz val="11"/>
        <color theme="1"/>
        <rFont val="Calibri"/>
        <family val="2"/>
        <scheme val="minor"/>
      </rPr>
      <t>. 5 and 6 combined)</t>
    </r>
  </si>
  <si>
    <t>Artistic</t>
  </si>
  <si>
    <t>Non-artistic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</si>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</sst>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8" fillId="0" borderId="0" xfId="0" applyFont="1"/>
    <xf numFmtId="0" fontId="0" fillId="0" borderId="0" xfId="0" applyAlignment="1">
      <alignment wrapText="1"/>
    </xf>
    <xf numFmtId="0" fontId="0" fillId="0" borderId="0" xfId="0" applyFont="1"/>
    <xf numFmtId="1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6"/>
  <sheetViews>
    <sheetView tabSelected="1" workbookViewId="0">
      <pane xSplit="1" topLeftCell="AE1" activePane="topRight" state="frozen"/>
      <selection pane="topRight" activeCell="AT1" sqref="AT1"/>
    </sheetView>
  </sheetViews>
  <sheetFormatPr defaultRowHeight="14.4" x14ac:dyDescent="0.3"/>
  <cols>
    <col min="1" max="1" width="38.44140625" bestFit="1" customWidth="1"/>
    <col min="37" max="37" width="5" bestFit="1" customWidth="1"/>
  </cols>
  <sheetData>
    <row r="1" spans="1:46" ht="115.2" x14ac:dyDescent="0.3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  <c r="K1" s="2" t="s">
        <v>42</v>
      </c>
      <c r="L1" s="2" t="s">
        <v>36</v>
      </c>
      <c r="M1" s="2" t="s">
        <v>37</v>
      </c>
      <c r="N1" s="2" t="s">
        <v>0</v>
      </c>
      <c r="O1" s="2" t="s">
        <v>1</v>
      </c>
      <c r="P1" s="2" t="s">
        <v>2</v>
      </c>
      <c r="Q1" s="2" t="s">
        <v>3</v>
      </c>
      <c r="R1" s="2" t="s">
        <v>38</v>
      </c>
      <c r="S1" s="2" t="s">
        <v>4</v>
      </c>
      <c r="T1" s="2" t="s">
        <v>5</v>
      </c>
      <c r="U1" s="2" t="s">
        <v>6</v>
      </c>
      <c r="V1" s="2" t="s">
        <v>7</v>
      </c>
      <c r="W1" s="2" t="s">
        <v>8</v>
      </c>
      <c r="X1" s="2" t="s">
        <v>9</v>
      </c>
      <c r="Y1" s="2" t="s">
        <v>10</v>
      </c>
      <c r="Z1" s="2" t="s">
        <v>11</v>
      </c>
      <c r="AA1" s="2" t="s">
        <v>12</v>
      </c>
      <c r="AB1" s="2" t="s">
        <v>13</v>
      </c>
      <c r="AC1" s="2" t="s">
        <v>39</v>
      </c>
      <c r="AD1" s="2" t="s">
        <v>14</v>
      </c>
      <c r="AE1" s="2" t="s">
        <v>15</v>
      </c>
      <c r="AF1" s="2" t="s">
        <v>16</v>
      </c>
      <c r="AG1" s="2" t="s">
        <v>40</v>
      </c>
      <c r="AH1" s="2" t="s">
        <v>17</v>
      </c>
      <c r="AI1" s="2" t="s">
        <v>18</v>
      </c>
      <c r="AJ1" s="2" t="s">
        <v>19</v>
      </c>
      <c r="AK1" s="2" t="s">
        <v>41</v>
      </c>
      <c r="AL1" s="2" t="s">
        <v>20</v>
      </c>
      <c r="AM1" s="2" t="s">
        <v>21</v>
      </c>
      <c r="AN1" s="2" t="s">
        <v>22</v>
      </c>
      <c r="AO1" s="2" t="s">
        <v>23</v>
      </c>
      <c r="AP1" s="2" t="s">
        <v>24</v>
      </c>
      <c r="AQ1" s="2" t="s">
        <v>25</v>
      </c>
      <c r="AR1" t="s">
        <v>66</v>
      </c>
      <c r="AS1" t="s">
        <v>67</v>
      </c>
      <c r="AT1" t="s">
        <v>68</v>
      </c>
    </row>
    <row r="2" spans="1:46" x14ac:dyDescent="0.3">
      <c r="A2" s="1" t="s">
        <v>45</v>
      </c>
      <c r="B2">
        <v>443</v>
      </c>
      <c r="C2">
        <v>31</v>
      </c>
      <c r="D2">
        <f>B2-C2</f>
        <v>412</v>
      </c>
      <c r="E2" s="4">
        <f>R2/D2</f>
        <v>0.23058252427184467</v>
      </c>
      <c r="F2" s="4">
        <f>AC2/D2</f>
        <v>0.18689320388349515</v>
      </c>
      <c r="G2" s="4">
        <f>AG2/D2</f>
        <v>0.23300970873786409</v>
      </c>
      <c r="H2" s="4">
        <f>AK2/D2</f>
        <v>5.0970873786407765E-2</v>
      </c>
      <c r="I2" s="4">
        <f>AL2/D2</f>
        <v>0.1796116504854369</v>
      </c>
      <c r="J2" s="4">
        <f>AM2/D2</f>
        <v>2.6699029126213591E-2</v>
      </c>
      <c r="K2" s="4">
        <f>SUM(E2:H2)</f>
        <v>0.70145631067961167</v>
      </c>
      <c r="L2" s="4">
        <f>SUM(I2:J2)</f>
        <v>0.20631067961165048</v>
      </c>
      <c r="M2" s="4">
        <f>SUM(AN2:AP2,AQ2)/D2</f>
        <v>9.2233009708737865E-2</v>
      </c>
      <c r="N2">
        <v>62</v>
      </c>
      <c r="O2">
        <v>9</v>
      </c>
      <c r="P2">
        <v>8</v>
      </c>
      <c r="Q2">
        <v>16</v>
      </c>
      <c r="R2">
        <f>SUM(N2:Q2)</f>
        <v>95</v>
      </c>
      <c r="S2">
        <v>26</v>
      </c>
      <c r="T2">
        <v>14</v>
      </c>
      <c r="U2">
        <v>8</v>
      </c>
      <c r="V2">
        <v>2</v>
      </c>
      <c r="W2">
        <v>4</v>
      </c>
      <c r="X2">
        <v>1</v>
      </c>
      <c r="Y2">
        <v>3</v>
      </c>
      <c r="Z2">
        <v>3</v>
      </c>
      <c r="AA2">
        <v>7</v>
      </c>
      <c r="AB2">
        <v>9</v>
      </c>
      <c r="AC2">
        <f>SUM(S2:AB2)</f>
        <v>77</v>
      </c>
      <c r="AD2">
        <v>89</v>
      </c>
      <c r="AE2">
        <v>3</v>
      </c>
      <c r="AF2">
        <v>4</v>
      </c>
      <c r="AG2">
        <f>SUM(AD2:AF2)</f>
        <v>96</v>
      </c>
      <c r="AH2">
        <v>19</v>
      </c>
      <c r="AI2">
        <v>2</v>
      </c>
      <c r="AJ2">
        <v>0</v>
      </c>
      <c r="AK2">
        <f>SUM(AH2:AJ2)</f>
        <v>21</v>
      </c>
      <c r="AL2">
        <v>74</v>
      </c>
      <c r="AM2">
        <v>11</v>
      </c>
      <c r="AN2">
        <v>26</v>
      </c>
      <c r="AO2">
        <v>5</v>
      </c>
      <c r="AP2">
        <v>2</v>
      </c>
      <c r="AQ2">
        <v>5</v>
      </c>
      <c r="AR2">
        <f>SUM(R2,AC2,AG2,AK2)</f>
        <v>289</v>
      </c>
      <c r="AS2">
        <f>SUM(AL2:AQ2)</f>
        <v>123</v>
      </c>
      <c r="AT2">
        <f>SUM(AR2:AS2)</f>
        <v>412</v>
      </c>
    </row>
    <row r="3" spans="1:46" x14ac:dyDescent="0.3">
      <c r="A3" s="1" t="s">
        <v>43</v>
      </c>
      <c r="B3">
        <v>443</v>
      </c>
      <c r="C3">
        <v>14</v>
      </c>
      <c r="D3">
        <f>B3-C3</f>
        <v>429</v>
      </c>
      <c r="E3" s="4">
        <f>R3/D3</f>
        <v>0.16317016317016317</v>
      </c>
      <c r="F3" s="4">
        <f>AC3/D3</f>
        <v>0.17249417249417248</v>
      </c>
      <c r="G3" s="4">
        <f>AG3/D3</f>
        <v>0.19114219114219114</v>
      </c>
      <c r="H3" s="4">
        <f>AK3/D3</f>
        <v>7.4592074592074592E-2</v>
      </c>
      <c r="I3" s="4">
        <f>AL3/D3</f>
        <v>0.21911421911421911</v>
      </c>
      <c r="J3" s="4">
        <f>AM3/D3</f>
        <v>4.8951048951048952E-2</v>
      </c>
      <c r="K3" s="4">
        <f>SUM(E3:H3)</f>
        <v>0.60139860139860135</v>
      </c>
      <c r="L3" s="4">
        <f>SUM(I3:J3)</f>
        <v>0.26806526806526804</v>
      </c>
      <c r="M3" s="4">
        <f>SUM(AN3:AP3,AQ3)/D3</f>
        <v>0.13053613053613053</v>
      </c>
      <c r="N3">
        <v>45</v>
      </c>
      <c r="O3">
        <v>2</v>
      </c>
      <c r="P3">
        <v>9</v>
      </c>
      <c r="Q3">
        <v>14</v>
      </c>
      <c r="R3">
        <f>SUM(N3:Q3)</f>
        <v>70</v>
      </c>
      <c r="S3">
        <v>24</v>
      </c>
      <c r="T3">
        <v>15</v>
      </c>
      <c r="U3">
        <v>1</v>
      </c>
      <c r="V3">
        <v>1</v>
      </c>
      <c r="W3">
        <v>2</v>
      </c>
      <c r="X3">
        <v>7</v>
      </c>
      <c r="Y3">
        <v>7</v>
      </c>
      <c r="Z3">
        <v>5</v>
      </c>
      <c r="AA3">
        <v>6</v>
      </c>
      <c r="AB3">
        <v>6</v>
      </c>
      <c r="AC3">
        <f>SUM(S3:AB3)</f>
        <v>74</v>
      </c>
      <c r="AD3">
        <v>73</v>
      </c>
      <c r="AE3">
        <v>2</v>
      </c>
      <c r="AF3">
        <v>7</v>
      </c>
      <c r="AG3">
        <f>SUM(AD3:AF3)</f>
        <v>82</v>
      </c>
      <c r="AH3">
        <v>27</v>
      </c>
      <c r="AI3">
        <v>3</v>
      </c>
      <c r="AJ3">
        <v>2</v>
      </c>
      <c r="AK3">
        <f>SUM(AH3:AJ3)</f>
        <v>32</v>
      </c>
      <c r="AL3">
        <v>94</v>
      </c>
      <c r="AM3">
        <v>21</v>
      </c>
      <c r="AN3">
        <v>34</v>
      </c>
      <c r="AO3">
        <v>16</v>
      </c>
      <c r="AP3">
        <v>2</v>
      </c>
      <c r="AQ3">
        <v>4</v>
      </c>
      <c r="AR3">
        <f t="shared" ref="AR3:AR26" si="0">SUM(R3,AC3,AG3,AK3)</f>
        <v>258</v>
      </c>
      <c r="AS3">
        <f t="shared" ref="AS3:AS26" si="1">SUM(AL3:AQ3)</f>
        <v>171</v>
      </c>
      <c r="AT3">
        <f t="shared" ref="AT3:AT26" si="2">SUM(AR3:AS3)</f>
        <v>429</v>
      </c>
    </row>
    <row r="4" spans="1:46" x14ac:dyDescent="0.3">
      <c r="A4" s="1" t="s">
        <v>44</v>
      </c>
      <c r="B4">
        <v>460</v>
      </c>
      <c r="C4">
        <v>5</v>
      </c>
      <c r="D4">
        <f>B4-C4</f>
        <v>455</v>
      </c>
      <c r="E4" s="4">
        <f>R4/D4</f>
        <v>0.22197802197802197</v>
      </c>
      <c r="F4" s="4">
        <f>AC4/D4</f>
        <v>0.18021978021978022</v>
      </c>
      <c r="G4" s="4">
        <f>AG4/D4</f>
        <v>0.2</v>
      </c>
      <c r="H4" s="4">
        <f>AK4/D4</f>
        <v>6.8131868131868126E-2</v>
      </c>
      <c r="I4" s="4">
        <f>AL4/D4</f>
        <v>0.17142857142857143</v>
      </c>
      <c r="J4" s="4">
        <f>AM4/D4</f>
        <v>5.4945054945054944E-2</v>
      </c>
      <c r="K4" s="4">
        <f>SUM(E4:H4)</f>
        <v>0.67032967032967039</v>
      </c>
      <c r="L4" s="4">
        <f>SUM(I4:J4)</f>
        <v>0.22637362637362637</v>
      </c>
      <c r="M4" s="4">
        <f>SUM(AN4:AP4,AQ4)/D4</f>
        <v>0.10329670329670329</v>
      </c>
      <c r="N4">
        <v>55</v>
      </c>
      <c r="O4">
        <v>7</v>
      </c>
      <c r="P4">
        <v>13</v>
      </c>
      <c r="Q4">
        <v>26</v>
      </c>
      <c r="R4">
        <f>SUM(N4:Q4)</f>
        <v>101</v>
      </c>
      <c r="S4">
        <v>24</v>
      </c>
      <c r="T4">
        <v>12</v>
      </c>
      <c r="U4">
        <v>3</v>
      </c>
      <c r="V4">
        <v>4</v>
      </c>
      <c r="W4">
        <v>4</v>
      </c>
      <c r="X4">
        <v>8</v>
      </c>
      <c r="Y4">
        <v>8</v>
      </c>
      <c r="Z4">
        <v>5</v>
      </c>
      <c r="AA4">
        <v>8</v>
      </c>
      <c r="AB4">
        <v>6</v>
      </c>
      <c r="AC4">
        <f>SUM(S4:AB4)</f>
        <v>82</v>
      </c>
      <c r="AD4">
        <v>77</v>
      </c>
      <c r="AE4">
        <v>5</v>
      </c>
      <c r="AF4">
        <v>9</v>
      </c>
      <c r="AG4">
        <f>SUM(AD4:AF4)</f>
        <v>91</v>
      </c>
      <c r="AH4">
        <v>28</v>
      </c>
      <c r="AI4">
        <v>0</v>
      </c>
      <c r="AJ4">
        <v>3</v>
      </c>
      <c r="AK4">
        <f>SUM(AH4:AJ4)</f>
        <v>31</v>
      </c>
      <c r="AL4">
        <v>78</v>
      </c>
      <c r="AM4">
        <v>25</v>
      </c>
      <c r="AN4">
        <v>28</v>
      </c>
      <c r="AO4">
        <v>10</v>
      </c>
      <c r="AP4">
        <v>4</v>
      </c>
      <c r="AQ4">
        <v>5</v>
      </c>
      <c r="AR4">
        <f t="shared" si="0"/>
        <v>305</v>
      </c>
      <c r="AS4">
        <f t="shared" si="1"/>
        <v>150</v>
      </c>
      <c r="AT4">
        <f t="shared" si="2"/>
        <v>455</v>
      </c>
    </row>
    <row r="5" spans="1:46" x14ac:dyDescent="0.3">
      <c r="E5" s="4"/>
      <c r="F5" s="4"/>
      <c r="G5" s="4"/>
      <c r="H5" s="4"/>
      <c r="I5" s="4"/>
      <c r="J5" s="4"/>
      <c r="K5" s="4"/>
      <c r="L5" s="4"/>
      <c r="M5" s="4"/>
      <c r="AR5">
        <f t="shared" si="0"/>
        <v>0</v>
      </c>
      <c r="AS5">
        <f t="shared" si="1"/>
        <v>0</v>
      </c>
      <c r="AT5">
        <f t="shared" si="2"/>
        <v>0</v>
      </c>
    </row>
    <row r="6" spans="1:46" x14ac:dyDescent="0.3">
      <c r="A6" s="1" t="s">
        <v>46</v>
      </c>
      <c r="B6">
        <v>3724</v>
      </c>
      <c r="C6">
        <v>36</v>
      </c>
      <c r="D6">
        <f t="shared" ref="D6:D11" si="3">B6-C6</f>
        <v>3688</v>
      </c>
      <c r="E6" s="4">
        <f t="shared" ref="E6:E11" si="4">R6/D6</f>
        <v>0.17895878524945771</v>
      </c>
      <c r="F6" s="4">
        <f t="shared" ref="F6:F11" si="5">AC6/D6</f>
        <v>0.164587852494577</v>
      </c>
      <c r="G6" s="4">
        <f t="shared" ref="G6:G11" si="6">AG6/D6</f>
        <v>0.16892624728850325</v>
      </c>
      <c r="H6" s="4">
        <f t="shared" ref="H6:H11" si="7">AK6/D6</f>
        <v>5.7212581344902383E-2</v>
      </c>
      <c r="I6" s="4">
        <f t="shared" ref="I6:I11" si="8">AL6/D6</f>
        <v>0.24078091106290672</v>
      </c>
      <c r="J6" s="4">
        <f t="shared" ref="J6:J11" si="9">AM6/D6</f>
        <v>6.2093275488069415E-2</v>
      </c>
      <c r="K6" s="4">
        <f t="shared" ref="K6:K11" si="10">SUM(E6:H6)</f>
        <v>0.56968546637744033</v>
      </c>
      <c r="L6" s="4">
        <f t="shared" ref="L6:L11" si="11">SUM(I6:J6)</f>
        <v>0.30287418655097614</v>
      </c>
      <c r="M6" s="4">
        <f t="shared" ref="M6:M11" si="12">SUM(AN6:AP6,AQ6)/D6</f>
        <v>0.12744034707158353</v>
      </c>
      <c r="N6">
        <v>409</v>
      </c>
      <c r="O6">
        <v>49</v>
      </c>
      <c r="P6">
        <v>72</v>
      </c>
      <c r="Q6">
        <v>130</v>
      </c>
      <c r="R6">
        <f t="shared" ref="R6:R11" si="13">SUM(N6:Q6)</f>
        <v>660</v>
      </c>
      <c r="S6">
        <v>162</v>
      </c>
      <c r="T6">
        <v>135</v>
      </c>
      <c r="U6">
        <v>22</v>
      </c>
      <c r="V6">
        <v>23</v>
      </c>
      <c r="W6">
        <v>29</v>
      </c>
      <c r="X6">
        <v>44</v>
      </c>
      <c r="Y6">
        <v>57</v>
      </c>
      <c r="Z6">
        <v>48</v>
      </c>
      <c r="AA6">
        <v>38</v>
      </c>
      <c r="AB6">
        <v>49</v>
      </c>
      <c r="AC6">
        <f t="shared" ref="AC6:AC11" si="14">SUM(S6:AB6)</f>
        <v>607</v>
      </c>
      <c r="AD6">
        <v>551</v>
      </c>
      <c r="AE6">
        <v>31</v>
      </c>
      <c r="AF6">
        <v>41</v>
      </c>
      <c r="AG6">
        <f t="shared" ref="AG6:AG11" si="15">SUM(AD6:AF6)</f>
        <v>623</v>
      </c>
      <c r="AH6">
        <v>175</v>
      </c>
      <c r="AI6">
        <v>5</v>
      </c>
      <c r="AJ6">
        <v>31</v>
      </c>
      <c r="AK6">
        <f t="shared" ref="AK6:AK11" si="16">SUM(AH6:AJ6)</f>
        <v>211</v>
      </c>
      <c r="AL6">
        <v>888</v>
      </c>
      <c r="AM6">
        <v>229</v>
      </c>
      <c r="AN6">
        <v>300</v>
      </c>
      <c r="AO6">
        <v>122</v>
      </c>
      <c r="AP6">
        <v>10</v>
      </c>
      <c r="AQ6">
        <v>38</v>
      </c>
      <c r="AR6">
        <f t="shared" si="0"/>
        <v>2101</v>
      </c>
      <c r="AS6">
        <f t="shared" si="1"/>
        <v>1587</v>
      </c>
      <c r="AT6">
        <f t="shared" si="2"/>
        <v>3688</v>
      </c>
    </row>
    <row r="7" spans="1:46" x14ac:dyDescent="0.3">
      <c r="A7" s="1" t="s">
        <v>47</v>
      </c>
      <c r="B7">
        <v>764</v>
      </c>
      <c r="C7">
        <v>9</v>
      </c>
      <c r="D7">
        <f t="shared" si="3"/>
        <v>755</v>
      </c>
      <c r="E7" s="4">
        <f t="shared" si="4"/>
        <v>0.19470198675496689</v>
      </c>
      <c r="F7" s="4">
        <f t="shared" si="5"/>
        <v>0.18543046357615894</v>
      </c>
      <c r="G7" s="4">
        <f t="shared" si="6"/>
        <v>0.17483443708609273</v>
      </c>
      <c r="H7" s="4">
        <f t="shared" si="7"/>
        <v>5.9602649006622516E-2</v>
      </c>
      <c r="I7" s="4">
        <f t="shared" si="8"/>
        <v>0.2185430463576159</v>
      </c>
      <c r="J7" s="4">
        <f t="shared" si="9"/>
        <v>5.6953642384105961E-2</v>
      </c>
      <c r="K7" s="4">
        <f t="shared" si="10"/>
        <v>0.61456953642384105</v>
      </c>
      <c r="L7" s="4">
        <f t="shared" si="11"/>
        <v>0.27549668874172184</v>
      </c>
      <c r="M7" s="4">
        <f t="shared" si="12"/>
        <v>0.10993377483443709</v>
      </c>
      <c r="N7">
        <v>93</v>
      </c>
      <c r="O7">
        <v>9</v>
      </c>
      <c r="P7">
        <v>15</v>
      </c>
      <c r="Q7">
        <v>30</v>
      </c>
      <c r="R7">
        <f t="shared" si="13"/>
        <v>147</v>
      </c>
      <c r="S7">
        <v>36</v>
      </c>
      <c r="T7">
        <v>30</v>
      </c>
      <c r="U7">
        <v>5</v>
      </c>
      <c r="V7">
        <v>2</v>
      </c>
      <c r="W7">
        <v>6</v>
      </c>
      <c r="X7">
        <v>14</v>
      </c>
      <c r="Y7">
        <v>8</v>
      </c>
      <c r="Z7">
        <v>14</v>
      </c>
      <c r="AA7">
        <v>11</v>
      </c>
      <c r="AB7">
        <v>14</v>
      </c>
      <c r="AC7">
        <f t="shared" si="14"/>
        <v>140</v>
      </c>
      <c r="AD7">
        <v>117</v>
      </c>
      <c r="AE7">
        <v>4</v>
      </c>
      <c r="AF7">
        <v>11</v>
      </c>
      <c r="AG7">
        <f t="shared" si="15"/>
        <v>132</v>
      </c>
      <c r="AH7">
        <v>39</v>
      </c>
      <c r="AI7">
        <v>0</v>
      </c>
      <c r="AJ7">
        <v>6</v>
      </c>
      <c r="AK7">
        <f t="shared" si="16"/>
        <v>45</v>
      </c>
      <c r="AL7">
        <v>165</v>
      </c>
      <c r="AM7">
        <v>43</v>
      </c>
      <c r="AN7">
        <v>51</v>
      </c>
      <c r="AO7">
        <v>26</v>
      </c>
      <c r="AP7">
        <v>2</v>
      </c>
      <c r="AQ7">
        <v>4</v>
      </c>
      <c r="AR7">
        <f t="shared" si="0"/>
        <v>464</v>
      </c>
      <c r="AS7">
        <f t="shared" si="1"/>
        <v>291</v>
      </c>
      <c r="AT7">
        <f t="shared" si="2"/>
        <v>755</v>
      </c>
    </row>
    <row r="8" spans="1:46" x14ac:dyDescent="0.3">
      <c r="A8" s="1" t="s">
        <v>48</v>
      </c>
      <c r="B8">
        <v>882</v>
      </c>
      <c r="C8">
        <v>5</v>
      </c>
      <c r="D8">
        <f t="shared" si="3"/>
        <v>877</v>
      </c>
      <c r="E8" s="4">
        <f t="shared" si="4"/>
        <v>0.16761687571265679</v>
      </c>
      <c r="F8" s="4">
        <f t="shared" si="5"/>
        <v>0.16305587229190421</v>
      </c>
      <c r="G8" s="4">
        <f t="shared" si="6"/>
        <v>0.1733181299885975</v>
      </c>
      <c r="H8" s="4">
        <f t="shared" si="7"/>
        <v>4.789053591790194E-2</v>
      </c>
      <c r="I8" s="4">
        <f t="shared" si="8"/>
        <v>0.24629418472063855</v>
      </c>
      <c r="J8" s="4">
        <f t="shared" si="9"/>
        <v>6.7274800456100348E-2</v>
      </c>
      <c r="K8" s="4">
        <f t="shared" si="10"/>
        <v>0.55188141391106049</v>
      </c>
      <c r="L8" s="4">
        <f t="shared" si="11"/>
        <v>0.31356898517673892</v>
      </c>
      <c r="M8" s="4">
        <f t="shared" si="12"/>
        <v>0.1345496009122007</v>
      </c>
      <c r="N8">
        <v>76</v>
      </c>
      <c r="O8">
        <v>11</v>
      </c>
      <c r="P8">
        <v>22</v>
      </c>
      <c r="Q8">
        <v>38</v>
      </c>
      <c r="R8">
        <f t="shared" si="13"/>
        <v>147</v>
      </c>
      <c r="S8">
        <v>41</v>
      </c>
      <c r="T8">
        <v>33</v>
      </c>
      <c r="U8">
        <v>6</v>
      </c>
      <c r="V8">
        <v>5</v>
      </c>
      <c r="W8">
        <v>4</v>
      </c>
      <c r="X8">
        <v>11</v>
      </c>
      <c r="Y8">
        <v>14</v>
      </c>
      <c r="Z8">
        <v>12</v>
      </c>
      <c r="AA8">
        <v>4</v>
      </c>
      <c r="AB8">
        <v>13</v>
      </c>
      <c r="AC8">
        <f t="shared" si="14"/>
        <v>143</v>
      </c>
      <c r="AD8">
        <v>135</v>
      </c>
      <c r="AE8">
        <v>9</v>
      </c>
      <c r="AF8">
        <v>8</v>
      </c>
      <c r="AG8">
        <f t="shared" si="15"/>
        <v>152</v>
      </c>
      <c r="AH8">
        <v>37</v>
      </c>
      <c r="AI8">
        <v>1</v>
      </c>
      <c r="AJ8">
        <v>4</v>
      </c>
      <c r="AK8">
        <f t="shared" si="16"/>
        <v>42</v>
      </c>
      <c r="AL8">
        <v>216</v>
      </c>
      <c r="AM8">
        <v>59</v>
      </c>
      <c r="AN8">
        <v>69</v>
      </c>
      <c r="AO8">
        <v>33</v>
      </c>
      <c r="AP8">
        <v>3</v>
      </c>
      <c r="AQ8">
        <v>13</v>
      </c>
      <c r="AR8">
        <f t="shared" si="0"/>
        <v>484</v>
      </c>
      <c r="AS8">
        <f t="shared" si="1"/>
        <v>393</v>
      </c>
      <c r="AT8">
        <f t="shared" si="2"/>
        <v>877</v>
      </c>
    </row>
    <row r="9" spans="1:46" x14ac:dyDescent="0.3">
      <c r="A9" s="1" t="s">
        <v>49</v>
      </c>
      <c r="B9">
        <v>837</v>
      </c>
      <c r="C9">
        <v>9</v>
      </c>
      <c r="D9">
        <f t="shared" si="3"/>
        <v>828</v>
      </c>
      <c r="E9" s="4">
        <f t="shared" si="4"/>
        <v>0.16908212560386474</v>
      </c>
      <c r="F9" s="4">
        <f t="shared" si="5"/>
        <v>0.1678743961352657</v>
      </c>
      <c r="G9" s="4">
        <f t="shared" si="6"/>
        <v>0.17632850241545894</v>
      </c>
      <c r="H9" s="4">
        <f t="shared" si="7"/>
        <v>5.7971014492753624E-2</v>
      </c>
      <c r="I9" s="4">
        <f t="shared" si="8"/>
        <v>0.24275362318840579</v>
      </c>
      <c r="J9" s="4">
        <f t="shared" si="9"/>
        <v>5.434782608695652E-2</v>
      </c>
      <c r="K9" s="4">
        <f t="shared" si="10"/>
        <v>0.57125603864734309</v>
      </c>
      <c r="L9" s="4">
        <f t="shared" si="11"/>
        <v>0.29710144927536231</v>
      </c>
      <c r="M9" s="4">
        <f t="shared" si="12"/>
        <v>0.13164251207729469</v>
      </c>
      <c r="N9">
        <v>94</v>
      </c>
      <c r="O9">
        <v>13</v>
      </c>
      <c r="P9">
        <v>7</v>
      </c>
      <c r="Q9">
        <v>26</v>
      </c>
      <c r="R9">
        <f t="shared" si="13"/>
        <v>140</v>
      </c>
      <c r="S9">
        <v>38</v>
      </c>
      <c r="T9">
        <v>26</v>
      </c>
      <c r="U9">
        <v>2</v>
      </c>
      <c r="V9">
        <v>5</v>
      </c>
      <c r="W9">
        <v>10</v>
      </c>
      <c r="X9">
        <v>13</v>
      </c>
      <c r="Y9">
        <v>18</v>
      </c>
      <c r="Z9">
        <v>7</v>
      </c>
      <c r="AA9">
        <v>9</v>
      </c>
      <c r="AB9">
        <v>11</v>
      </c>
      <c r="AC9">
        <f t="shared" si="14"/>
        <v>139</v>
      </c>
      <c r="AD9">
        <v>132</v>
      </c>
      <c r="AE9">
        <v>3</v>
      </c>
      <c r="AF9">
        <v>11</v>
      </c>
      <c r="AG9">
        <f t="shared" si="15"/>
        <v>146</v>
      </c>
      <c r="AH9">
        <v>40</v>
      </c>
      <c r="AI9">
        <v>1</v>
      </c>
      <c r="AJ9">
        <v>7</v>
      </c>
      <c r="AK9">
        <f t="shared" si="16"/>
        <v>48</v>
      </c>
      <c r="AL9">
        <v>201</v>
      </c>
      <c r="AM9">
        <v>45</v>
      </c>
      <c r="AN9">
        <v>68</v>
      </c>
      <c r="AO9">
        <v>34</v>
      </c>
      <c r="AP9">
        <v>1</v>
      </c>
      <c r="AQ9">
        <v>6</v>
      </c>
      <c r="AR9">
        <f t="shared" si="0"/>
        <v>473</v>
      </c>
      <c r="AS9">
        <f t="shared" si="1"/>
        <v>355</v>
      </c>
      <c r="AT9">
        <f t="shared" si="2"/>
        <v>828</v>
      </c>
    </row>
    <row r="10" spans="1:46" x14ac:dyDescent="0.3">
      <c r="A10" s="1" t="s">
        <v>50</v>
      </c>
      <c r="B10">
        <v>966</v>
      </c>
      <c r="C10">
        <v>9</v>
      </c>
      <c r="D10">
        <f t="shared" si="3"/>
        <v>957</v>
      </c>
      <c r="E10" s="4">
        <f t="shared" si="4"/>
        <v>0.18181818181818182</v>
      </c>
      <c r="F10" s="4">
        <f t="shared" si="5"/>
        <v>0.15256008359456635</v>
      </c>
      <c r="G10" s="4">
        <f t="shared" si="6"/>
        <v>0.15778474399164055</v>
      </c>
      <c r="H10" s="4">
        <f t="shared" si="7"/>
        <v>6.2695924764890276E-2</v>
      </c>
      <c r="I10" s="4">
        <f t="shared" si="8"/>
        <v>0.2476489028213166</v>
      </c>
      <c r="J10" s="4">
        <f t="shared" si="9"/>
        <v>6.1650992685475442E-2</v>
      </c>
      <c r="K10" s="4">
        <f t="shared" si="10"/>
        <v>0.55485893416927901</v>
      </c>
      <c r="L10" s="4">
        <f t="shared" si="11"/>
        <v>0.30929989550679204</v>
      </c>
      <c r="M10" s="4">
        <f t="shared" si="12"/>
        <v>0.13584117032392895</v>
      </c>
      <c r="N10">
        <v>116</v>
      </c>
      <c r="O10">
        <v>9</v>
      </c>
      <c r="P10">
        <v>20</v>
      </c>
      <c r="Q10">
        <v>29</v>
      </c>
      <c r="R10">
        <f t="shared" si="13"/>
        <v>174</v>
      </c>
      <c r="S10">
        <v>38</v>
      </c>
      <c r="T10">
        <v>37</v>
      </c>
      <c r="U10">
        <v>6</v>
      </c>
      <c r="V10">
        <v>9</v>
      </c>
      <c r="W10">
        <v>9</v>
      </c>
      <c r="X10">
        <v>5</v>
      </c>
      <c r="Y10">
        <v>14</v>
      </c>
      <c r="Z10">
        <v>13</v>
      </c>
      <c r="AA10">
        <v>9</v>
      </c>
      <c r="AB10">
        <v>6</v>
      </c>
      <c r="AC10">
        <f t="shared" si="14"/>
        <v>146</v>
      </c>
      <c r="AD10">
        <v>131</v>
      </c>
      <c r="AE10">
        <v>11</v>
      </c>
      <c r="AF10">
        <v>9</v>
      </c>
      <c r="AG10">
        <f t="shared" si="15"/>
        <v>151</v>
      </c>
      <c r="AH10">
        <v>48</v>
      </c>
      <c r="AI10">
        <v>3</v>
      </c>
      <c r="AJ10">
        <v>9</v>
      </c>
      <c r="AK10">
        <f t="shared" si="16"/>
        <v>60</v>
      </c>
      <c r="AL10">
        <v>237</v>
      </c>
      <c r="AM10">
        <v>59</v>
      </c>
      <c r="AN10">
        <v>93</v>
      </c>
      <c r="AO10">
        <v>23</v>
      </c>
      <c r="AP10">
        <v>3</v>
      </c>
      <c r="AQ10">
        <v>11</v>
      </c>
      <c r="AR10">
        <f t="shared" si="0"/>
        <v>531</v>
      </c>
      <c r="AS10">
        <f t="shared" si="1"/>
        <v>426</v>
      </c>
      <c r="AT10">
        <f t="shared" si="2"/>
        <v>957</v>
      </c>
    </row>
    <row r="11" spans="1:46" x14ac:dyDescent="0.3">
      <c r="A11" s="1" t="s">
        <v>51</v>
      </c>
      <c r="B11">
        <v>275</v>
      </c>
      <c r="C11">
        <v>4</v>
      </c>
      <c r="D11">
        <f t="shared" si="3"/>
        <v>271</v>
      </c>
      <c r="E11" s="4">
        <f t="shared" si="4"/>
        <v>0.1918819188191882</v>
      </c>
      <c r="F11" s="4">
        <f t="shared" si="5"/>
        <v>0.14391143911439114</v>
      </c>
      <c r="G11" s="4">
        <f t="shared" si="6"/>
        <v>0.15498154981549817</v>
      </c>
      <c r="H11" s="4">
        <f t="shared" si="7"/>
        <v>5.9040590405904057E-2</v>
      </c>
      <c r="I11" s="4">
        <f t="shared" si="8"/>
        <v>0.25461254612546125</v>
      </c>
      <c r="J11" s="4">
        <f t="shared" si="9"/>
        <v>8.4870848708487087E-2</v>
      </c>
      <c r="K11" s="4">
        <f t="shared" si="10"/>
        <v>0.54981549815498154</v>
      </c>
      <c r="L11" s="4">
        <f t="shared" si="11"/>
        <v>0.33948339483394835</v>
      </c>
      <c r="M11" s="4">
        <f t="shared" si="12"/>
        <v>0.11070110701107011</v>
      </c>
      <c r="N11">
        <v>30</v>
      </c>
      <c r="O11">
        <v>7</v>
      </c>
      <c r="P11">
        <v>8</v>
      </c>
      <c r="Q11">
        <v>7</v>
      </c>
      <c r="R11">
        <f t="shared" si="13"/>
        <v>52</v>
      </c>
      <c r="S11">
        <v>9</v>
      </c>
      <c r="T11">
        <v>9</v>
      </c>
      <c r="U11">
        <v>3</v>
      </c>
      <c r="V11">
        <v>2</v>
      </c>
      <c r="W11">
        <v>0</v>
      </c>
      <c r="X11">
        <v>1</v>
      </c>
      <c r="Y11">
        <v>3</v>
      </c>
      <c r="Z11">
        <v>2</v>
      </c>
      <c r="AA11">
        <v>5</v>
      </c>
      <c r="AB11">
        <v>5</v>
      </c>
      <c r="AC11">
        <f t="shared" si="14"/>
        <v>39</v>
      </c>
      <c r="AD11">
        <v>36</v>
      </c>
      <c r="AE11">
        <v>4</v>
      </c>
      <c r="AF11">
        <v>2</v>
      </c>
      <c r="AG11">
        <f t="shared" si="15"/>
        <v>42</v>
      </c>
      <c r="AH11">
        <v>11</v>
      </c>
      <c r="AI11">
        <v>0</v>
      </c>
      <c r="AJ11">
        <v>5</v>
      </c>
      <c r="AK11">
        <f t="shared" si="16"/>
        <v>16</v>
      </c>
      <c r="AL11">
        <v>69</v>
      </c>
      <c r="AM11">
        <v>23</v>
      </c>
      <c r="AN11">
        <v>19</v>
      </c>
      <c r="AO11">
        <v>6</v>
      </c>
      <c r="AP11">
        <v>1</v>
      </c>
      <c r="AQ11">
        <v>4</v>
      </c>
      <c r="AR11">
        <f t="shared" si="0"/>
        <v>149</v>
      </c>
      <c r="AS11">
        <f t="shared" si="1"/>
        <v>122</v>
      </c>
      <c r="AT11">
        <f t="shared" si="2"/>
        <v>271</v>
      </c>
    </row>
    <row r="12" spans="1:46" x14ac:dyDescent="0.3">
      <c r="E12" s="4"/>
      <c r="F12" s="4"/>
      <c r="G12" s="4"/>
      <c r="H12" s="4"/>
      <c r="I12" s="4"/>
      <c r="J12" s="4"/>
      <c r="K12" s="4"/>
      <c r="L12" s="4"/>
      <c r="M12" s="4"/>
      <c r="AR12">
        <f t="shared" si="0"/>
        <v>0</v>
      </c>
      <c r="AS12">
        <f t="shared" si="1"/>
        <v>0</v>
      </c>
      <c r="AT12">
        <f t="shared" si="2"/>
        <v>0</v>
      </c>
    </row>
    <row r="13" spans="1:46" x14ac:dyDescent="0.3">
      <c r="A13" s="1" t="s">
        <v>52</v>
      </c>
      <c r="B13">
        <v>5781</v>
      </c>
      <c r="C13">
        <v>120</v>
      </c>
      <c r="D13">
        <f t="shared" ref="D13:D26" si="17">B13-C13</f>
        <v>5661</v>
      </c>
      <c r="E13" s="4">
        <f t="shared" ref="E13:E26" si="18">R13/D13</f>
        <v>0.15633280339162692</v>
      </c>
      <c r="F13" s="4">
        <f t="shared" ref="F13:F26" si="19">AC13/D13</f>
        <v>0.17276099629040806</v>
      </c>
      <c r="G13" s="4">
        <f t="shared" ref="G13:G26" si="20">AG13/D13</f>
        <v>0.17117117117117117</v>
      </c>
      <c r="H13" s="4">
        <f t="shared" ref="H13:H26" si="21">AK13/D13</f>
        <v>6.182653241476771E-2</v>
      </c>
      <c r="I13" s="4">
        <f t="shared" ref="I13:I26" si="22">AL13/D13</f>
        <v>0.23529411764705882</v>
      </c>
      <c r="J13" s="4">
        <f t="shared" ref="J13:J26" si="23">AM13/D13</f>
        <v>6.4299593711358419E-2</v>
      </c>
      <c r="K13" s="4">
        <f t="shared" ref="K13:K26" si="24">SUM(E13:H13)</f>
        <v>0.56209150326797386</v>
      </c>
      <c r="L13" s="4">
        <f t="shared" ref="L13:L26" si="25">SUM(I13:J13)</f>
        <v>0.29959371135841723</v>
      </c>
      <c r="M13" s="4">
        <f t="shared" ref="M13:M26" si="26">SUM(AN13:AP13,AQ13)/D13</f>
        <v>0.13831478537360889</v>
      </c>
      <c r="N13">
        <v>504</v>
      </c>
      <c r="O13">
        <v>96</v>
      </c>
      <c r="P13">
        <v>107</v>
      </c>
      <c r="Q13">
        <v>178</v>
      </c>
      <c r="R13">
        <f t="shared" ref="R13:R26" si="27">SUM(N13:Q13)</f>
        <v>885</v>
      </c>
      <c r="S13">
        <v>267</v>
      </c>
      <c r="T13">
        <v>230</v>
      </c>
      <c r="U13">
        <v>35</v>
      </c>
      <c r="V13">
        <v>34</v>
      </c>
      <c r="W13">
        <v>51</v>
      </c>
      <c r="X13">
        <v>67</v>
      </c>
      <c r="Y13">
        <v>63</v>
      </c>
      <c r="Z13">
        <v>58</v>
      </c>
      <c r="AA13">
        <v>84</v>
      </c>
      <c r="AB13">
        <v>89</v>
      </c>
      <c r="AC13">
        <f t="shared" ref="AC13:AC26" si="28">SUM(S13:AB13)</f>
        <v>978</v>
      </c>
      <c r="AD13">
        <v>861</v>
      </c>
      <c r="AE13">
        <v>51</v>
      </c>
      <c r="AF13">
        <v>57</v>
      </c>
      <c r="AG13">
        <f t="shared" ref="AG13:AG26" si="29">SUM(AD13:AF13)</f>
        <v>969</v>
      </c>
      <c r="AH13">
        <v>273</v>
      </c>
      <c r="AI13">
        <v>15</v>
      </c>
      <c r="AJ13">
        <v>62</v>
      </c>
      <c r="AK13">
        <f t="shared" ref="AK13:AK26" si="30">SUM(AH13:AJ13)</f>
        <v>350</v>
      </c>
      <c r="AL13">
        <v>1332</v>
      </c>
      <c r="AM13">
        <v>364</v>
      </c>
      <c r="AN13">
        <v>502</v>
      </c>
      <c r="AO13">
        <v>199</v>
      </c>
      <c r="AP13">
        <v>21</v>
      </c>
      <c r="AQ13">
        <v>61</v>
      </c>
      <c r="AR13">
        <f t="shared" si="0"/>
        <v>3182</v>
      </c>
      <c r="AS13">
        <f t="shared" si="1"/>
        <v>2479</v>
      </c>
      <c r="AT13">
        <f t="shared" si="2"/>
        <v>5661</v>
      </c>
    </row>
    <row r="14" spans="1:46" x14ac:dyDescent="0.3">
      <c r="A14" s="1" t="s">
        <v>53</v>
      </c>
      <c r="B14">
        <v>769</v>
      </c>
      <c r="C14">
        <v>16</v>
      </c>
      <c r="D14">
        <f t="shared" si="17"/>
        <v>753</v>
      </c>
      <c r="E14" s="4">
        <f t="shared" si="18"/>
        <v>0.14209827357237717</v>
      </c>
      <c r="F14" s="4">
        <f t="shared" si="19"/>
        <v>0.18725099601593626</v>
      </c>
      <c r="G14" s="4">
        <f t="shared" si="20"/>
        <v>0.17928286852589642</v>
      </c>
      <c r="H14" s="4">
        <f t="shared" si="21"/>
        <v>6.1088977423638779E-2</v>
      </c>
      <c r="I14" s="4">
        <f t="shared" si="22"/>
        <v>0.23373173970783531</v>
      </c>
      <c r="J14" s="4">
        <f t="shared" si="23"/>
        <v>6.5073041168658696E-2</v>
      </c>
      <c r="K14" s="4">
        <f t="shared" si="24"/>
        <v>0.56972111553784854</v>
      </c>
      <c r="L14" s="4">
        <f t="shared" si="25"/>
        <v>0.29880478087649398</v>
      </c>
      <c r="M14" s="4">
        <f t="shared" si="26"/>
        <v>0.13147410358565736</v>
      </c>
      <c r="N14">
        <v>66</v>
      </c>
      <c r="O14">
        <v>10</v>
      </c>
      <c r="P14">
        <v>10</v>
      </c>
      <c r="Q14">
        <v>21</v>
      </c>
      <c r="R14">
        <f t="shared" si="27"/>
        <v>107</v>
      </c>
      <c r="S14">
        <v>34</v>
      </c>
      <c r="T14">
        <v>32</v>
      </c>
      <c r="U14">
        <v>4</v>
      </c>
      <c r="V14">
        <v>9</v>
      </c>
      <c r="W14">
        <v>4</v>
      </c>
      <c r="X14">
        <v>13</v>
      </c>
      <c r="Y14">
        <v>10</v>
      </c>
      <c r="Z14">
        <v>15</v>
      </c>
      <c r="AA14">
        <v>6</v>
      </c>
      <c r="AB14">
        <v>14</v>
      </c>
      <c r="AC14">
        <f t="shared" si="28"/>
        <v>141</v>
      </c>
      <c r="AD14">
        <v>115</v>
      </c>
      <c r="AE14">
        <v>7</v>
      </c>
      <c r="AF14">
        <v>13</v>
      </c>
      <c r="AG14">
        <f t="shared" si="29"/>
        <v>135</v>
      </c>
      <c r="AH14">
        <v>37</v>
      </c>
      <c r="AI14">
        <v>3</v>
      </c>
      <c r="AJ14">
        <v>6</v>
      </c>
      <c r="AK14">
        <f t="shared" si="30"/>
        <v>46</v>
      </c>
      <c r="AL14">
        <v>176</v>
      </c>
      <c r="AM14">
        <v>49</v>
      </c>
      <c r="AN14">
        <v>69</v>
      </c>
      <c r="AO14">
        <v>23</v>
      </c>
      <c r="AP14">
        <v>0</v>
      </c>
      <c r="AQ14">
        <v>7</v>
      </c>
      <c r="AR14">
        <f t="shared" si="0"/>
        <v>429</v>
      </c>
      <c r="AS14">
        <f t="shared" si="1"/>
        <v>324</v>
      </c>
      <c r="AT14">
        <f t="shared" si="2"/>
        <v>753</v>
      </c>
    </row>
    <row r="15" spans="1:46" x14ac:dyDescent="0.3">
      <c r="A15" s="1" t="s">
        <v>54</v>
      </c>
      <c r="B15">
        <v>685</v>
      </c>
      <c r="C15">
        <v>8</v>
      </c>
      <c r="D15">
        <f>B15-C15</f>
        <v>677</v>
      </c>
      <c r="E15" s="4">
        <f t="shared" ref="E15:E20" si="31">R15/D15</f>
        <v>0.13293943870014771</v>
      </c>
      <c r="F15" s="4">
        <f t="shared" ref="F15:F20" si="32">AC15/D15</f>
        <v>0.18759231905465287</v>
      </c>
      <c r="G15" s="4">
        <f t="shared" ref="G15:G20" si="33">AG15/D15</f>
        <v>0.16986706056129985</v>
      </c>
      <c r="H15" s="4">
        <f t="shared" ref="H15:H20" si="34">AK15/D15</f>
        <v>3.3973412112259974E-2</v>
      </c>
      <c r="I15" s="4">
        <f t="shared" ref="I15:I20" si="35">AL15/D15</f>
        <v>0.25849335302806498</v>
      </c>
      <c r="J15" s="4">
        <f t="shared" ref="J15:J20" si="36">AM15/D15</f>
        <v>5.6129985228951254E-2</v>
      </c>
      <c r="K15" s="4">
        <f t="shared" ref="K15:K20" si="37">SUM(E15:H15)</f>
        <v>0.52437223042836045</v>
      </c>
      <c r="L15" s="4">
        <f t="shared" ref="L15:L20" si="38">SUM(I15:J15)</f>
        <v>0.31462333825701622</v>
      </c>
      <c r="M15" s="4">
        <f t="shared" ref="M15:M20" si="39">SUM(AN15:AP15,AQ15)/D15</f>
        <v>0.16100443131462333</v>
      </c>
      <c r="N15">
        <v>49</v>
      </c>
      <c r="O15">
        <v>5</v>
      </c>
      <c r="P15">
        <v>14</v>
      </c>
      <c r="Q15">
        <v>22</v>
      </c>
      <c r="R15">
        <f>SUM(N15:Q15)</f>
        <v>90</v>
      </c>
      <c r="S15">
        <v>41</v>
      </c>
      <c r="T15">
        <v>34</v>
      </c>
      <c r="U15">
        <v>4</v>
      </c>
      <c r="V15">
        <v>2</v>
      </c>
      <c r="W15">
        <v>7</v>
      </c>
      <c r="X15">
        <v>9</v>
      </c>
      <c r="Y15">
        <v>8</v>
      </c>
      <c r="Z15">
        <v>4</v>
      </c>
      <c r="AA15">
        <v>8</v>
      </c>
      <c r="AB15">
        <v>10</v>
      </c>
      <c r="AC15">
        <f>SUM(S15:AB15)</f>
        <v>127</v>
      </c>
      <c r="AD15">
        <v>106</v>
      </c>
      <c r="AE15">
        <v>3</v>
      </c>
      <c r="AF15">
        <v>6</v>
      </c>
      <c r="AG15">
        <f>SUM(AD15:AF15)</f>
        <v>115</v>
      </c>
      <c r="AH15">
        <v>16</v>
      </c>
      <c r="AI15">
        <v>0</v>
      </c>
      <c r="AJ15">
        <v>7</v>
      </c>
      <c r="AK15">
        <f>SUM(AH15:AJ15)</f>
        <v>23</v>
      </c>
      <c r="AL15">
        <v>175</v>
      </c>
      <c r="AM15">
        <v>38</v>
      </c>
      <c r="AN15">
        <v>68</v>
      </c>
      <c r="AO15">
        <v>25</v>
      </c>
      <c r="AP15">
        <v>5</v>
      </c>
      <c r="AQ15">
        <v>11</v>
      </c>
      <c r="AR15">
        <f t="shared" si="0"/>
        <v>355</v>
      </c>
      <c r="AS15">
        <f t="shared" si="1"/>
        <v>322</v>
      </c>
      <c r="AT15">
        <f t="shared" si="2"/>
        <v>677</v>
      </c>
    </row>
    <row r="16" spans="1:46" x14ac:dyDescent="0.3">
      <c r="A16" s="1" t="s">
        <v>55</v>
      </c>
      <c r="B16">
        <v>605</v>
      </c>
      <c r="C16">
        <v>15</v>
      </c>
      <c r="D16">
        <f>B16-C16</f>
        <v>590</v>
      </c>
      <c r="E16" s="4">
        <f t="shared" si="31"/>
        <v>0.1711864406779661</v>
      </c>
      <c r="F16" s="4">
        <f t="shared" si="32"/>
        <v>0.15423728813559323</v>
      </c>
      <c r="G16" s="4">
        <f t="shared" si="33"/>
        <v>0.17796610169491525</v>
      </c>
      <c r="H16" s="4">
        <f t="shared" si="34"/>
        <v>4.576271186440678E-2</v>
      </c>
      <c r="I16" s="4">
        <f t="shared" si="35"/>
        <v>0.21186440677966101</v>
      </c>
      <c r="J16" s="4">
        <f t="shared" si="36"/>
        <v>8.3050847457627114E-2</v>
      </c>
      <c r="K16" s="4">
        <f t="shared" si="37"/>
        <v>0.54915254237288136</v>
      </c>
      <c r="L16" s="4">
        <f t="shared" si="38"/>
        <v>0.29491525423728815</v>
      </c>
      <c r="M16" s="4">
        <f t="shared" si="39"/>
        <v>0.15593220338983052</v>
      </c>
      <c r="N16">
        <v>61</v>
      </c>
      <c r="O16">
        <v>14</v>
      </c>
      <c r="P16">
        <v>9</v>
      </c>
      <c r="Q16">
        <v>17</v>
      </c>
      <c r="R16">
        <f>SUM(N16:Q16)</f>
        <v>101</v>
      </c>
      <c r="S16">
        <v>24</v>
      </c>
      <c r="T16">
        <v>19</v>
      </c>
      <c r="U16">
        <v>2</v>
      </c>
      <c r="V16">
        <v>5</v>
      </c>
      <c r="W16">
        <v>7</v>
      </c>
      <c r="X16">
        <v>7</v>
      </c>
      <c r="Y16">
        <v>6</v>
      </c>
      <c r="Z16">
        <v>4</v>
      </c>
      <c r="AA16">
        <v>9</v>
      </c>
      <c r="AB16">
        <v>8</v>
      </c>
      <c r="AC16">
        <f>SUM(S16:AB16)</f>
        <v>91</v>
      </c>
      <c r="AD16">
        <v>89</v>
      </c>
      <c r="AE16">
        <v>12</v>
      </c>
      <c r="AF16">
        <v>4</v>
      </c>
      <c r="AG16">
        <f>SUM(AD16:AF16)</f>
        <v>105</v>
      </c>
      <c r="AH16">
        <v>17</v>
      </c>
      <c r="AI16">
        <v>4</v>
      </c>
      <c r="AJ16">
        <v>6</v>
      </c>
      <c r="AK16">
        <f>SUM(AH16:AJ16)</f>
        <v>27</v>
      </c>
      <c r="AL16">
        <v>125</v>
      </c>
      <c r="AM16">
        <v>49</v>
      </c>
      <c r="AN16">
        <v>59</v>
      </c>
      <c r="AO16">
        <v>26</v>
      </c>
      <c r="AP16">
        <v>2</v>
      </c>
      <c r="AQ16">
        <v>5</v>
      </c>
      <c r="AR16">
        <f t="shared" si="0"/>
        <v>324</v>
      </c>
      <c r="AS16">
        <f t="shared" si="1"/>
        <v>266</v>
      </c>
      <c r="AT16">
        <f t="shared" si="2"/>
        <v>590</v>
      </c>
    </row>
    <row r="17" spans="1:46" x14ac:dyDescent="0.3">
      <c r="A17" s="1" t="s">
        <v>56</v>
      </c>
      <c r="B17">
        <v>646</v>
      </c>
      <c r="C17">
        <v>9</v>
      </c>
      <c r="D17">
        <f>B17-C17</f>
        <v>637</v>
      </c>
      <c r="E17" s="4">
        <f t="shared" si="31"/>
        <v>0.13971742543171115</v>
      </c>
      <c r="F17" s="4">
        <f t="shared" si="32"/>
        <v>0.17268445839874411</v>
      </c>
      <c r="G17" s="4">
        <f t="shared" si="33"/>
        <v>0.16797488226059654</v>
      </c>
      <c r="H17" s="4">
        <f t="shared" si="34"/>
        <v>7.8492935635792779E-2</v>
      </c>
      <c r="I17" s="4">
        <f t="shared" si="35"/>
        <v>0.24960753532182103</v>
      </c>
      <c r="J17" s="4">
        <f t="shared" si="36"/>
        <v>6.4364207221350084E-2</v>
      </c>
      <c r="K17" s="4">
        <f t="shared" si="37"/>
        <v>0.55886970172684458</v>
      </c>
      <c r="L17" s="4">
        <f t="shared" si="38"/>
        <v>0.31397174254317112</v>
      </c>
      <c r="M17" s="4">
        <f t="shared" si="39"/>
        <v>0.1271585557299843</v>
      </c>
      <c r="N17">
        <v>42</v>
      </c>
      <c r="O17">
        <v>10</v>
      </c>
      <c r="P17">
        <v>14</v>
      </c>
      <c r="Q17">
        <v>23</v>
      </c>
      <c r="R17">
        <f>SUM(N17:Q17)</f>
        <v>89</v>
      </c>
      <c r="S17">
        <v>35</v>
      </c>
      <c r="T17">
        <v>29</v>
      </c>
      <c r="U17">
        <v>8</v>
      </c>
      <c r="V17">
        <v>5</v>
      </c>
      <c r="W17">
        <v>6</v>
      </c>
      <c r="X17">
        <v>8</v>
      </c>
      <c r="Y17">
        <v>4</v>
      </c>
      <c r="Z17">
        <v>2</v>
      </c>
      <c r="AA17">
        <v>7</v>
      </c>
      <c r="AB17">
        <v>6</v>
      </c>
      <c r="AC17">
        <f>SUM(S17:AB17)</f>
        <v>110</v>
      </c>
      <c r="AD17">
        <v>101</v>
      </c>
      <c r="AE17">
        <v>4</v>
      </c>
      <c r="AF17">
        <v>2</v>
      </c>
      <c r="AG17">
        <f>SUM(AD17:AF17)</f>
        <v>107</v>
      </c>
      <c r="AH17">
        <v>41</v>
      </c>
      <c r="AI17">
        <v>2</v>
      </c>
      <c r="AJ17">
        <v>7</v>
      </c>
      <c r="AK17">
        <f>SUM(AH17:AJ17)</f>
        <v>50</v>
      </c>
      <c r="AL17">
        <v>159</v>
      </c>
      <c r="AM17">
        <v>41</v>
      </c>
      <c r="AN17">
        <v>48</v>
      </c>
      <c r="AO17">
        <v>26</v>
      </c>
      <c r="AP17">
        <v>3</v>
      </c>
      <c r="AQ17">
        <v>4</v>
      </c>
      <c r="AR17">
        <f t="shared" si="0"/>
        <v>356</v>
      </c>
      <c r="AS17">
        <f t="shared" si="1"/>
        <v>281</v>
      </c>
      <c r="AT17">
        <f t="shared" si="2"/>
        <v>637</v>
      </c>
    </row>
    <row r="18" spans="1:46" x14ac:dyDescent="0.3">
      <c r="A18" s="1" t="s">
        <v>57</v>
      </c>
      <c r="B18">
        <v>42</v>
      </c>
      <c r="C18">
        <v>9</v>
      </c>
      <c r="D18">
        <f>B18-C18</f>
        <v>33</v>
      </c>
      <c r="E18" s="4">
        <f t="shared" si="31"/>
        <v>0.12121212121212122</v>
      </c>
      <c r="F18" s="4">
        <f t="shared" si="32"/>
        <v>0.27272727272727271</v>
      </c>
      <c r="G18" s="4">
        <f t="shared" si="33"/>
        <v>0.15151515151515152</v>
      </c>
      <c r="H18" s="4">
        <f t="shared" si="34"/>
        <v>6.0606060606060608E-2</v>
      </c>
      <c r="I18" s="4">
        <f t="shared" si="35"/>
        <v>0.15151515151515152</v>
      </c>
      <c r="J18" s="4">
        <f t="shared" si="36"/>
        <v>6.0606060606060608E-2</v>
      </c>
      <c r="K18" s="4">
        <f t="shared" si="37"/>
        <v>0.60606060606060597</v>
      </c>
      <c r="L18" s="4">
        <f t="shared" si="38"/>
        <v>0.21212121212121213</v>
      </c>
      <c r="M18" s="4">
        <f t="shared" si="39"/>
        <v>0.18181818181818182</v>
      </c>
      <c r="N18">
        <v>2</v>
      </c>
      <c r="O18">
        <v>0</v>
      </c>
      <c r="P18">
        <v>1</v>
      </c>
      <c r="Q18">
        <v>1</v>
      </c>
      <c r="R18">
        <f>SUM(N18:Q18)</f>
        <v>4</v>
      </c>
      <c r="S18">
        <v>1</v>
      </c>
      <c r="T18">
        <v>2</v>
      </c>
      <c r="U18">
        <v>0</v>
      </c>
      <c r="V18">
        <v>2</v>
      </c>
      <c r="W18">
        <v>0</v>
      </c>
      <c r="X18">
        <v>0</v>
      </c>
      <c r="Y18">
        <v>1</v>
      </c>
      <c r="Z18">
        <v>2</v>
      </c>
      <c r="AA18">
        <v>1</v>
      </c>
      <c r="AB18">
        <v>0</v>
      </c>
      <c r="AC18">
        <f>SUM(S18:AB18)</f>
        <v>9</v>
      </c>
      <c r="AD18">
        <v>5</v>
      </c>
      <c r="AE18">
        <v>0</v>
      </c>
      <c r="AF18">
        <v>0</v>
      </c>
      <c r="AG18">
        <f>SUM(AD18:AF18)</f>
        <v>5</v>
      </c>
      <c r="AH18">
        <v>2</v>
      </c>
      <c r="AI18">
        <v>0</v>
      </c>
      <c r="AJ18">
        <v>0</v>
      </c>
      <c r="AK18">
        <f>SUM(AH18:AJ18)</f>
        <v>2</v>
      </c>
      <c r="AL18">
        <v>5</v>
      </c>
      <c r="AM18">
        <v>2</v>
      </c>
      <c r="AN18">
        <v>4</v>
      </c>
      <c r="AO18">
        <v>2</v>
      </c>
      <c r="AP18">
        <v>0</v>
      </c>
      <c r="AQ18">
        <v>0</v>
      </c>
      <c r="AR18">
        <f t="shared" si="0"/>
        <v>20</v>
      </c>
      <c r="AS18">
        <f t="shared" si="1"/>
        <v>13</v>
      </c>
      <c r="AT18">
        <f t="shared" si="2"/>
        <v>33</v>
      </c>
    </row>
    <row r="19" spans="1:46" x14ac:dyDescent="0.3">
      <c r="A19" s="1" t="s">
        <v>58</v>
      </c>
      <c r="B19">
        <v>475</v>
      </c>
      <c r="C19">
        <v>22</v>
      </c>
      <c r="D19">
        <f>B19-C19</f>
        <v>453</v>
      </c>
      <c r="E19" s="4">
        <f t="shared" si="31"/>
        <v>0.15894039735099338</v>
      </c>
      <c r="F19" s="4">
        <f t="shared" si="32"/>
        <v>0.18101545253863136</v>
      </c>
      <c r="G19" s="4">
        <f t="shared" si="33"/>
        <v>0.17660044150110377</v>
      </c>
      <c r="H19" s="4">
        <f t="shared" si="34"/>
        <v>5.0772626931567331E-2</v>
      </c>
      <c r="I19" s="4">
        <f t="shared" si="35"/>
        <v>0.22737306843267108</v>
      </c>
      <c r="J19" s="4">
        <f t="shared" si="36"/>
        <v>5.518763796909492E-2</v>
      </c>
      <c r="K19" s="4">
        <f t="shared" si="37"/>
        <v>0.56732891832229582</v>
      </c>
      <c r="L19" s="4">
        <f t="shared" si="38"/>
        <v>0.282560706401766</v>
      </c>
      <c r="M19" s="4">
        <f t="shared" si="39"/>
        <v>0.15011037527593818</v>
      </c>
      <c r="N19">
        <v>41</v>
      </c>
      <c r="O19">
        <v>12</v>
      </c>
      <c r="P19">
        <v>8</v>
      </c>
      <c r="Q19">
        <v>11</v>
      </c>
      <c r="R19">
        <f>SUM(N19:Q19)</f>
        <v>72</v>
      </c>
      <c r="S19">
        <v>22</v>
      </c>
      <c r="T19">
        <v>23</v>
      </c>
      <c r="U19">
        <v>1</v>
      </c>
      <c r="V19">
        <v>0</v>
      </c>
      <c r="W19">
        <v>7</v>
      </c>
      <c r="X19">
        <v>4</v>
      </c>
      <c r="Y19">
        <v>6</v>
      </c>
      <c r="Z19">
        <v>4</v>
      </c>
      <c r="AA19">
        <v>4</v>
      </c>
      <c r="AB19">
        <v>11</v>
      </c>
      <c r="AC19">
        <f>SUM(S19:AB19)</f>
        <v>82</v>
      </c>
      <c r="AD19">
        <v>67</v>
      </c>
      <c r="AE19">
        <v>6</v>
      </c>
      <c r="AF19">
        <v>7</v>
      </c>
      <c r="AG19">
        <f>SUM(AD19:AF19)</f>
        <v>80</v>
      </c>
      <c r="AH19">
        <v>17</v>
      </c>
      <c r="AI19">
        <v>1</v>
      </c>
      <c r="AJ19">
        <v>5</v>
      </c>
      <c r="AK19">
        <f>SUM(AH19:AJ19)</f>
        <v>23</v>
      </c>
      <c r="AL19">
        <v>103</v>
      </c>
      <c r="AM19">
        <v>25</v>
      </c>
      <c r="AN19">
        <v>44</v>
      </c>
      <c r="AO19">
        <v>14</v>
      </c>
      <c r="AP19">
        <v>3</v>
      </c>
      <c r="AQ19">
        <v>7</v>
      </c>
      <c r="AR19">
        <f t="shared" si="0"/>
        <v>257</v>
      </c>
      <c r="AS19">
        <f t="shared" si="1"/>
        <v>196</v>
      </c>
      <c r="AT19">
        <f t="shared" si="2"/>
        <v>453</v>
      </c>
    </row>
    <row r="20" spans="1:46" x14ac:dyDescent="0.3">
      <c r="A20" s="1" t="s">
        <v>65</v>
      </c>
      <c r="B20">
        <f>SUM(B18:B19)</f>
        <v>517</v>
      </c>
      <c r="C20">
        <f t="shared" ref="C20:D20" si="40">SUM(C18:C19)</f>
        <v>31</v>
      </c>
      <c r="D20">
        <f t="shared" si="40"/>
        <v>486</v>
      </c>
      <c r="E20" s="4">
        <f t="shared" si="31"/>
        <v>0.15637860082304528</v>
      </c>
      <c r="F20" s="4">
        <f t="shared" si="32"/>
        <v>0.18724279835390947</v>
      </c>
      <c r="G20" s="4">
        <f t="shared" si="33"/>
        <v>0.17489711934156379</v>
      </c>
      <c r="H20" s="4">
        <f t="shared" si="34"/>
        <v>5.1440329218106998E-2</v>
      </c>
      <c r="I20" s="4">
        <f t="shared" si="35"/>
        <v>0.22222222222222221</v>
      </c>
      <c r="J20" s="4">
        <f t="shared" si="36"/>
        <v>5.5555555555555552E-2</v>
      </c>
      <c r="K20" s="4">
        <f t="shared" si="37"/>
        <v>0.56995884773662564</v>
      </c>
      <c r="L20" s="4">
        <f t="shared" si="38"/>
        <v>0.27777777777777779</v>
      </c>
      <c r="M20" s="4">
        <f t="shared" si="39"/>
        <v>0.15226337448559671</v>
      </c>
      <c r="N20">
        <f t="shared" ref="N20" si="41">SUM(N18:N19)</f>
        <v>43</v>
      </c>
      <c r="O20">
        <f t="shared" ref="O20" si="42">SUM(O18:O19)</f>
        <v>12</v>
      </c>
      <c r="P20">
        <f t="shared" ref="P20" si="43">SUM(P18:P19)</f>
        <v>9</v>
      </c>
      <c r="Q20">
        <f t="shared" ref="Q20" si="44">SUM(Q18:Q19)</f>
        <v>12</v>
      </c>
      <c r="R20">
        <f t="shared" ref="R20" si="45">SUM(R18:R19)</f>
        <v>76</v>
      </c>
      <c r="S20">
        <f t="shared" ref="S20" si="46">SUM(S18:S19)</f>
        <v>23</v>
      </c>
      <c r="T20">
        <f t="shared" ref="T20" si="47">SUM(T18:T19)</f>
        <v>25</v>
      </c>
      <c r="U20">
        <f t="shared" ref="U20" si="48">SUM(U18:U19)</f>
        <v>1</v>
      </c>
      <c r="V20">
        <f t="shared" ref="V20" si="49">SUM(V18:V19)</f>
        <v>2</v>
      </c>
      <c r="W20">
        <f t="shared" ref="W20" si="50">SUM(W18:W19)</f>
        <v>7</v>
      </c>
      <c r="X20">
        <f t="shared" ref="X20" si="51">SUM(X18:X19)</f>
        <v>4</v>
      </c>
      <c r="Y20">
        <f t="shared" ref="Y20" si="52">SUM(Y18:Y19)</f>
        <v>7</v>
      </c>
      <c r="Z20">
        <f t="shared" ref="Z20" si="53">SUM(Z18:Z19)</f>
        <v>6</v>
      </c>
      <c r="AA20">
        <f t="shared" ref="AA20" si="54">SUM(AA18:AA19)</f>
        <v>5</v>
      </c>
      <c r="AB20">
        <f t="shared" ref="AB20" si="55">SUM(AB18:AB19)</f>
        <v>11</v>
      </c>
      <c r="AC20">
        <f t="shared" ref="AC20" si="56">SUM(AC18:AC19)</f>
        <v>91</v>
      </c>
      <c r="AD20">
        <f t="shared" ref="AD20" si="57">SUM(AD18:AD19)</f>
        <v>72</v>
      </c>
      <c r="AE20">
        <f t="shared" ref="AE20" si="58">SUM(AE18:AE19)</f>
        <v>6</v>
      </c>
      <c r="AF20">
        <f t="shared" ref="AF20" si="59">SUM(AF18:AF19)</f>
        <v>7</v>
      </c>
      <c r="AG20">
        <f t="shared" ref="AG20" si="60">SUM(AG18:AG19)</f>
        <v>85</v>
      </c>
      <c r="AH20">
        <f t="shared" ref="AH20" si="61">SUM(AH18:AH19)</f>
        <v>19</v>
      </c>
      <c r="AI20">
        <f t="shared" ref="AI20" si="62">SUM(AI18:AI19)</f>
        <v>1</v>
      </c>
      <c r="AJ20">
        <f t="shared" ref="AJ20" si="63">SUM(AJ18:AJ19)</f>
        <v>5</v>
      </c>
      <c r="AK20">
        <f t="shared" ref="AK20" si="64">SUM(AK18:AK19)</f>
        <v>25</v>
      </c>
      <c r="AL20">
        <f t="shared" ref="AL20" si="65">SUM(AL18:AL19)</f>
        <v>108</v>
      </c>
      <c r="AM20">
        <f t="shared" ref="AM20" si="66">SUM(AM18:AM19)</f>
        <v>27</v>
      </c>
      <c r="AN20">
        <f t="shared" ref="AN20" si="67">SUM(AN18:AN19)</f>
        <v>48</v>
      </c>
      <c r="AO20">
        <f t="shared" ref="AO20" si="68">SUM(AO18:AO19)</f>
        <v>16</v>
      </c>
      <c r="AP20">
        <f t="shared" ref="AP20" si="69">SUM(AP18:AP19)</f>
        <v>3</v>
      </c>
      <c r="AQ20">
        <f t="shared" ref="AQ20" si="70">SUM(AQ18:AQ19)</f>
        <v>7</v>
      </c>
      <c r="AR20">
        <f t="shared" si="0"/>
        <v>277</v>
      </c>
      <c r="AS20">
        <f t="shared" si="1"/>
        <v>209</v>
      </c>
      <c r="AT20">
        <f t="shared" si="2"/>
        <v>486</v>
      </c>
    </row>
    <row r="21" spans="1:46" x14ac:dyDescent="0.3">
      <c r="A21" s="3" t="s">
        <v>59</v>
      </c>
      <c r="B21">
        <v>318</v>
      </c>
      <c r="C21">
        <v>8</v>
      </c>
      <c r="D21">
        <f t="shared" si="17"/>
        <v>310</v>
      </c>
      <c r="E21" s="4">
        <f t="shared" si="18"/>
        <v>0.14838709677419354</v>
      </c>
      <c r="F21" s="4">
        <f t="shared" si="19"/>
        <v>0.17096774193548386</v>
      </c>
      <c r="G21" s="4">
        <f t="shared" si="20"/>
        <v>0.19354838709677419</v>
      </c>
      <c r="H21" s="4">
        <f t="shared" si="21"/>
        <v>9.0322580645161285E-2</v>
      </c>
      <c r="I21" s="4">
        <f t="shared" si="22"/>
        <v>0.23548387096774193</v>
      </c>
      <c r="J21" s="4">
        <f t="shared" si="23"/>
        <v>5.8064516129032261E-2</v>
      </c>
      <c r="K21" s="4">
        <f t="shared" si="24"/>
        <v>0.60322580645161294</v>
      </c>
      <c r="L21" s="4">
        <f t="shared" si="25"/>
        <v>0.29354838709677417</v>
      </c>
      <c r="M21" s="4">
        <f t="shared" si="26"/>
        <v>0.1032258064516129</v>
      </c>
      <c r="N21">
        <v>25</v>
      </c>
      <c r="O21">
        <v>5</v>
      </c>
      <c r="P21">
        <v>5</v>
      </c>
      <c r="Q21">
        <v>11</v>
      </c>
      <c r="R21">
        <f t="shared" si="27"/>
        <v>46</v>
      </c>
      <c r="S21">
        <v>17</v>
      </c>
      <c r="T21">
        <v>8</v>
      </c>
      <c r="U21">
        <v>1</v>
      </c>
      <c r="V21">
        <v>2</v>
      </c>
      <c r="W21">
        <v>2</v>
      </c>
      <c r="X21">
        <v>5</v>
      </c>
      <c r="Y21">
        <v>6</v>
      </c>
      <c r="Z21">
        <v>1</v>
      </c>
      <c r="AA21">
        <v>4</v>
      </c>
      <c r="AB21">
        <v>7</v>
      </c>
      <c r="AC21">
        <f t="shared" si="28"/>
        <v>53</v>
      </c>
      <c r="AD21">
        <v>55</v>
      </c>
      <c r="AE21">
        <v>1</v>
      </c>
      <c r="AF21">
        <v>4</v>
      </c>
      <c r="AG21">
        <f t="shared" si="29"/>
        <v>60</v>
      </c>
      <c r="AH21">
        <v>20</v>
      </c>
      <c r="AI21">
        <v>1</v>
      </c>
      <c r="AJ21">
        <v>7</v>
      </c>
      <c r="AK21">
        <f t="shared" si="30"/>
        <v>28</v>
      </c>
      <c r="AL21">
        <v>73</v>
      </c>
      <c r="AM21">
        <v>18</v>
      </c>
      <c r="AN21">
        <v>24</v>
      </c>
      <c r="AO21">
        <v>7</v>
      </c>
      <c r="AP21">
        <v>0</v>
      </c>
      <c r="AQ21">
        <v>1</v>
      </c>
      <c r="AR21">
        <f t="shared" si="0"/>
        <v>187</v>
      </c>
      <c r="AS21">
        <f t="shared" si="1"/>
        <v>123</v>
      </c>
      <c r="AT21">
        <f t="shared" si="2"/>
        <v>310</v>
      </c>
    </row>
    <row r="22" spans="1:46" x14ac:dyDescent="0.3">
      <c r="A22" s="1" t="s">
        <v>60</v>
      </c>
      <c r="B22">
        <v>473</v>
      </c>
      <c r="C22">
        <v>5</v>
      </c>
      <c r="D22">
        <f t="shared" si="17"/>
        <v>468</v>
      </c>
      <c r="E22" s="4">
        <f t="shared" si="18"/>
        <v>0.18803418803418803</v>
      </c>
      <c r="F22" s="4">
        <f t="shared" si="19"/>
        <v>0.14743589743589744</v>
      </c>
      <c r="G22" s="4">
        <f t="shared" si="20"/>
        <v>0.16452991452991453</v>
      </c>
      <c r="H22" s="4">
        <f t="shared" si="21"/>
        <v>7.0512820512820512E-2</v>
      </c>
      <c r="I22" s="4">
        <f t="shared" si="22"/>
        <v>0.23717948717948717</v>
      </c>
      <c r="J22" s="4">
        <f t="shared" si="23"/>
        <v>5.3418803418803416E-2</v>
      </c>
      <c r="K22" s="4">
        <f t="shared" si="24"/>
        <v>0.57051282051282048</v>
      </c>
      <c r="L22" s="4">
        <f t="shared" si="25"/>
        <v>0.29059829059829057</v>
      </c>
      <c r="M22" s="4">
        <f t="shared" si="26"/>
        <v>0.1388888888888889</v>
      </c>
      <c r="N22">
        <v>45</v>
      </c>
      <c r="O22">
        <v>8</v>
      </c>
      <c r="P22">
        <v>15</v>
      </c>
      <c r="Q22">
        <v>20</v>
      </c>
      <c r="R22">
        <f t="shared" si="27"/>
        <v>88</v>
      </c>
      <c r="S22">
        <v>19</v>
      </c>
      <c r="T22">
        <v>15</v>
      </c>
      <c r="U22">
        <v>4</v>
      </c>
      <c r="V22">
        <v>3</v>
      </c>
      <c r="W22">
        <v>3</v>
      </c>
      <c r="X22">
        <v>5</v>
      </c>
      <c r="Y22">
        <v>4</v>
      </c>
      <c r="Z22">
        <v>4</v>
      </c>
      <c r="AA22">
        <v>10</v>
      </c>
      <c r="AB22">
        <v>2</v>
      </c>
      <c r="AC22">
        <f t="shared" si="28"/>
        <v>69</v>
      </c>
      <c r="AD22">
        <v>74</v>
      </c>
      <c r="AE22">
        <v>3</v>
      </c>
      <c r="AF22">
        <v>0</v>
      </c>
      <c r="AG22">
        <f t="shared" si="29"/>
        <v>77</v>
      </c>
      <c r="AH22">
        <v>28</v>
      </c>
      <c r="AI22">
        <v>2</v>
      </c>
      <c r="AJ22">
        <v>3</v>
      </c>
      <c r="AK22">
        <f t="shared" si="30"/>
        <v>33</v>
      </c>
      <c r="AL22">
        <v>111</v>
      </c>
      <c r="AM22">
        <v>25</v>
      </c>
      <c r="AN22">
        <v>42</v>
      </c>
      <c r="AO22">
        <v>16</v>
      </c>
      <c r="AP22">
        <v>1</v>
      </c>
      <c r="AQ22">
        <v>6</v>
      </c>
      <c r="AR22">
        <f t="shared" si="0"/>
        <v>267</v>
      </c>
      <c r="AS22">
        <f t="shared" si="1"/>
        <v>201</v>
      </c>
      <c r="AT22">
        <f t="shared" si="2"/>
        <v>468</v>
      </c>
    </row>
    <row r="23" spans="1:46" x14ac:dyDescent="0.3">
      <c r="A23" s="1" t="s">
        <v>61</v>
      </c>
      <c r="B23">
        <v>443</v>
      </c>
      <c r="C23">
        <v>4</v>
      </c>
      <c r="D23">
        <f t="shared" si="17"/>
        <v>439</v>
      </c>
      <c r="E23" s="4">
        <f t="shared" si="18"/>
        <v>0.14350797266514806</v>
      </c>
      <c r="F23" s="4">
        <f t="shared" si="19"/>
        <v>0.15489749430523919</v>
      </c>
      <c r="G23" s="4">
        <f t="shared" si="20"/>
        <v>0.18451025056947609</v>
      </c>
      <c r="H23" s="4">
        <f t="shared" si="21"/>
        <v>6.3781321184510256E-2</v>
      </c>
      <c r="I23" s="4">
        <f t="shared" si="22"/>
        <v>0.25740318906605925</v>
      </c>
      <c r="J23" s="4">
        <f t="shared" si="23"/>
        <v>7.0615034168564919E-2</v>
      </c>
      <c r="K23" s="4">
        <f t="shared" si="24"/>
        <v>0.5466970387243737</v>
      </c>
      <c r="L23" s="4">
        <f t="shared" si="25"/>
        <v>0.32801822323462415</v>
      </c>
      <c r="M23" s="4">
        <f t="shared" si="26"/>
        <v>0.12528473804100229</v>
      </c>
      <c r="N23">
        <v>42</v>
      </c>
      <c r="O23">
        <v>11</v>
      </c>
      <c r="P23">
        <v>5</v>
      </c>
      <c r="Q23">
        <v>5</v>
      </c>
      <c r="R23">
        <f t="shared" si="27"/>
        <v>63</v>
      </c>
      <c r="S23">
        <v>16</v>
      </c>
      <c r="T23">
        <v>11</v>
      </c>
      <c r="U23">
        <v>3</v>
      </c>
      <c r="V23">
        <v>2</v>
      </c>
      <c r="W23">
        <v>6</v>
      </c>
      <c r="X23">
        <v>3</v>
      </c>
      <c r="Y23">
        <v>6</v>
      </c>
      <c r="Z23">
        <v>7</v>
      </c>
      <c r="AA23">
        <v>6</v>
      </c>
      <c r="AB23">
        <v>8</v>
      </c>
      <c r="AC23">
        <f t="shared" si="28"/>
        <v>68</v>
      </c>
      <c r="AD23">
        <v>71</v>
      </c>
      <c r="AE23">
        <v>6</v>
      </c>
      <c r="AF23">
        <v>4</v>
      </c>
      <c r="AG23">
        <f t="shared" si="29"/>
        <v>81</v>
      </c>
      <c r="AH23">
        <v>21</v>
      </c>
      <c r="AI23">
        <v>1</v>
      </c>
      <c r="AJ23">
        <v>6</v>
      </c>
      <c r="AK23">
        <f t="shared" si="30"/>
        <v>28</v>
      </c>
      <c r="AL23">
        <v>113</v>
      </c>
      <c r="AM23">
        <v>31</v>
      </c>
      <c r="AN23">
        <v>37</v>
      </c>
      <c r="AO23">
        <v>13</v>
      </c>
      <c r="AP23">
        <v>3</v>
      </c>
      <c r="AQ23">
        <v>2</v>
      </c>
      <c r="AR23">
        <f t="shared" si="0"/>
        <v>240</v>
      </c>
      <c r="AS23">
        <f t="shared" si="1"/>
        <v>199</v>
      </c>
      <c r="AT23">
        <f t="shared" si="2"/>
        <v>439</v>
      </c>
    </row>
    <row r="24" spans="1:46" x14ac:dyDescent="0.3">
      <c r="A24" s="1" t="s">
        <v>62</v>
      </c>
      <c r="B24">
        <v>528</v>
      </c>
      <c r="C24">
        <v>11</v>
      </c>
      <c r="D24">
        <f t="shared" si="17"/>
        <v>517</v>
      </c>
      <c r="E24" s="4">
        <f t="shared" si="18"/>
        <v>0.16827852998065765</v>
      </c>
      <c r="F24" s="4">
        <f t="shared" si="19"/>
        <v>0.18762088974854932</v>
      </c>
      <c r="G24" s="4">
        <f t="shared" si="20"/>
        <v>0.14700193423597679</v>
      </c>
      <c r="H24" s="4">
        <f t="shared" si="21"/>
        <v>6.7698259187620888E-2</v>
      </c>
      <c r="I24" s="4">
        <f t="shared" si="22"/>
        <v>0.22243713733075435</v>
      </c>
      <c r="J24" s="4">
        <f t="shared" si="23"/>
        <v>6.9632495164410058E-2</v>
      </c>
      <c r="K24" s="4">
        <f t="shared" si="24"/>
        <v>0.57059961315280461</v>
      </c>
      <c r="L24" s="4">
        <f t="shared" si="25"/>
        <v>0.29206963249516438</v>
      </c>
      <c r="M24" s="4">
        <f t="shared" si="26"/>
        <v>0.13733075435203096</v>
      </c>
      <c r="N24">
        <v>47</v>
      </c>
      <c r="O24">
        <v>6</v>
      </c>
      <c r="P24">
        <v>12</v>
      </c>
      <c r="Q24">
        <v>22</v>
      </c>
      <c r="R24">
        <f t="shared" si="27"/>
        <v>87</v>
      </c>
      <c r="S24">
        <v>25</v>
      </c>
      <c r="T24">
        <v>23</v>
      </c>
      <c r="U24">
        <v>2</v>
      </c>
      <c r="V24">
        <v>2</v>
      </c>
      <c r="W24">
        <v>6</v>
      </c>
      <c r="X24">
        <v>6</v>
      </c>
      <c r="Y24">
        <v>6</v>
      </c>
      <c r="Z24">
        <v>4</v>
      </c>
      <c r="AA24">
        <v>13</v>
      </c>
      <c r="AB24">
        <v>10</v>
      </c>
      <c r="AC24">
        <f t="shared" si="28"/>
        <v>97</v>
      </c>
      <c r="AD24">
        <v>66</v>
      </c>
      <c r="AE24">
        <v>4</v>
      </c>
      <c r="AF24">
        <v>6</v>
      </c>
      <c r="AG24">
        <f t="shared" si="29"/>
        <v>76</v>
      </c>
      <c r="AH24">
        <v>29</v>
      </c>
      <c r="AI24">
        <v>1</v>
      </c>
      <c r="AJ24">
        <v>5</v>
      </c>
      <c r="AK24">
        <f t="shared" si="30"/>
        <v>35</v>
      </c>
      <c r="AL24">
        <v>115</v>
      </c>
      <c r="AM24">
        <v>36</v>
      </c>
      <c r="AN24">
        <v>40</v>
      </c>
      <c r="AO24">
        <v>21</v>
      </c>
      <c r="AP24">
        <v>1</v>
      </c>
      <c r="AQ24">
        <v>9</v>
      </c>
      <c r="AR24">
        <f t="shared" si="0"/>
        <v>295</v>
      </c>
      <c r="AS24">
        <f t="shared" si="1"/>
        <v>222</v>
      </c>
      <c r="AT24">
        <f t="shared" si="2"/>
        <v>517</v>
      </c>
    </row>
    <row r="25" spans="1:46" x14ac:dyDescent="0.3">
      <c r="A25" s="1" t="s">
        <v>63</v>
      </c>
      <c r="B25">
        <v>560</v>
      </c>
      <c r="C25">
        <v>11</v>
      </c>
      <c r="D25">
        <f t="shared" si="17"/>
        <v>549</v>
      </c>
      <c r="E25" s="4">
        <f t="shared" si="18"/>
        <v>0.17304189435336975</v>
      </c>
      <c r="F25" s="4">
        <f t="shared" si="19"/>
        <v>0.16939890710382513</v>
      </c>
      <c r="G25" s="4">
        <f t="shared" si="20"/>
        <v>0.16029143897996356</v>
      </c>
      <c r="H25" s="4">
        <f t="shared" si="21"/>
        <v>6.3752276867030971E-2</v>
      </c>
      <c r="I25" s="4">
        <f t="shared" si="22"/>
        <v>0.23497267759562843</v>
      </c>
      <c r="J25" s="4">
        <f t="shared" si="23"/>
        <v>6.5573770491803282E-2</v>
      </c>
      <c r="K25" s="4">
        <f t="shared" si="24"/>
        <v>0.56648451730418947</v>
      </c>
      <c r="L25" s="4">
        <f t="shared" si="25"/>
        <v>0.30054644808743169</v>
      </c>
      <c r="M25" s="4">
        <f t="shared" si="26"/>
        <v>0.13296903460837886</v>
      </c>
      <c r="N25">
        <v>62</v>
      </c>
      <c r="O25">
        <v>8</v>
      </c>
      <c r="P25">
        <v>11</v>
      </c>
      <c r="Q25">
        <v>14</v>
      </c>
      <c r="R25">
        <f t="shared" si="27"/>
        <v>95</v>
      </c>
      <c r="S25">
        <v>26</v>
      </c>
      <c r="T25">
        <v>21</v>
      </c>
      <c r="U25">
        <v>3</v>
      </c>
      <c r="V25">
        <v>1</v>
      </c>
      <c r="W25">
        <v>3</v>
      </c>
      <c r="X25">
        <v>6</v>
      </c>
      <c r="Y25">
        <v>4</v>
      </c>
      <c r="Z25">
        <v>7</v>
      </c>
      <c r="AA25">
        <v>13</v>
      </c>
      <c r="AB25">
        <v>9</v>
      </c>
      <c r="AC25">
        <f t="shared" si="28"/>
        <v>93</v>
      </c>
      <c r="AD25">
        <v>83</v>
      </c>
      <c r="AE25">
        <v>3</v>
      </c>
      <c r="AF25">
        <v>2</v>
      </c>
      <c r="AG25">
        <f t="shared" si="29"/>
        <v>88</v>
      </c>
      <c r="AH25">
        <v>28</v>
      </c>
      <c r="AI25">
        <v>0</v>
      </c>
      <c r="AJ25">
        <v>7</v>
      </c>
      <c r="AK25">
        <f t="shared" si="30"/>
        <v>35</v>
      </c>
      <c r="AL25">
        <v>129</v>
      </c>
      <c r="AM25">
        <v>36</v>
      </c>
      <c r="AN25">
        <v>49</v>
      </c>
      <c r="AO25">
        <v>18</v>
      </c>
      <c r="AP25">
        <v>2</v>
      </c>
      <c r="AQ25">
        <v>4</v>
      </c>
      <c r="AR25">
        <f t="shared" si="0"/>
        <v>311</v>
      </c>
      <c r="AS25">
        <f t="shared" si="1"/>
        <v>238</v>
      </c>
      <c r="AT25">
        <f t="shared" si="2"/>
        <v>549</v>
      </c>
    </row>
    <row r="26" spans="1:46" x14ac:dyDescent="0.3">
      <c r="A26" s="1" t="s">
        <v>64</v>
      </c>
      <c r="B26">
        <v>237</v>
      </c>
      <c r="C26">
        <v>2</v>
      </c>
      <c r="D26">
        <f t="shared" si="17"/>
        <v>235</v>
      </c>
      <c r="E26" s="4">
        <f t="shared" si="18"/>
        <v>0.18297872340425531</v>
      </c>
      <c r="F26" s="4">
        <f t="shared" si="19"/>
        <v>0.16170212765957448</v>
      </c>
      <c r="G26" s="4">
        <f t="shared" si="20"/>
        <v>0.1702127659574468</v>
      </c>
      <c r="H26" s="4">
        <f t="shared" si="21"/>
        <v>8.5106382978723402E-2</v>
      </c>
      <c r="I26" s="4">
        <f t="shared" si="22"/>
        <v>0.20425531914893616</v>
      </c>
      <c r="J26" s="4">
        <f t="shared" si="23"/>
        <v>5.9574468085106386E-2</v>
      </c>
      <c r="K26" s="4">
        <f t="shared" si="24"/>
        <v>0.6</v>
      </c>
      <c r="L26" s="4">
        <f t="shared" si="25"/>
        <v>0.26382978723404255</v>
      </c>
      <c r="M26" s="4">
        <f t="shared" si="26"/>
        <v>0.13617021276595745</v>
      </c>
      <c r="N26">
        <v>22</v>
      </c>
      <c r="O26">
        <v>7</v>
      </c>
      <c r="P26">
        <v>3</v>
      </c>
      <c r="Q26">
        <v>11</v>
      </c>
      <c r="R26">
        <f t="shared" si="27"/>
        <v>43</v>
      </c>
      <c r="S26">
        <v>7</v>
      </c>
      <c r="T26">
        <v>13</v>
      </c>
      <c r="U26">
        <v>3</v>
      </c>
      <c r="V26">
        <v>1</v>
      </c>
      <c r="W26">
        <v>0</v>
      </c>
      <c r="X26">
        <v>1</v>
      </c>
      <c r="Y26">
        <v>2</v>
      </c>
      <c r="Z26">
        <v>4</v>
      </c>
      <c r="AA26">
        <v>3</v>
      </c>
      <c r="AB26">
        <v>4</v>
      </c>
      <c r="AC26">
        <f t="shared" si="28"/>
        <v>38</v>
      </c>
      <c r="AD26">
        <v>29</v>
      </c>
      <c r="AE26">
        <v>2</v>
      </c>
      <c r="AF26">
        <v>9</v>
      </c>
      <c r="AG26">
        <f t="shared" si="29"/>
        <v>40</v>
      </c>
      <c r="AH26">
        <v>17</v>
      </c>
      <c r="AI26">
        <v>0</v>
      </c>
      <c r="AJ26">
        <v>3</v>
      </c>
      <c r="AK26">
        <f t="shared" si="30"/>
        <v>20</v>
      </c>
      <c r="AL26">
        <v>48</v>
      </c>
      <c r="AM26">
        <v>14</v>
      </c>
      <c r="AN26">
        <v>18</v>
      </c>
      <c r="AO26">
        <v>8</v>
      </c>
      <c r="AP26">
        <v>1</v>
      </c>
      <c r="AQ26">
        <v>5</v>
      </c>
      <c r="AR26">
        <f t="shared" si="0"/>
        <v>141</v>
      </c>
      <c r="AS26">
        <f t="shared" si="1"/>
        <v>94</v>
      </c>
      <c r="AT26">
        <f t="shared" si="2"/>
        <v>235</v>
      </c>
    </row>
  </sheetData>
  <pageMargins left="0.7" right="0.7" top="0.75" bottom="0.75" header="0.3" footer="0.3"/>
  <pageSetup orientation="portrait" verticalDpi="0" r:id="rId1"/>
  <ignoredErrors>
    <ignoredError sqref="B20:C20 N20:Q20 S20:AB20 AD20:AF20 AH20:AJ20 AL20:AQ20" formulaRange="1"/>
    <ignoredError sqref="D20 R20 AC20 AG20 AK20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cato_df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2019-03-21T16:06:34Z</dcterms:created>
  <dcterms:modified xsi:type="dcterms:W3CDTF">2019-05-20T18:01:58Z</dcterms:modified>
</cp:coreProperties>
</file>