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FENCES_SEGUNDO ROUND\Environmental Conservation\ENCON_ROUND3\ENVIAR\FIGURES_MAR2020\SuppMat\"/>
    </mc:Choice>
  </mc:AlternateContent>
  <bookViews>
    <workbookView xWindow="0" yWindow="0" windowWidth="20490" windowHeight="790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C24" i="1"/>
  <c r="K23" i="1"/>
  <c r="J23" i="1"/>
  <c r="L23" i="1" s="1"/>
  <c r="H23" i="1"/>
  <c r="N23" i="1" s="1"/>
  <c r="G23" i="1"/>
  <c r="G24" i="1" s="1"/>
  <c r="D23" i="1"/>
  <c r="F23" i="1" s="1"/>
  <c r="N22" i="1"/>
  <c r="M22" i="1"/>
  <c r="M23" i="1" s="1"/>
  <c r="O23" i="1" s="1"/>
  <c r="N21" i="1"/>
  <c r="M21" i="1"/>
  <c r="L21" i="1"/>
  <c r="I21" i="1"/>
  <c r="N20" i="1"/>
  <c r="M20" i="1"/>
  <c r="O20" i="1" s="1"/>
  <c r="L20" i="1"/>
  <c r="N19" i="1"/>
  <c r="M19" i="1"/>
  <c r="O19" i="1" s="1"/>
  <c r="L19" i="1"/>
  <c r="I19" i="1"/>
  <c r="F19" i="1"/>
  <c r="M18" i="1"/>
  <c r="K18" i="1"/>
  <c r="L18" i="1" s="1"/>
  <c r="H18" i="1"/>
  <c r="F18" i="1"/>
  <c r="N17" i="1"/>
  <c r="M17" i="1"/>
  <c r="O17" i="1" s="1"/>
  <c r="L17" i="1"/>
  <c r="I17" i="1"/>
  <c r="F17" i="1"/>
  <c r="O16" i="1"/>
  <c r="N16" i="1"/>
  <c r="M16" i="1"/>
  <c r="L16" i="1"/>
  <c r="I16" i="1"/>
  <c r="F16" i="1"/>
  <c r="M15" i="1"/>
  <c r="K15" i="1"/>
  <c r="L15" i="1" s="1"/>
  <c r="H15" i="1"/>
  <c r="F15" i="1"/>
  <c r="N14" i="1"/>
  <c r="M14" i="1"/>
  <c r="O14" i="1" s="1"/>
  <c r="L14" i="1"/>
  <c r="I14" i="1"/>
  <c r="F14" i="1"/>
  <c r="N13" i="1"/>
  <c r="O13" i="1" s="1"/>
  <c r="M13" i="1"/>
  <c r="L13" i="1"/>
  <c r="I13" i="1"/>
  <c r="F13" i="1"/>
  <c r="N12" i="1"/>
  <c r="M12" i="1"/>
  <c r="O12" i="1" s="1"/>
  <c r="L12" i="1"/>
  <c r="I12" i="1"/>
  <c r="F12" i="1"/>
  <c r="M11" i="1"/>
  <c r="K11" i="1"/>
  <c r="L11" i="1" s="1"/>
  <c r="H11" i="1"/>
  <c r="N11" i="1" s="1"/>
  <c r="O11" i="1" s="1"/>
  <c r="F11" i="1"/>
  <c r="N10" i="1"/>
  <c r="M10" i="1"/>
  <c r="O10" i="1" s="1"/>
  <c r="I10" i="1"/>
  <c r="F10" i="1"/>
  <c r="N9" i="1"/>
  <c r="M9" i="1"/>
  <c r="O9" i="1" s="1"/>
  <c r="L9" i="1"/>
  <c r="I9" i="1"/>
  <c r="F9" i="1"/>
  <c r="M8" i="1"/>
  <c r="K8" i="1"/>
  <c r="H8" i="1"/>
  <c r="I8" i="1" s="1"/>
  <c r="F8" i="1"/>
  <c r="N7" i="1"/>
  <c r="M7" i="1"/>
  <c r="L7" i="1"/>
  <c r="I7" i="1"/>
  <c r="F7" i="1"/>
  <c r="N6" i="1"/>
  <c r="M6" i="1"/>
  <c r="O6" i="1" s="1"/>
  <c r="L6" i="1"/>
  <c r="I6" i="1"/>
  <c r="F6" i="1"/>
  <c r="N5" i="1"/>
  <c r="O5" i="1" s="1"/>
  <c r="M5" i="1"/>
  <c r="L5" i="1"/>
  <c r="I5" i="1"/>
  <c r="F5" i="1"/>
  <c r="N4" i="1"/>
  <c r="M4" i="1"/>
  <c r="O4" i="1" s="1"/>
  <c r="L4" i="1"/>
  <c r="I4" i="1"/>
  <c r="F4" i="1"/>
  <c r="N3" i="1"/>
  <c r="M3" i="1"/>
  <c r="L3" i="1"/>
  <c r="I3" i="1"/>
  <c r="F3" i="1"/>
  <c r="N2" i="1"/>
  <c r="M2" i="1"/>
  <c r="O2" i="1" s="1"/>
  <c r="L2" i="1"/>
  <c r="I2" i="1"/>
  <c r="F2" i="1"/>
  <c r="I23" i="1" l="1"/>
  <c r="O3" i="1"/>
  <c r="K24" i="1"/>
  <c r="M24" i="1"/>
  <c r="N8" i="1"/>
  <c r="H24" i="1"/>
  <c r="O7" i="1"/>
  <c r="N18" i="1"/>
  <c r="O18" i="1" s="1"/>
  <c r="O21" i="1"/>
  <c r="I24" i="1"/>
  <c r="D24" i="1"/>
  <c r="F24" i="1" s="1"/>
  <c r="O8" i="1"/>
  <c r="I15" i="1"/>
  <c r="N15" i="1"/>
  <c r="N24" i="1" s="1"/>
  <c r="O24" i="1" s="1"/>
  <c r="I18" i="1"/>
  <c r="L8" i="1"/>
  <c r="J24" i="1"/>
  <c r="I11" i="1"/>
  <c r="L24" i="1" l="1"/>
  <c r="O15" i="1"/>
</calcChain>
</file>

<file path=xl/sharedStrings.xml><?xml version="1.0" encoding="utf-8"?>
<sst xmlns="http://schemas.openxmlformats.org/spreadsheetml/2006/main" count="43" uniqueCount="43">
  <si>
    <t>Province</t>
  </si>
  <si>
    <t>Department</t>
  </si>
  <si>
    <t>Hectares of DPF 2007 (n=338)</t>
  </si>
  <si>
    <t>Hectares of DPF 2011 (n=425)</t>
  </si>
  <si>
    <t>Hectares of DPF 2017 (n=293)</t>
  </si>
  <si>
    <t>Accumulated has of DPF (n=1056)</t>
  </si>
  <si>
    <t>SALTA</t>
  </si>
  <si>
    <t>Anta</t>
  </si>
  <si>
    <t>San Martín</t>
  </si>
  <si>
    <t>Metán</t>
  </si>
  <si>
    <t>Orán</t>
  </si>
  <si>
    <t>Rosario de la Frontera</t>
  </si>
  <si>
    <t>Rivadavia</t>
  </si>
  <si>
    <t>TOTAL IN SALTA</t>
  </si>
  <si>
    <t>TUCU-MÁN</t>
  </si>
  <si>
    <t>Burruyacu</t>
  </si>
  <si>
    <t>Cruz Alta</t>
  </si>
  <si>
    <t>TOTAL IN TUCUMÁN</t>
  </si>
  <si>
    <t>SGO. DEL ESTERO</t>
  </si>
  <si>
    <t>Pellegrini</t>
  </si>
  <si>
    <t>Alberdi</t>
  </si>
  <si>
    <t>Copo</t>
  </si>
  <si>
    <t>TOTAL IN SGO. DEL ESTERO</t>
  </si>
  <si>
    <t>CHACO</t>
  </si>
  <si>
    <t>Alm. Brown</t>
  </si>
  <si>
    <t>Gral. Güemes</t>
  </si>
  <si>
    <t>TOTAL IN CHACO</t>
  </si>
  <si>
    <t>FORMOSA</t>
  </si>
  <si>
    <t>Bermejo</t>
  </si>
  <si>
    <t>Matacos</t>
  </si>
  <si>
    <t>Patiño</t>
  </si>
  <si>
    <t>Ramón Lista</t>
  </si>
  <si>
    <t>TOTAL IN FORMOSA</t>
  </si>
  <si>
    <t>TOTAL NADC</t>
  </si>
  <si>
    <t>Area deforested in 2007 (ha)</t>
  </si>
  <si>
    <t>Area deforested in 2011 (ha)</t>
  </si>
  <si>
    <t>Area deforested in 2017 (ha)</t>
  </si>
  <si>
    <t xml:space="preserve">Accumulated area deforested (ha) </t>
  </si>
  <si>
    <t>Area (ha)</t>
  </si>
  <si>
    <t>Percentage of area in DPF units regarding the total area deforested</t>
  </si>
  <si>
    <t>Percentage of area in DPF units regarding the total area deforested (in 2007)</t>
  </si>
  <si>
    <t>Percentage of area in DPF units regarding the total area deforested (in 2011)</t>
  </si>
  <si>
    <t>Percentage of area in DPF units regarding the total area deforested (in 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</si>
</sst>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 tint="4.9989318521683403E-2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Fill="1" applyBorder="1"/>
    <xf numFmtId="1" fontId="0" fillId="0" borderId="0" xfId="0" applyNumberFormat="1" applyFill="1" applyBorder="1" applyAlignment="1">
      <alignment horizontal="center" vertical="center"/>
    </xf>
    <xf numFmtId="0" fontId="3" fillId="0" borderId="0" xfId="0" applyFont="1" applyFill="1" applyBorder="1"/>
    <xf numFmtId="1" fontId="0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center" vertical="center" textRotation="90" wrapText="1"/>
    </xf>
    <xf numFmtId="2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1" fontId="5" fillId="0" borderId="0" xfId="0" applyNumberFormat="1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left"/>
    </xf>
    <xf numFmtId="1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topLeftCell="C1" workbookViewId="0">
      <selection activeCell="B1" sqref="B1:B24"/>
    </sheetView>
  </sheetViews>
  <sheetFormatPr baseColWidth="10" defaultRowHeight="15" x14ac:dyDescent="0.25"/>
  <cols>
    <col min="1" max="1" width="7.140625" customWidth="1"/>
    <col min="2" max="2" width="19.42578125" customWidth="1"/>
    <col min="3" max="3" width="10.28515625" customWidth="1"/>
    <col min="4" max="4" width="10.140625" customWidth="1"/>
    <col min="5" max="5" width="10.7109375" customWidth="1"/>
    <col min="6" max="6" width="19.42578125" customWidth="1"/>
    <col min="7" max="7" width="10.7109375" customWidth="1"/>
    <col min="8" max="8" width="10.5703125" customWidth="1"/>
    <col min="9" max="9" width="19.5703125" customWidth="1"/>
    <col min="10" max="10" width="9.7109375" customWidth="1"/>
    <col min="11" max="11" width="10.5703125" customWidth="1"/>
    <col min="12" max="12" width="19.42578125" customWidth="1"/>
    <col min="13" max="13" width="12.28515625" customWidth="1"/>
    <col min="14" max="14" width="12.7109375" customWidth="1"/>
    <col min="15" max="15" width="16.7109375" customWidth="1"/>
  </cols>
  <sheetData>
    <row r="1" spans="1:16" s="10" customFormat="1" ht="79.5" customHeight="1" x14ac:dyDescent="0.25">
      <c r="A1" s="22" t="s">
        <v>0</v>
      </c>
      <c r="B1" s="14" t="s">
        <v>1</v>
      </c>
      <c r="C1" s="14" t="s">
        <v>38</v>
      </c>
      <c r="D1" s="15" t="s">
        <v>2</v>
      </c>
      <c r="E1" s="15" t="s">
        <v>34</v>
      </c>
      <c r="F1" s="16" t="s">
        <v>40</v>
      </c>
      <c r="G1" s="15" t="s">
        <v>3</v>
      </c>
      <c r="H1" s="15" t="s">
        <v>35</v>
      </c>
      <c r="I1" s="16" t="s">
        <v>41</v>
      </c>
      <c r="J1" s="15" t="s">
        <v>4</v>
      </c>
      <c r="K1" s="15" t="s">
        <v>36</v>
      </c>
      <c r="L1" s="16" t="s">
        <v>42</v>
      </c>
      <c r="M1" s="15" t="s">
        <v>5</v>
      </c>
      <c r="N1" s="15" t="s">
        <v>37</v>
      </c>
      <c r="O1" s="16" t="s">
        <v>39</v>
      </c>
    </row>
    <row r="2" spans="1:16" x14ac:dyDescent="0.25">
      <c r="A2" s="6" t="s">
        <v>6</v>
      </c>
      <c r="B2" s="1" t="s">
        <v>7</v>
      </c>
      <c r="C2" s="2">
        <v>1689908.642</v>
      </c>
      <c r="D2" s="4">
        <v>64723.213638317677</v>
      </c>
      <c r="E2" s="2">
        <v>274912</v>
      </c>
      <c r="F2" s="7">
        <f>D2*100/E2</f>
        <v>23.543247889622016</v>
      </c>
      <c r="G2" s="4">
        <v>76939.036193931403</v>
      </c>
      <c r="H2" s="2">
        <v>139968</v>
      </c>
      <c r="I2" s="7">
        <f>G2*100/H2</f>
        <v>54.969018771384462</v>
      </c>
      <c r="J2" s="4">
        <v>29123.206340199999</v>
      </c>
      <c r="K2" s="2">
        <v>105917.499348</v>
      </c>
      <c r="L2" s="7">
        <f>J2*100/K2</f>
        <v>27.496123416314322</v>
      </c>
      <c r="M2" s="2">
        <f>SUM(D2+G2+J2)</f>
        <v>170785.45617244908</v>
      </c>
      <c r="N2" s="2">
        <f>E2+H2+K2</f>
        <v>520797.49934799998</v>
      </c>
      <c r="O2" s="8">
        <f>M2*100/N2</f>
        <v>32.793063788950569</v>
      </c>
      <c r="P2" s="10"/>
    </row>
    <row r="3" spans="1:16" x14ac:dyDescent="0.25">
      <c r="A3" s="6"/>
      <c r="B3" s="3" t="s">
        <v>8</v>
      </c>
      <c r="C3" s="2">
        <v>877622.39500000002</v>
      </c>
      <c r="D3" s="4">
        <v>26502.990215556001</v>
      </c>
      <c r="E3" s="2">
        <v>64198</v>
      </c>
      <c r="F3" s="7">
        <f t="shared" ref="F3:F24" si="0">D3*100/E3</f>
        <v>41.283202304676159</v>
      </c>
      <c r="G3" s="4">
        <v>30804.724890374095</v>
      </c>
      <c r="H3" s="2">
        <v>74440</v>
      </c>
      <c r="I3" s="7">
        <f t="shared" ref="I3:I24" si="1">G3*100/H3</f>
        <v>41.3819517603091</v>
      </c>
      <c r="J3" s="4">
        <v>30511.175335399999</v>
      </c>
      <c r="K3" s="2">
        <v>46454.99512</v>
      </c>
      <c r="L3" s="7">
        <f t="shared" ref="L3:L24" si="2">J3*100/K3</f>
        <v>65.678998042266926</v>
      </c>
      <c r="M3" s="2">
        <f t="shared" ref="M3:M22" si="3">SUM(D3+G3+J3)</f>
        <v>87818.890441330092</v>
      </c>
      <c r="N3" s="2">
        <f t="shared" ref="N3:N7" si="4">E3+H3+K3</f>
        <v>185092.99512000001</v>
      </c>
      <c r="O3" s="8">
        <f t="shared" ref="O3:O24" si="5">M3*100/N3</f>
        <v>47.445820618114212</v>
      </c>
      <c r="P3" s="10"/>
    </row>
    <row r="4" spans="1:16" x14ac:dyDescent="0.25">
      <c r="A4" s="6"/>
      <c r="B4" s="3" t="s">
        <v>9</v>
      </c>
      <c r="C4" s="2">
        <v>388504.14299999998</v>
      </c>
      <c r="D4" s="4">
        <v>3583.1998509078999</v>
      </c>
      <c r="E4" s="2">
        <v>26097</v>
      </c>
      <c r="F4" s="7">
        <f t="shared" si="0"/>
        <v>13.730313257876</v>
      </c>
      <c r="G4" s="4">
        <v>23676.003903168101</v>
      </c>
      <c r="H4" s="2">
        <v>40106</v>
      </c>
      <c r="I4" s="7">
        <f t="shared" si="1"/>
        <v>59.03357079531267</v>
      </c>
      <c r="J4" s="4">
        <v>4562.4749123299998</v>
      </c>
      <c r="K4" s="2">
        <v>23564.7669418</v>
      </c>
      <c r="L4" s="7">
        <f t="shared" si="2"/>
        <v>19.36142599499647</v>
      </c>
      <c r="M4" s="2">
        <f t="shared" si="3"/>
        <v>31821.678666405998</v>
      </c>
      <c r="N4" s="2">
        <f t="shared" si="4"/>
        <v>89767.7669418</v>
      </c>
      <c r="O4" s="8">
        <f t="shared" si="5"/>
        <v>35.448891902409976</v>
      </c>
      <c r="P4" s="10"/>
    </row>
    <row r="5" spans="1:16" x14ac:dyDescent="0.25">
      <c r="A5" s="6"/>
      <c r="B5" s="3" t="s">
        <v>10</v>
      </c>
      <c r="C5" s="2">
        <v>674150.72600000002</v>
      </c>
      <c r="D5" s="4">
        <v>9894.5611081526004</v>
      </c>
      <c r="E5" s="2">
        <v>26330</v>
      </c>
      <c r="F5" s="7">
        <f t="shared" si="0"/>
        <v>37.579039529633882</v>
      </c>
      <c r="G5" s="4">
        <v>13355.706058722661</v>
      </c>
      <c r="H5" s="2">
        <v>39972</v>
      </c>
      <c r="I5" s="7">
        <f t="shared" si="1"/>
        <v>33.412654004609877</v>
      </c>
      <c r="J5" s="4">
        <v>7034.4652175499996</v>
      </c>
      <c r="K5" s="2">
        <v>53253.020005600003</v>
      </c>
      <c r="L5" s="7">
        <f t="shared" si="2"/>
        <v>13.209514158652912</v>
      </c>
      <c r="M5" s="2">
        <f t="shared" si="3"/>
        <v>30284.732384425261</v>
      </c>
      <c r="N5" s="2">
        <f t="shared" si="4"/>
        <v>119555.0200056</v>
      </c>
      <c r="O5" s="8">
        <f t="shared" si="5"/>
        <v>25.331209331909871</v>
      </c>
      <c r="P5" s="10"/>
    </row>
    <row r="6" spans="1:16" x14ac:dyDescent="0.25">
      <c r="A6" s="6"/>
      <c r="B6" s="3" t="s">
        <v>11</v>
      </c>
      <c r="C6" s="2">
        <v>356799.95899999997</v>
      </c>
      <c r="D6" s="4">
        <v>2866.3301150908997</v>
      </c>
      <c r="E6" s="2">
        <v>17656</v>
      </c>
      <c r="F6" s="7">
        <f t="shared" si="0"/>
        <v>16.234311934135135</v>
      </c>
      <c r="G6" s="4">
        <v>358.7350792469</v>
      </c>
      <c r="H6" s="2">
        <v>18276</v>
      </c>
      <c r="I6" s="7">
        <f t="shared" si="1"/>
        <v>1.962875242103852</v>
      </c>
      <c r="J6" s="4">
        <v>1510.2941755100001</v>
      </c>
      <c r="K6" s="2">
        <v>9485.5763398700001</v>
      </c>
      <c r="L6" s="7">
        <f t="shared" si="2"/>
        <v>15.922007492174153</v>
      </c>
      <c r="M6" s="2">
        <f t="shared" si="3"/>
        <v>4735.3593698477998</v>
      </c>
      <c r="N6" s="2">
        <f t="shared" si="4"/>
        <v>45417.57633987</v>
      </c>
      <c r="O6" s="8">
        <f t="shared" si="5"/>
        <v>10.426270513450639</v>
      </c>
      <c r="P6" s="10"/>
    </row>
    <row r="7" spans="1:16" x14ac:dyDescent="0.25">
      <c r="A7" s="6"/>
      <c r="B7" s="3" t="s">
        <v>12</v>
      </c>
      <c r="C7" s="2">
        <v>2620293.7859999998</v>
      </c>
      <c r="D7" s="4">
        <v>1926.4874929487594</v>
      </c>
      <c r="E7" s="2">
        <v>63888</v>
      </c>
      <c r="F7" s="7">
        <f t="shared" si="0"/>
        <v>3.0154136816753687</v>
      </c>
      <c r="G7" s="4">
        <v>21086.0475866206</v>
      </c>
      <c r="H7" s="2">
        <v>25723</v>
      </c>
      <c r="I7" s="7">
        <f t="shared" si="1"/>
        <v>81.973516256348788</v>
      </c>
      <c r="J7" s="4">
        <v>8232.9217188500006</v>
      </c>
      <c r="K7" s="2">
        <v>41708.1064587</v>
      </c>
      <c r="L7" s="7">
        <f t="shared" si="2"/>
        <v>19.73938022576586</v>
      </c>
      <c r="M7" s="2">
        <f t="shared" si="3"/>
        <v>31245.45679841936</v>
      </c>
      <c r="N7" s="2">
        <f t="shared" si="4"/>
        <v>131319.1064587</v>
      </c>
      <c r="O7" s="8">
        <f t="shared" si="5"/>
        <v>23.793534422385132</v>
      </c>
      <c r="P7" s="10"/>
    </row>
    <row r="8" spans="1:16" x14ac:dyDescent="0.25">
      <c r="A8" s="6"/>
      <c r="B8" s="11" t="s">
        <v>13</v>
      </c>
      <c r="C8" s="12">
        <v>6607279.6510000005</v>
      </c>
      <c r="D8" s="12">
        <v>109496.78242097383</v>
      </c>
      <c r="E8" s="12">
        <v>473081</v>
      </c>
      <c r="F8" s="13">
        <f t="shared" si="0"/>
        <v>23.145461859802833</v>
      </c>
      <c r="G8" s="12">
        <v>166220.25371206377</v>
      </c>
      <c r="H8" s="12">
        <f t="shared" ref="H8" si="6">SUM(H2:H7)</f>
        <v>338485</v>
      </c>
      <c r="I8" s="13">
        <f t="shared" si="1"/>
        <v>49.107125489183794</v>
      </c>
      <c r="J8" s="12">
        <v>80974.537699840002</v>
      </c>
      <c r="K8" s="12">
        <f>SUM(K2:K7)</f>
        <v>280383.96421397</v>
      </c>
      <c r="L8" s="13">
        <f t="shared" si="2"/>
        <v>28.879874755621092</v>
      </c>
      <c r="M8" s="12">
        <f t="shared" si="3"/>
        <v>356691.57383287756</v>
      </c>
      <c r="N8" s="12">
        <f>E8+H8+K8</f>
        <v>1091949.9642139701</v>
      </c>
      <c r="O8" s="13">
        <f t="shared" si="5"/>
        <v>32.665560284132489</v>
      </c>
      <c r="P8" s="10"/>
    </row>
    <row r="9" spans="1:16" x14ac:dyDescent="0.25">
      <c r="A9" s="6" t="s">
        <v>14</v>
      </c>
      <c r="B9" s="3" t="s">
        <v>15</v>
      </c>
      <c r="C9" s="2">
        <v>226717.52799999999</v>
      </c>
      <c r="D9" s="4">
        <v>1372.8174313441</v>
      </c>
      <c r="E9" s="2">
        <v>14094</v>
      </c>
      <c r="F9" s="7">
        <f t="shared" si="0"/>
        <v>9.7404387068546896</v>
      </c>
      <c r="G9" s="4">
        <v>30.2736064556</v>
      </c>
      <c r="H9" s="2">
        <v>2287</v>
      </c>
      <c r="I9" s="7">
        <f t="shared" si="1"/>
        <v>1.3237256867337122</v>
      </c>
      <c r="J9" s="4">
        <v>112.76512644100001</v>
      </c>
      <c r="K9" s="2">
        <v>292.47952764500002</v>
      </c>
      <c r="L9" s="7">
        <f t="shared" si="2"/>
        <v>38.554878472680599</v>
      </c>
      <c r="M9" s="2">
        <f t="shared" si="3"/>
        <v>1515.8561642406999</v>
      </c>
      <c r="N9" s="2">
        <f>E9+H9+K9</f>
        <v>16673.479527644999</v>
      </c>
      <c r="O9" s="8">
        <f t="shared" si="5"/>
        <v>9.0914206703368468</v>
      </c>
      <c r="P9" s="10"/>
    </row>
    <row r="10" spans="1:16" x14ac:dyDescent="0.25">
      <c r="A10" s="6"/>
      <c r="B10" s="3" t="s">
        <v>16</v>
      </c>
      <c r="C10" s="2">
        <v>119072.77099999999</v>
      </c>
      <c r="D10" s="4">
        <v>669.47349726300001</v>
      </c>
      <c r="E10" s="2">
        <v>2013</v>
      </c>
      <c r="F10" s="7">
        <f t="shared" si="0"/>
        <v>33.257501105961254</v>
      </c>
      <c r="G10" s="4">
        <v>0</v>
      </c>
      <c r="H10" s="2">
        <v>548</v>
      </c>
      <c r="I10" s="7">
        <f t="shared" si="1"/>
        <v>0</v>
      </c>
      <c r="J10" s="4">
        <v>0</v>
      </c>
      <c r="K10" s="2">
        <v>0</v>
      </c>
      <c r="L10" s="7">
        <v>0</v>
      </c>
      <c r="M10" s="2">
        <f t="shared" si="3"/>
        <v>669.47349726300001</v>
      </c>
      <c r="N10" s="2">
        <f t="shared" ref="N10:N14" si="7">E10+H10+K10</f>
        <v>2561</v>
      </c>
      <c r="O10" s="8">
        <f t="shared" si="5"/>
        <v>26.141097120773136</v>
      </c>
      <c r="P10" s="10"/>
    </row>
    <row r="11" spans="1:16" x14ac:dyDescent="0.25">
      <c r="A11" s="6"/>
      <c r="B11" s="11" t="s">
        <v>17</v>
      </c>
      <c r="C11" s="12">
        <v>345790.299</v>
      </c>
      <c r="D11" s="12">
        <v>2042.2909286070999</v>
      </c>
      <c r="E11" s="12">
        <v>16107</v>
      </c>
      <c r="F11" s="13">
        <f t="shared" si="0"/>
        <v>12.679523987130439</v>
      </c>
      <c r="G11" s="12">
        <v>30.2736064556</v>
      </c>
      <c r="H11" s="12">
        <f>SUM(H9:H10)</f>
        <v>2835</v>
      </c>
      <c r="I11" s="13">
        <f t="shared" si="1"/>
        <v>1.0678520795626101</v>
      </c>
      <c r="J11" s="12">
        <v>112.76512644100001</v>
      </c>
      <c r="K11" s="12">
        <f>SUM(K9:K10)</f>
        <v>292.47952764500002</v>
      </c>
      <c r="L11" s="13">
        <f t="shared" si="2"/>
        <v>38.554878472680599</v>
      </c>
      <c r="M11" s="12">
        <f t="shared" si="3"/>
        <v>2185.3296615037002</v>
      </c>
      <c r="N11" s="12">
        <f t="shared" si="7"/>
        <v>19234.479527644999</v>
      </c>
      <c r="O11" s="13">
        <f t="shared" si="5"/>
        <v>11.361522199562549</v>
      </c>
      <c r="P11" s="10"/>
    </row>
    <row r="12" spans="1:16" x14ac:dyDescent="0.25">
      <c r="A12" s="6" t="s">
        <v>18</v>
      </c>
      <c r="B12" s="3" t="s">
        <v>19</v>
      </c>
      <c r="C12" s="2">
        <v>690235.29200000002</v>
      </c>
      <c r="D12" s="4">
        <v>14955.558232415255</v>
      </c>
      <c r="E12" s="2">
        <v>39571</v>
      </c>
      <c r="F12" s="7">
        <f t="shared" si="0"/>
        <v>37.794238792083235</v>
      </c>
      <c r="G12" s="4">
        <v>29413.738665303128</v>
      </c>
      <c r="H12" s="2">
        <v>70638</v>
      </c>
      <c r="I12" s="7">
        <f t="shared" si="1"/>
        <v>41.640106833861559</v>
      </c>
      <c r="J12" s="4">
        <v>4609.43536709</v>
      </c>
      <c r="K12" s="2">
        <v>25298.692098700001</v>
      </c>
      <c r="L12" s="7">
        <f t="shared" si="2"/>
        <v>18.220054021396862</v>
      </c>
      <c r="M12" s="2">
        <f t="shared" si="3"/>
        <v>48978.732264808386</v>
      </c>
      <c r="N12" s="2">
        <f t="shared" si="7"/>
        <v>135507.6920987</v>
      </c>
      <c r="O12" s="8">
        <f t="shared" si="5"/>
        <v>36.144614011382949</v>
      </c>
      <c r="P12" s="10"/>
    </row>
    <row r="13" spans="1:16" x14ac:dyDescent="0.25">
      <c r="A13" s="6"/>
      <c r="B13" s="3" t="s">
        <v>20</v>
      </c>
      <c r="C13" s="2">
        <v>1303226.987</v>
      </c>
      <c r="D13" s="4">
        <v>15667.3028617</v>
      </c>
      <c r="E13" s="2">
        <v>121813</v>
      </c>
      <c r="F13" s="7">
        <f t="shared" si="0"/>
        <v>12.861765872033363</v>
      </c>
      <c r="G13" s="4">
        <v>66729.420436257948</v>
      </c>
      <c r="H13" s="2">
        <v>103854</v>
      </c>
      <c r="I13" s="7">
        <f t="shared" si="1"/>
        <v>64.253105740999814</v>
      </c>
      <c r="J13" s="4">
        <v>14180.663129799999</v>
      </c>
      <c r="K13" s="2">
        <v>92948.413170200001</v>
      </c>
      <c r="L13" s="7">
        <f t="shared" si="2"/>
        <v>15.256487600098623</v>
      </c>
      <c r="M13" s="2">
        <f t="shared" si="3"/>
        <v>96577.386427757941</v>
      </c>
      <c r="N13" s="2">
        <f t="shared" si="7"/>
        <v>318615.41317020002</v>
      </c>
      <c r="O13" s="8">
        <f t="shared" si="5"/>
        <v>30.311586456794423</v>
      </c>
      <c r="P13" s="10"/>
    </row>
    <row r="14" spans="1:16" x14ac:dyDescent="0.25">
      <c r="A14" s="6"/>
      <c r="B14" s="3" t="s">
        <v>21</v>
      </c>
      <c r="C14" s="2">
        <v>1364907.5549999999</v>
      </c>
      <c r="D14" s="4">
        <v>13740.005378343998</v>
      </c>
      <c r="E14" s="2">
        <v>23309</v>
      </c>
      <c r="F14" s="7">
        <f t="shared" si="0"/>
        <v>58.947210855652315</v>
      </c>
      <c r="G14" s="4">
        <v>16700.544435721102</v>
      </c>
      <c r="H14" s="2">
        <v>23087</v>
      </c>
      <c r="I14" s="7">
        <f t="shared" si="1"/>
        <v>72.337438539962335</v>
      </c>
      <c r="J14" s="4">
        <v>3529.4886235899999</v>
      </c>
      <c r="K14" s="2">
        <v>36396.184750599998</v>
      </c>
      <c r="L14" s="7">
        <f t="shared" si="2"/>
        <v>9.6974137475544477</v>
      </c>
      <c r="M14" s="2">
        <f t="shared" si="3"/>
        <v>33970.038437655101</v>
      </c>
      <c r="N14" s="2">
        <f t="shared" si="7"/>
        <v>82792.18475059999</v>
      </c>
      <c r="O14" s="8">
        <f t="shared" si="5"/>
        <v>41.030489218257912</v>
      </c>
      <c r="P14" s="10"/>
    </row>
    <row r="15" spans="1:16" x14ac:dyDescent="0.25">
      <c r="A15" s="6"/>
      <c r="B15" s="11" t="s">
        <v>22</v>
      </c>
      <c r="C15" s="12">
        <v>3358369.8339999998</v>
      </c>
      <c r="D15" s="12">
        <v>44362.866472459253</v>
      </c>
      <c r="E15" s="12">
        <v>184693</v>
      </c>
      <c r="F15" s="13">
        <f t="shared" si="0"/>
        <v>24.019787686842083</v>
      </c>
      <c r="G15" s="12">
        <v>112843.70353728218</v>
      </c>
      <c r="H15" s="12">
        <f t="shared" ref="H15" si="8">SUM(H12:H14)</f>
        <v>197579</v>
      </c>
      <c r="I15" s="13">
        <f t="shared" si="1"/>
        <v>57.113207141083912</v>
      </c>
      <c r="J15" s="12">
        <v>22319.587120480002</v>
      </c>
      <c r="K15" s="12">
        <f t="shared" ref="K15" si="9">SUM(K12:K14)</f>
        <v>154643.29001950001</v>
      </c>
      <c r="L15" s="13">
        <f t="shared" si="2"/>
        <v>14.432948961229146</v>
      </c>
      <c r="M15" s="12">
        <f t="shared" si="3"/>
        <v>179526.15713022143</v>
      </c>
      <c r="N15" s="12">
        <f>E15+H15+K15</f>
        <v>536915.29001950007</v>
      </c>
      <c r="O15" s="13">
        <f t="shared" si="5"/>
        <v>33.43658868863676</v>
      </c>
      <c r="P15" s="10"/>
    </row>
    <row r="16" spans="1:16" x14ac:dyDescent="0.25">
      <c r="A16" s="6" t="s">
        <v>23</v>
      </c>
      <c r="B16" s="3" t="s">
        <v>24</v>
      </c>
      <c r="C16" s="2">
        <v>1563719.1070000001</v>
      </c>
      <c r="D16" s="4">
        <v>46998.739871839214</v>
      </c>
      <c r="E16" s="2">
        <v>55989</v>
      </c>
      <c r="F16" s="7">
        <f t="shared" si="0"/>
        <v>83.942809965956187</v>
      </c>
      <c r="G16" s="4">
        <v>33471.340095978849</v>
      </c>
      <c r="H16" s="2">
        <v>74640</v>
      </c>
      <c r="I16" s="7">
        <f t="shared" si="1"/>
        <v>44.843703236841975</v>
      </c>
      <c r="J16" s="4">
        <v>22020.815319099998</v>
      </c>
      <c r="K16" s="2">
        <v>92613.001361600007</v>
      </c>
      <c r="L16" s="7">
        <f t="shared" si="2"/>
        <v>23.777239691349056</v>
      </c>
      <c r="M16" s="2">
        <f t="shared" si="3"/>
        <v>102490.89528691806</v>
      </c>
      <c r="N16" s="2">
        <f>E16+H16+K16</f>
        <v>223242.00136160001</v>
      </c>
      <c r="O16" s="8">
        <f t="shared" si="5"/>
        <v>45.910220595499275</v>
      </c>
      <c r="P16" s="10"/>
    </row>
    <row r="17" spans="1:16" x14ac:dyDescent="0.25">
      <c r="A17" s="6"/>
      <c r="B17" s="3" t="s">
        <v>25</v>
      </c>
      <c r="C17" s="2">
        <v>2206790.389</v>
      </c>
      <c r="D17" s="4">
        <v>2036.2930153090001</v>
      </c>
      <c r="E17" s="2">
        <v>18353</v>
      </c>
      <c r="F17" s="7">
        <f t="shared" si="0"/>
        <v>11.095150739982564</v>
      </c>
      <c r="G17" s="4">
        <v>14506.18873229</v>
      </c>
      <c r="H17" s="2">
        <v>30238</v>
      </c>
      <c r="I17" s="7">
        <f t="shared" si="1"/>
        <v>47.9733736764667</v>
      </c>
      <c r="J17" s="4">
        <v>10389.75336291</v>
      </c>
      <c r="K17" s="2">
        <v>16093.0442778</v>
      </c>
      <c r="L17" s="7">
        <f t="shared" si="2"/>
        <v>64.560521822725832</v>
      </c>
      <c r="M17" s="2">
        <f t="shared" si="3"/>
        <v>26932.235110508998</v>
      </c>
      <c r="N17" s="2">
        <f t="shared" ref="N17:N21" si="10">E17+H17+K17</f>
        <v>64684.0442778</v>
      </c>
      <c r="O17" s="8">
        <f t="shared" si="5"/>
        <v>41.636597419361308</v>
      </c>
      <c r="P17" s="10"/>
    </row>
    <row r="18" spans="1:16" x14ac:dyDescent="0.25">
      <c r="A18" s="6"/>
      <c r="B18" s="11" t="s">
        <v>26</v>
      </c>
      <c r="C18" s="12">
        <v>3770509.4960000003</v>
      </c>
      <c r="D18" s="12">
        <v>49035.032887148212</v>
      </c>
      <c r="E18" s="12">
        <v>74342</v>
      </c>
      <c r="F18" s="13">
        <f t="shared" si="0"/>
        <v>65.95872170125665</v>
      </c>
      <c r="G18" s="12">
        <v>47977.528828268849</v>
      </c>
      <c r="H18" s="12">
        <f t="shared" ref="H18" si="11">SUM(H16:H17)</f>
        <v>104878</v>
      </c>
      <c r="I18" s="13">
        <f t="shared" si="1"/>
        <v>45.746037136738735</v>
      </c>
      <c r="J18" s="12">
        <v>32410.568682009998</v>
      </c>
      <c r="K18" s="12">
        <f t="shared" ref="K18" si="12">SUM(K16:K17)</f>
        <v>108706.04563940001</v>
      </c>
      <c r="L18" s="13">
        <f t="shared" si="2"/>
        <v>29.814872292864397</v>
      </c>
      <c r="M18" s="12">
        <f t="shared" si="3"/>
        <v>129423.13039742706</v>
      </c>
      <c r="N18" s="12">
        <f t="shared" si="10"/>
        <v>287926.04563940002</v>
      </c>
      <c r="O18" s="13">
        <f t="shared" si="5"/>
        <v>44.950129506351509</v>
      </c>
      <c r="P18" s="10"/>
    </row>
    <row r="19" spans="1:16" x14ac:dyDescent="0.25">
      <c r="A19" s="6" t="s">
        <v>27</v>
      </c>
      <c r="B19" s="1" t="s">
        <v>28</v>
      </c>
      <c r="C19" s="2">
        <v>1387671.93</v>
      </c>
      <c r="D19" s="4">
        <v>273</v>
      </c>
      <c r="E19" s="2">
        <v>2710</v>
      </c>
      <c r="F19" s="7">
        <f t="shared" si="0"/>
        <v>10.07380073800738</v>
      </c>
      <c r="G19" s="4">
        <v>3968.90944816</v>
      </c>
      <c r="H19" s="2">
        <v>30494</v>
      </c>
      <c r="I19" s="7">
        <f t="shared" si="1"/>
        <v>13.015378265101331</v>
      </c>
      <c r="J19" s="4">
        <v>13561.5344718</v>
      </c>
      <c r="K19" s="2">
        <v>28038.235127600001</v>
      </c>
      <c r="L19" s="7">
        <f t="shared" si="2"/>
        <v>48.368003228742559</v>
      </c>
      <c r="M19" s="2">
        <f t="shared" si="3"/>
        <v>17803.443919960002</v>
      </c>
      <c r="N19" s="2">
        <f t="shared" si="10"/>
        <v>61242.235127599997</v>
      </c>
      <c r="O19" s="8">
        <f t="shared" si="5"/>
        <v>29.070532587300256</v>
      </c>
      <c r="P19" s="10"/>
    </row>
    <row r="20" spans="1:16" x14ac:dyDescent="0.25">
      <c r="A20" s="6"/>
      <c r="B20" s="1" t="s">
        <v>29</v>
      </c>
      <c r="C20" s="2">
        <v>406839.99699999997</v>
      </c>
      <c r="D20" s="4">
        <v>0</v>
      </c>
      <c r="E20" s="4">
        <v>0</v>
      </c>
      <c r="F20" s="7">
        <v>0</v>
      </c>
      <c r="G20" s="9">
        <v>0</v>
      </c>
      <c r="H20" s="2">
        <v>0</v>
      </c>
      <c r="I20" s="7">
        <v>0</v>
      </c>
      <c r="J20" s="4">
        <v>459.57196847199998</v>
      </c>
      <c r="K20" s="2">
        <v>3844.7492704699998</v>
      </c>
      <c r="L20" s="7">
        <f t="shared" si="2"/>
        <v>11.953236378813846</v>
      </c>
      <c r="M20" s="2">
        <f t="shared" si="3"/>
        <v>459.57196847199998</v>
      </c>
      <c r="N20" s="2">
        <f t="shared" si="10"/>
        <v>3844.7492704699998</v>
      </c>
      <c r="O20" s="8">
        <f t="shared" si="5"/>
        <v>11.953236378813846</v>
      </c>
      <c r="P20" s="10"/>
    </row>
    <row r="21" spans="1:16" x14ac:dyDescent="0.25">
      <c r="A21" s="6"/>
      <c r="B21" s="3" t="s">
        <v>30</v>
      </c>
      <c r="C21" s="2">
        <v>1311070.6969999999</v>
      </c>
      <c r="D21" s="4">
        <v>0</v>
      </c>
      <c r="E21" s="2">
        <v>0</v>
      </c>
      <c r="F21" s="7">
        <v>0</v>
      </c>
      <c r="G21" s="4">
        <v>9120.3995331769001</v>
      </c>
      <c r="H21" s="2">
        <v>100469</v>
      </c>
      <c r="I21" s="7">
        <f t="shared" si="1"/>
        <v>9.0778245361025789</v>
      </c>
      <c r="J21" s="2">
        <v>15322.325524100001</v>
      </c>
      <c r="K21" s="2">
        <v>55894.699531500002</v>
      </c>
      <c r="L21" s="7">
        <f t="shared" si="2"/>
        <v>27.412841740861232</v>
      </c>
      <c r="M21" s="2">
        <f t="shared" si="3"/>
        <v>24442.725057276901</v>
      </c>
      <c r="N21" s="2">
        <f t="shared" si="10"/>
        <v>156363.69953149999</v>
      </c>
      <c r="O21" s="8">
        <f t="shared" si="5"/>
        <v>15.63196901231723</v>
      </c>
      <c r="P21" s="10"/>
    </row>
    <row r="22" spans="1:16" x14ac:dyDescent="0.25">
      <c r="A22" s="6"/>
      <c r="B22" s="3" t="s">
        <v>31</v>
      </c>
      <c r="C22" s="2">
        <v>390975.114</v>
      </c>
      <c r="D22" s="4">
        <v>0</v>
      </c>
      <c r="E22" s="2">
        <v>0</v>
      </c>
      <c r="F22" s="7">
        <v>0</v>
      </c>
      <c r="G22" s="4">
        <v>0</v>
      </c>
      <c r="H22" s="2">
        <v>0</v>
      </c>
      <c r="I22" s="7">
        <v>0</v>
      </c>
      <c r="J22" s="4">
        <v>0</v>
      </c>
      <c r="K22" s="2">
        <v>0</v>
      </c>
      <c r="L22" s="7">
        <v>0</v>
      </c>
      <c r="M22" s="2">
        <f t="shared" si="3"/>
        <v>0</v>
      </c>
      <c r="N22" s="2">
        <f>E22+H22+K22</f>
        <v>0</v>
      </c>
      <c r="O22" s="8">
        <v>0</v>
      </c>
      <c r="P22" s="10"/>
    </row>
    <row r="23" spans="1:16" x14ac:dyDescent="0.25">
      <c r="A23" s="6"/>
      <c r="B23" s="11" t="s">
        <v>32</v>
      </c>
      <c r="C23" s="12">
        <v>3496557.7379999999</v>
      </c>
      <c r="D23" s="12">
        <f>SUM(D19:D22)</f>
        <v>273</v>
      </c>
      <c r="E23" s="12">
        <v>2710</v>
      </c>
      <c r="F23" s="13">
        <f t="shared" si="0"/>
        <v>10.07380073800738</v>
      </c>
      <c r="G23" s="12">
        <f>SUM(G19:G22)</f>
        <v>13089.308981336901</v>
      </c>
      <c r="H23" s="12">
        <f t="shared" ref="H23" si="13">SUM(H19:H22)</f>
        <v>130963</v>
      </c>
      <c r="I23" s="13">
        <f t="shared" si="1"/>
        <v>9.9946618368065021</v>
      </c>
      <c r="J23" s="12">
        <f>SUM(J19:J22)</f>
        <v>29343.431964372001</v>
      </c>
      <c r="K23" s="12">
        <f>SUM(K19:K22)</f>
        <v>87777.683929570005</v>
      </c>
      <c r="L23" s="13">
        <f t="shared" si="2"/>
        <v>33.429262029647795</v>
      </c>
      <c r="M23" s="12">
        <f>SUM(M19:M22)</f>
        <v>42705.740945708902</v>
      </c>
      <c r="N23" s="12">
        <f>E23+H23+K23</f>
        <v>221450.68392957002</v>
      </c>
      <c r="O23" s="13">
        <f t="shared" si="5"/>
        <v>19.284537842877466</v>
      </c>
      <c r="P23" s="10"/>
    </row>
    <row r="24" spans="1:16" ht="45.75" customHeight="1" x14ac:dyDescent="0.25">
      <c r="A24" s="5" t="s">
        <v>33</v>
      </c>
      <c r="B24" s="17"/>
      <c r="C24" s="18">
        <f>C8+C11+C15+C18+C23</f>
        <v>17578507.017999999</v>
      </c>
      <c r="D24" s="18">
        <f>D8+D11+D15+D18+D23</f>
        <v>205209.97270918838</v>
      </c>
      <c r="E24" s="18">
        <f>E8+E11+E15+E18+E23</f>
        <v>750933</v>
      </c>
      <c r="F24" s="19">
        <f t="shared" si="0"/>
        <v>27.32733449045233</v>
      </c>
      <c r="G24" s="18">
        <f>G8+G11+G15+G18+G23</f>
        <v>340161.06866540731</v>
      </c>
      <c r="H24" s="20">
        <f>H8+H11+H15+H18+H23</f>
        <v>774740</v>
      </c>
      <c r="I24" s="19">
        <f t="shared" si="1"/>
        <v>43.90648071164614</v>
      </c>
      <c r="J24" s="18">
        <f>J8+J11+J15+J18+J23</f>
        <v>165160.89059314301</v>
      </c>
      <c r="K24" s="20">
        <f>K8+K11+K15+K18+K23</f>
        <v>631803.46333008504</v>
      </c>
      <c r="L24" s="19">
        <f t="shared" si="2"/>
        <v>26.141181582421126</v>
      </c>
      <c r="M24" s="18">
        <f>M8+M11+M15+M18+M23</f>
        <v>710531.93196773867</v>
      </c>
      <c r="N24" s="18">
        <f>N8+N11+N15+N18+N23</f>
        <v>2157476.4633300854</v>
      </c>
      <c r="O24" s="21">
        <f t="shared" si="5"/>
        <v>32.933473159240215</v>
      </c>
      <c r="P24" s="10"/>
    </row>
    <row r="25" spans="1:1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0"/>
    </row>
    <row r="26" spans="1:16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</row>
    <row r="27" spans="1:16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</row>
  </sheetData>
  <mergeCells count="5">
    <mergeCell ref="A2:A8"/>
    <mergeCell ref="A9:A11"/>
    <mergeCell ref="A12:A15"/>
    <mergeCell ref="A16:A18"/>
    <mergeCell ref="A19:A23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REVISOR</dc:creator>
  <cp:lastModifiedBy>Sofia</cp:lastModifiedBy>
  <dcterms:created xsi:type="dcterms:W3CDTF">2019-10-01T14:09:41Z</dcterms:created>
  <dcterms:modified xsi:type="dcterms:W3CDTF">2020-03-30T13:05:58Z</dcterms:modified>
</cp:coreProperties>
</file>