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UHLAND\Downloads\"/>
    </mc:Choice>
  </mc:AlternateContent>
  <bookViews>
    <workbookView xWindow="0" yWindow="0" windowWidth="10230" windowHeight="7755" activeTab="1"/>
  </bookViews>
  <sheets>
    <sheet name="Data quality parameters" sheetId="2" r:id="rId1"/>
    <sheet name="Data quality evaluation" sheetId="1" r:id="rId2"/>
  </sheets>
  <definedNames>
    <definedName name="_Toc381764586" localSheetId="1">'Data quality evaluation'!$A$152</definedName>
    <definedName name="_Toc382577343" localSheetId="1">'Data quality evaluation'!$A$152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9" i="1" l="1"/>
  <c r="F347" i="1" l="1"/>
  <c r="F350" i="1"/>
  <c r="F348" i="1"/>
  <c r="F344" i="1"/>
  <c r="F290" i="1" l="1"/>
  <c r="F293" i="1"/>
  <c r="F292" i="1"/>
  <c r="F331" i="1" l="1"/>
  <c r="F304" i="1"/>
  <c r="F37" i="1" l="1"/>
  <c r="D90" i="1" l="1"/>
  <c r="F89" i="1"/>
  <c r="C90" i="1"/>
  <c r="B90" i="1"/>
  <c r="F11" i="1"/>
  <c r="D62" i="1" l="1"/>
  <c r="C62" i="1"/>
  <c r="B62" i="1"/>
  <c r="F101" i="1"/>
  <c r="F378" i="1"/>
  <c r="F377" i="1"/>
  <c r="F376" i="1"/>
  <c r="F329" i="1"/>
  <c r="F305" i="1"/>
  <c r="F285" i="1"/>
  <c r="F284" i="1"/>
  <c r="F283" i="1"/>
  <c r="F263" i="1" l="1"/>
  <c r="F262" i="1"/>
  <c r="F261" i="1"/>
  <c r="F259" i="1"/>
  <c r="F252" i="1"/>
  <c r="F249" i="1"/>
  <c r="F246" i="1"/>
  <c r="F245" i="1"/>
  <c r="F244" i="1"/>
  <c r="F243" i="1"/>
  <c r="B266" i="1"/>
  <c r="C266" i="1"/>
  <c r="D266" i="1"/>
  <c r="F218" i="1"/>
  <c r="F217" i="1"/>
  <c r="F34" i="1" l="1"/>
  <c r="F31" i="1"/>
  <c r="F158" i="1" l="1"/>
  <c r="B149" i="1" l="1"/>
  <c r="D168" i="1"/>
  <c r="D162" i="1"/>
  <c r="C162" i="1"/>
  <c r="B162" i="1"/>
  <c r="D149" i="1"/>
  <c r="C149" i="1"/>
  <c r="C47" i="1"/>
  <c r="C48" i="1" s="1"/>
  <c r="D48" i="1"/>
  <c r="F125" i="1"/>
  <c r="D114" i="1"/>
  <c r="C114" i="1"/>
  <c r="B114" i="1"/>
  <c r="B48" i="1"/>
  <c r="B370" i="1" l="1"/>
  <c r="D401" i="1"/>
  <c r="C401" i="1"/>
  <c r="B401" i="1"/>
  <c r="F400" i="1"/>
  <c r="F399" i="1"/>
  <c r="F398" i="1"/>
  <c r="F397" i="1"/>
  <c r="F396" i="1"/>
  <c r="F395" i="1"/>
  <c r="F394" i="1" l="1"/>
  <c r="F393" i="1"/>
  <c r="F392" i="1"/>
  <c r="F391" i="1"/>
  <c r="F390" i="1"/>
  <c r="F389" i="1"/>
  <c r="F388" i="1"/>
  <c r="F387" i="1"/>
  <c r="F386" i="1"/>
  <c r="F385" i="1"/>
  <c r="F384" i="1"/>
  <c r="F383" i="1"/>
  <c r="F382" i="1"/>
  <c r="F381" i="1"/>
  <c r="F380" i="1"/>
  <c r="F379" i="1"/>
  <c r="F375" i="1"/>
  <c r="F374" i="1"/>
  <c r="F373" i="1"/>
  <c r="D370" i="1"/>
  <c r="C370" i="1"/>
  <c r="F369" i="1"/>
  <c r="F368" i="1"/>
  <c r="F367" i="1"/>
  <c r="F366" i="1"/>
  <c r="F365" i="1"/>
  <c r="F364" i="1"/>
  <c r="F363" i="1"/>
  <c r="F362" i="1"/>
  <c r="F361" i="1"/>
  <c r="F360" i="1"/>
  <c r="F359" i="1"/>
  <c r="F358" i="1"/>
  <c r="F357" i="1"/>
  <c r="F356" i="1"/>
  <c r="F354" i="1"/>
  <c r="F355" i="1"/>
  <c r="F353" i="1"/>
  <c r="F352" i="1"/>
  <c r="F351" i="1"/>
  <c r="F346" i="1"/>
  <c r="F345" i="1"/>
  <c r="F343" i="1"/>
  <c r="F342" i="1"/>
  <c r="B336" i="1"/>
  <c r="C336" i="1"/>
  <c r="D336" i="1"/>
  <c r="F335" i="1"/>
  <c r="F334" i="1"/>
  <c r="F333" i="1"/>
  <c r="F332" i="1"/>
  <c r="F330" i="1"/>
  <c r="F328" i="1"/>
  <c r="F327" i="1"/>
  <c r="F326" i="1"/>
  <c r="F325" i="1"/>
  <c r="F324" i="1"/>
  <c r="F323" i="1"/>
  <c r="F322" i="1"/>
  <c r="F321" i="1"/>
  <c r="F320" i="1"/>
  <c r="F319" i="1"/>
  <c r="F318" i="1"/>
  <c r="F316" i="1"/>
  <c r="F317" i="1"/>
  <c r="F315" i="1"/>
  <c r="B312" i="1"/>
  <c r="C312" i="1"/>
  <c r="D312" i="1"/>
  <c r="F311" i="1"/>
  <c r="F310" i="1"/>
  <c r="F309" i="1"/>
  <c r="F308" i="1"/>
  <c r="F307" i="1"/>
  <c r="F306" i="1"/>
  <c r="F303" i="1"/>
  <c r="F302" i="1"/>
  <c r="F301" i="1"/>
  <c r="F300" i="1"/>
  <c r="F299" i="1"/>
  <c r="F298" i="1"/>
  <c r="F297" i="1"/>
  <c r="F296" i="1"/>
  <c r="F295" i="1"/>
  <c r="F294" i="1"/>
  <c r="F291" i="1"/>
  <c r="B287" i="1"/>
  <c r="C287" i="1"/>
  <c r="D287" i="1"/>
  <c r="F281" i="1"/>
  <c r="F280" i="1"/>
  <c r="F279" i="1"/>
  <c r="F278" i="1"/>
  <c r="F277" i="1"/>
  <c r="F276" i="1"/>
  <c r="F275" i="1"/>
  <c r="F274" i="1"/>
  <c r="F273" i="1"/>
  <c r="F272" i="1"/>
  <c r="F271" i="1"/>
  <c r="F270" i="1"/>
  <c r="F269" i="1"/>
  <c r="F286" i="1"/>
  <c r="F282" i="1"/>
  <c r="F265" i="1"/>
  <c r="F264" i="1"/>
  <c r="F260" i="1"/>
  <c r="F258" i="1"/>
  <c r="F257" i="1"/>
  <c r="F256" i="1"/>
  <c r="F255" i="1"/>
  <c r="F254" i="1"/>
  <c r="F253" i="1"/>
  <c r="F251" i="1"/>
  <c r="F248" i="1"/>
  <c r="F250" i="1"/>
  <c r="F247" i="1"/>
  <c r="F242" i="1"/>
  <c r="F266" i="1" l="1"/>
  <c r="F370" i="1"/>
  <c r="F401" i="1"/>
  <c r="F336" i="1"/>
  <c r="F312" i="1"/>
  <c r="F287" i="1"/>
  <c r="B236" i="1"/>
  <c r="C236" i="1"/>
  <c r="D236" i="1"/>
  <c r="F235" i="1"/>
  <c r="F234" i="1"/>
  <c r="F232" i="1"/>
  <c r="F231" i="1"/>
  <c r="F230" i="1"/>
  <c r="F229" i="1"/>
  <c r="F233" i="1"/>
  <c r="F228" i="1"/>
  <c r="F227" i="1"/>
  <c r="F225" i="1"/>
  <c r="F226" i="1"/>
  <c r="F224" i="1"/>
  <c r="F223" i="1"/>
  <c r="F222" i="1"/>
  <c r="F221" i="1"/>
  <c r="F220" i="1"/>
  <c r="F219" i="1"/>
  <c r="F216" i="1"/>
  <c r="F215" i="1"/>
  <c r="F214" i="1"/>
  <c r="F206" i="1"/>
  <c r="F207" i="1"/>
  <c r="F208" i="1"/>
  <c r="F209" i="1"/>
  <c r="F210" i="1"/>
  <c r="D211" i="1"/>
  <c r="C211" i="1"/>
  <c r="B211" i="1"/>
  <c r="B203" i="1"/>
  <c r="C203" i="1"/>
  <c r="D203" i="1"/>
  <c r="F202" i="1"/>
  <c r="F201" i="1"/>
  <c r="F200" i="1"/>
  <c r="F199" i="1"/>
  <c r="F198" i="1"/>
  <c r="F197" i="1"/>
  <c r="F196" i="1"/>
  <c r="D186" i="1"/>
  <c r="C186" i="1"/>
  <c r="B186" i="1"/>
  <c r="B191" i="1" s="1"/>
  <c r="F185" i="1"/>
  <c r="F184" i="1"/>
  <c r="F183" i="1"/>
  <c r="F182" i="1"/>
  <c r="F181" i="1"/>
  <c r="F180" i="1"/>
  <c r="F167" i="1"/>
  <c r="F166" i="1"/>
  <c r="F165" i="1"/>
  <c r="C168" i="1"/>
  <c r="B168" i="1"/>
  <c r="B177" i="1"/>
  <c r="C177" i="1"/>
  <c r="D177" i="1"/>
  <c r="F176" i="1"/>
  <c r="F175" i="1"/>
  <c r="F174" i="1"/>
  <c r="F173" i="1"/>
  <c r="F172" i="1"/>
  <c r="F171" i="1"/>
  <c r="D191" i="1"/>
  <c r="C191" i="1"/>
  <c r="F190" i="1"/>
  <c r="F189" i="1"/>
  <c r="F61" i="1"/>
  <c r="F153" i="1"/>
  <c r="F154" i="1"/>
  <c r="F155" i="1"/>
  <c r="F156" i="1"/>
  <c r="F157" i="1"/>
  <c r="F159" i="1"/>
  <c r="F161" i="1"/>
  <c r="F160" i="1"/>
  <c r="F402" i="1" l="1"/>
  <c r="F337" i="1"/>
  <c r="F168" i="1"/>
  <c r="F162" i="1"/>
  <c r="F236" i="1"/>
  <c r="F191" i="1"/>
  <c r="F186" i="1"/>
  <c r="F203" i="1"/>
  <c r="F211" i="1"/>
  <c r="F177" i="1"/>
  <c r="F148" i="1"/>
  <c r="F145" i="1"/>
  <c r="F144" i="1"/>
  <c r="F143" i="1"/>
  <c r="F142" i="1"/>
  <c r="F141" i="1"/>
  <c r="F140" i="1"/>
  <c r="F139" i="1"/>
  <c r="F138" i="1"/>
  <c r="B132" i="1"/>
  <c r="C132" i="1"/>
  <c r="D132" i="1"/>
  <c r="F129" i="1"/>
  <c r="F131" i="1"/>
  <c r="F130" i="1"/>
  <c r="F128" i="1"/>
  <c r="F127" i="1"/>
  <c r="F126" i="1"/>
  <c r="F124" i="1"/>
  <c r="F120" i="1"/>
  <c r="F119" i="1"/>
  <c r="F118" i="1"/>
  <c r="F117" i="1"/>
  <c r="F113" i="1"/>
  <c r="F112" i="1"/>
  <c r="F111" i="1"/>
  <c r="F110" i="1"/>
  <c r="F109" i="1"/>
  <c r="F108" i="1"/>
  <c r="F107" i="1"/>
  <c r="F106" i="1"/>
  <c r="F105" i="1"/>
  <c r="F104" i="1"/>
  <c r="F103" i="1"/>
  <c r="F102" i="1"/>
  <c r="F100" i="1"/>
  <c r="F99" i="1"/>
  <c r="F98" i="1"/>
  <c r="F97" i="1"/>
  <c r="F96" i="1"/>
  <c r="F95" i="1"/>
  <c r="F94" i="1"/>
  <c r="F82" i="1"/>
  <c r="F81" i="1"/>
  <c r="F80" i="1"/>
  <c r="F79" i="1"/>
  <c r="F78" i="1"/>
  <c r="F77" i="1"/>
  <c r="F76" i="1"/>
  <c r="F75" i="1"/>
  <c r="F74" i="1"/>
  <c r="F73" i="1"/>
  <c r="F72" i="1"/>
  <c r="F83" i="1"/>
  <c r="F84" i="1"/>
  <c r="F85" i="1"/>
  <c r="F86" i="1"/>
  <c r="F87" i="1"/>
  <c r="F88" i="1"/>
  <c r="F237" i="1" l="1"/>
  <c r="F149" i="1"/>
  <c r="F192" i="1" s="1"/>
  <c r="F132" i="1"/>
  <c r="F114" i="1"/>
  <c r="F121" i="1"/>
  <c r="F71" i="1"/>
  <c r="F70" i="1"/>
  <c r="F69" i="1"/>
  <c r="F68" i="1"/>
  <c r="F67" i="1"/>
  <c r="F66" i="1"/>
  <c r="F65" i="1"/>
  <c r="F60" i="1"/>
  <c r="F59" i="1"/>
  <c r="F58" i="1"/>
  <c r="F56" i="1"/>
  <c r="F55" i="1"/>
  <c r="F57" i="1"/>
  <c r="F90" i="1" l="1"/>
  <c r="F54" i="1"/>
  <c r="F53" i="1"/>
  <c r="F52" i="1"/>
  <c r="F51" i="1"/>
  <c r="F47" i="1"/>
  <c r="F46" i="1"/>
  <c r="F45" i="1"/>
  <c r="F44" i="1"/>
  <c r="F43" i="1"/>
  <c r="F42" i="1"/>
  <c r="F41" i="1"/>
  <c r="F40" i="1"/>
  <c r="F39" i="1"/>
  <c r="F38" i="1"/>
  <c r="F36" i="1"/>
  <c r="F35" i="1"/>
  <c r="F33" i="1"/>
  <c r="F32" i="1"/>
  <c r="F30" i="1"/>
  <c r="F29" i="1"/>
  <c r="F28" i="1"/>
  <c r="F27" i="1"/>
  <c r="F26" i="1"/>
  <c r="F25" i="1"/>
  <c r="F24" i="1"/>
  <c r="F23" i="1"/>
  <c r="F22" i="1"/>
  <c r="F21" i="1"/>
  <c r="F20" i="1"/>
  <c r="F19" i="1"/>
  <c r="F18" i="1"/>
  <c r="F17" i="1"/>
  <c r="F16" i="1"/>
  <c r="F48" i="1" l="1"/>
  <c r="F62" i="1"/>
  <c r="F12" i="1"/>
  <c r="F10" i="1"/>
  <c r="F9" i="1"/>
  <c r="F8" i="1" l="1"/>
  <c r="F7" i="1" l="1"/>
  <c r="F13" i="1" s="1"/>
  <c r="F133" i="1" s="1"/>
</calcChain>
</file>

<file path=xl/sharedStrings.xml><?xml version="1.0" encoding="utf-8"?>
<sst xmlns="http://schemas.openxmlformats.org/spreadsheetml/2006/main" count="751" uniqueCount="351">
  <si>
    <t>Codex Risk Profile Element</t>
  </si>
  <si>
    <t>1.       Description of the AMR food safety issue</t>
  </si>
  <si>
    <t>2.       Information on AMR microorganism(s) and / or determinant (s)</t>
  </si>
  <si>
    <t>Applicability to Canadian context</t>
  </si>
  <si>
    <t>Source of Information</t>
  </si>
  <si>
    <t>2.1   Characteristics of the identified foodborne microorganism(s)</t>
  </si>
  <si>
    <t>2.1.3. Growth, survivability, and inactivation in foods (e.g., D-value, minimum pH for growth, etc.) of foodborne AMR microorganisms in the food commodity production to consumption continuum</t>
  </si>
  <si>
    <t>2.2. Characteristics of the resistance expressed by the AMR microorganism(s) and/or determinant</t>
  </si>
  <si>
    <t>2.2.3. Transferability of resistance determinants between microorganisms</t>
  </si>
  <si>
    <t>3.1. Class of the antimicrobial agent</t>
  </si>
  <si>
    <t>3.2. Non-human uses of the antimicrobial agent(s)</t>
  </si>
  <si>
    <t>3.3. Human uses of the antimicrobial agent(s)</t>
  </si>
  <si>
    <t xml:space="preserve">3.3.1. Spectrum of activity and indications for treatment </t>
  </si>
  <si>
    <t xml:space="preserve">3.3.2. Importance of the antimicrobial agents including consideration of critically important antimicrobial lists </t>
  </si>
  <si>
    <t xml:space="preserve">3.3.3. Distribution, cost and availability </t>
  </si>
  <si>
    <t>3.3.4. Availability of alternative antimicrobial agents</t>
  </si>
  <si>
    <t>4. Information on food commodity(ies)</t>
  </si>
  <si>
    <t xml:space="preserve">4.1. Sources (domestic and imported), production volume, distribution and per capita consumption of foods or raw material identified with the AMR hazard(s) of concern </t>
  </si>
  <si>
    <t>4.1.1. Characteristics of the food product(s) that may impact risk management (e.g. further processed, consumed cooked, pH, water activity, etc.)</t>
  </si>
  <si>
    <t>4.1.2. Description of the food production to consumption continuum (e.g. primary production, processing, storage, handling, distribution and consumption) and the risk factors that affect the microbiological safety of the food product of concern</t>
  </si>
  <si>
    <t>5.1. Characteristics of the disease caused by the identified foodborne AMR microorganisms or by pathogens that have acquired resistance determinants via food</t>
  </si>
  <si>
    <t>5. Information on adverse public health effects</t>
  </si>
  <si>
    <t xml:space="preserve">5.1.1. Trends, prevalence, and nature of AMR foodborne disease in people </t>
  </si>
  <si>
    <t>5.1.2. Epidemiological pattern (outbreak, sporadic), regional, seasonal or ethnic differences in the incidence</t>
  </si>
  <si>
    <t xml:space="preserve">5.1.3. Susceptible populations and risk factors </t>
  </si>
  <si>
    <t>5.1.4. Burden of illness: Impact on outcomes</t>
  </si>
  <si>
    <t>6. Risk Management Information</t>
  </si>
  <si>
    <t>6.1. Identification of risk management options to control the AMR hazard along the production to consumption continuum, both in the pre-harvest and post-harvest stage</t>
  </si>
  <si>
    <t xml:space="preserve">6.1.1. Measures to reduce the risk related to the selection and dissemination of foodborne AMR microorganisms </t>
  </si>
  <si>
    <t>6.1.2. Measures to minimize the contamination and cross-contamination of food by AMR microorganisms</t>
  </si>
  <si>
    <t xml:space="preserve">6.2. Effectiveness of current management practices in place based on surveillance data or other sources of information </t>
  </si>
  <si>
    <t>7. Evaluation of available information and major knowledge gaps</t>
  </si>
  <si>
    <t xml:space="preserve">7.1. Uncertainty of available information </t>
  </si>
  <si>
    <t xml:space="preserve">7.2. Areas where major gaps of information exist that could hamper risk management activities, including, if warranted, the conduct of a risk assessment </t>
  </si>
  <si>
    <t xml:space="preserve">2.1.2. Pathogenicity, virulence, and linkage to resistance of particular strains   </t>
  </si>
  <si>
    <t xml:space="preserve">2.1.4. Distribution, frequency and concentrations of the AMR hazard(s) in the food chain  </t>
  </si>
  <si>
    <t>2.2.1. Resistance mechanisms and location of AMR determinants</t>
  </si>
  <si>
    <t>2.2.2. Cross-resistance and/or co-resistance to other antimicrobial agents</t>
  </si>
  <si>
    <t>3.       Information on the antimicrobial agent to which resistance is expressed</t>
  </si>
  <si>
    <t xml:space="preserve"> 2.1.1. Sources and Transmission routes</t>
  </si>
  <si>
    <t xml:space="preserve">3.3.5. Trends in the use of antimicrobial agents(s) in humans </t>
  </si>
  <si>
    <t>Data Quality final score</t>
  </si>
  <si>
    <t>Hatha 2003</t>
  </si>
  <si>
    <t>Vu 2018</t>
  </si>
  <si>
    <t>Duran 2005</t>
  </si>
  <si>
    <t>Greig and Ravel 2009</t>
  </si>
  <si>
    <t>Jain 2008</t>
  </si>
  <si>
    <t xml:space="preserve">Active surveillance=4
Passive surveillance=3,
Peer reviewed publication/primary research, government publications=2,
Reviews, textbooks=1, 
Non-empirical information=0
</t>
  </si>
  <si>
    <r>
      <t>≥2014=3</t>
    </r>
    <r>
      <rPr>
        <sz val="9"/>
        <color theme="1"/>
        <rFont val="Calibri"/>
        <family val="2"/>
        <scheme val="minor"/>
      </rPr>
      <t> </t>
    </r>
    <r>
      <rPr>
        <sz val="9"/>
        <color rgb="FF000000"/>
        <rFont val="Calibri"/>
        <family val="2"/>
        <scheme val="minor"/>
      </rPr>
      <t xml:space="preserve">, 
2007-2013=2,
 &lt;2007=1 
</t>
    </r>
  </si>
  <si>
    <t>1 to 10</t>
  </si>
  <si>
    <t>Sub-section score</t>
  </si>
  <si>
    <t>Croxen 2013</t>
  </si>
  <si>
    <t>Kaper 2004</t>
  </si>
  <si>
    <t>Echeverria 1978</t>
  </si>
  <si>
    <t>Hazen 2015</t>
  </si>
  <si>
    <t>Hazen 2017</t>
  </si>
  <si>
    <t>Barbosa 2018</t>
  </si>
  <si>
    <t>Gourmelon 2016</t>
  </si>
  <si>
    <t>Gupta 2013</t>
  </si>
  <si>
    <t>Kambire 2017</t>
  </si>
  <si>
    <t>Luna 2010</t>
  </si>
  <si>
    <t>Prabhakar 2017</t>
  </si>
  <si>
    <t>Prakasan 2018</t>
  </si>
  <si>
    <t>Ribeiro 2016</t>
  </si>
  <si>
    <t>Kumar 2001</t>
  </si>
  <si>
    <t>Ranjbar 2017</t>
  </si>
  <si>
    <t>Rao 2011</t>
  </si>
  <si>
    <t>Teophilo 2002</t>
  </si>
  <si>
    <t>Vignaroli 2012</t>
  </si>
  <si>
    <t>L.Wang 2017</t>
  </si>
  <si>
    <t>Ellaby 2019</t>
  </si>
  <si>
    <t>Kieffer 2016</t>
  </si>
  <si>
    <t>Nordmann 2019</t>
  </si>
  <si>
    <t>Capkin 2015</t>
  </si>
  <si>
    <t>Poirel 2012</t>
  </si>
  <si>
    <t>Singh 2016</t>
  </si>
  <si>
    <t>Singh 2017</t>
  </si>
  <si>
    <t>Roschanski 2017</t>
  </si>
  <si>
    <t>Manges 2015</t>
  </si>
  <si>
    <t>Hansen 2008</t>
  </si>
  <si>
    <t>Wang and Doyle 1998</t>
  </si>
  <si>
    <t>USDA 2020</t>
  </si>
  <si>
    <t>Juneja 1997</t>
  </si>
  <si>
    <t>Juneja 1999</t>
  </si>
  <si>
    <t>Cwikova 2016</t>
  </si>
  <si>
    <t>Glover 2009</t>
  </si>
  <si>
    <t>Okpala 2015</t>
  </si>
  <si>
    <t>Rizo 2015</t>
  </si>
  <si>
    <t>BCCDC 2013</t>
  </si>
  <si>
    <t>Koonse 2005</t>
  </si>
  <si>
    <t>Lekshmy 2014</t>
  </si>
  <si>
    <t>Dewanti-Hariyadi 2005</t>
  </si>
  <si>
    <t>Faridullah 2016</t>
  </si>
  <si>
    <t>Prakash 2013</t>
  </si>
  <si>
    <t>Bello-Olusoji 2008</t>
  </si>
  <si>
    <t>Bandekar 2004</t>
  </si>
  <si>
    <t>Kumar 2005</t>
  </si>
  <si>
    <t>Hatha 1998</t>
  </si>
  <si>
    <t>Atanassova 2016</t>
  </si>
  <si>
    <t>Ayulo 1994</t>
  </si>
  <si>
    <t>Greenwood 1985</t>
  </si>
  <si>
    <t>Maramarque 2012</t>
  </si>
  <si>
    <t>Janecko 2016</t>
  </si>
  <si>
    <t>Surendaraj 2010</t>
  </si>
  <si>
    <t>Bradford 2001</t>
  </si>
  <si>
    <t>Queenan and Bush 2007</t>
  </si>
  <si>
    <t>Papp-Wallace 2011</t>
  </si>
  <si>
    <t>Uechi 2018</t>
  </si>
  <si>
    <t>Briet 2018</t>
  </si>
  <si>
    <t>Brahmi 2016</t>
  </si>
  <si>
    <t>Brouwer 2019</t>
  </si>
  <si>
    <t>Hamza 2020</t>
  </si>
  <si>
    <t>Mani 2018</t>
  </si>
  <si>
    <t>Rubin 2014</t>
  </si>
  <si>
    <t>Zheng 2018</t>
  </si>
  <si>
    <t>Zheng 2019</t>
  </si>
  <si>
    <t>Ceccarelli 2017</t>
  </si>
  <si>
    <t>Mangat 2016</t>
  </si>
  <si>
    <t>Mangat 2019</t>
  </si>
  <si>
    <t>Das 2019</t>
  </si>
  <si>
    <t>Kopotsa 2019</t>
  </si>
  <si>
    <t>Partridge 2018</t>
  </si>
  <si>
    <t>Cabello 2013</t>
  </si>
  <si>
    <t>Watts 2017</t>
  </si>
  <si>
    <t>Chamosa 2017</t>
  </si>
  <si>
    <t>Chuah 2016</t>
  </si>
  <si>
    <t>Higuera-Llantén 2018</t>
  </si>
  <si>
    <t>Holmstrom 2003</t>
  </si>
  <si>
    <t>Manage 2018</t>
  </si>
  <si>
    <t>Miranda 2018</t>
  </si>
  <si>
    <t>Morrison 2013</t>
  </si>
  <si>
    <t>Pham 2018</t>
  </si>
  <si>
    <t>Rico 2013</t>
  </si>
  <si>
    <t>European food safety authority 2013</t>
  </si>
  <si>
    <t>Fresenius Kabi ltd Canada 2018</t>
  </si>
  <si>
    <t>Merck Canada 2017</t>
  </si>
  <si>
    <t>Pfizer Canada Inc. 2018</t>
  </si>
  <si>
    <t>Solomkin 2010</t>
  </si>
  <si>
    <t>Chen 2013</t>
  </si>
  <si>
    <t>Tunkel 2017</t>
  </si>
  <si>
    <t>New Brunswick PHA 2016</t>
  </si>
  <si>
    <t>WHO 2019</t>
  </si>
  <si>
    <t>Government of Canada 2009</t>
  </si>
  <si>
    <t>Health Canada 2020</t>
  </si>
  <si>
    <t>Ontario Health Insurance Plan 2019</t>
  </si>
  <si>
    <t>New Brunswick Provincial Government 2017</t>
  </si>
  <si>
    <t>Public Health Agency of Canada 2018a</t>
  </si>
  <si>
    <t>Tzouvelekis 2014</t>
  </si>
  <si>
    <t>Morrill 2015</t>
  </si>
  <si>
    <t>Pontikis 2014</t>
  </si>
  <si>
    <t>Public Health Agency of Canada 2017</t>
  </si>
  <si>
    <t>Fisheries and Oceans Canada 2019a</t>
  </si>
  <si>
    <t>Fisheries and Oceans Canada 2019b</t>
  </si>
  <si>
    <t>Jory 2018</t>
  </si>
  <si>
    <t>Fisheries and Oceans Canada 2018d</t>
  </si>
  <si>
    <t>Fisheries and Oceans Canada 2018c</t>
  </si>
  <si>
    <t>Fisheries and Oceans Canada 2018b</t>
  </si>
  <si>
    <t>Public Health Agency of Canada 2015</t>
  </si>
  <si>
    <t>Anderson 2019</t>
  </si>
  <si>
    <t>CFIA 2019</t>
  </si>
  <si>
    <t>Huss 2000</t>
  </si>
  <si>
    <t>Berry 2016</t>
  </si>
  <si>
    <t>Boinapally 2008</t>
  </si>
  <si>
    <t>Thornber 2019</t>
  </si>
  <si>
    <t>Mowi A.S.A. 2019</t>
  </si>
  <si>
    <t>Hernandez-Serrano 2005</t>
  </si>
  <si>
    <t>Le 2005</t>
  </si>
  <si>
    <t>Liu 2018</t>
  </si>
  <si>
    <t>Liyange 2016</t>
  </si>
  <si>
    <t>Amagliani 2012</t>
  </si>
  <si>
    <t>Uddin 2013</t>
  </si>
  <si>
    <t>Harrison and Lee 1968</t>
  </si>
  <si>
    <t>Jonnalagadda 2009</t>
  </si>
  <si>
    <t>Qadri 1998</t>
  </si>
  <si>
    <t>FAO 2015</t>
  </si>
  <si>
    <t>W. Li 2012</t>
  </si>
  <si>
    <t>Kumar 2015</t>
  </si>
  <si>
    <t>Madappa 2019</t>
  </si>
  <si>
    <t>Kohler 2018</t>
  </si>
  <si>
    <t>PHAC 2014</t>
  </si>
  <si>
    <t>Todar 2012</t>
  </si>
  <si>
    <t>Center for Disease Control and Prevention 2013</t>
  </si>
  <si>
    <t>Alberta Health Services 2018</t>
  </si>
  <si>
    <t>British Columbia Centre for Disease Control 2014</t>
  </si>
  <si>
    <t>Ferranti 2018</t>
  </si>
  <si>
    <t>van Duin 2017</t>
  </si>
  <si>
    <t>Martin 2019</t>
  </si>
  <si>
    <t>Williams 2015</t>
  </si>
  <si>
    <t>Nordmann &amp; Poirel 2014</t>
  </si>
  <si>
    <t>Mataseje 2016</t>
  </si>
  <si>
    <t>Iwamoto 2010</t>
  </si>
  <si>
    <t>Logan and Weinstein 2017</t>
  </si>
  <si>
    <t>vanDuin 2017</t>
  </si>
  <si>
    <t>Bradford 2004</t>
  </si>
  <si>
    <t>Khatri 2015</t>
  </si>
  <si>
    <t>Ahmed-Bentley 2013</t>
  </si>
  <si>
    <t>Ellis 2013</t>
  </si>
  <si>
    <t>Goldfarb 2009</t>
  </si>
  <si>
    <t>Haraoui 2013</t>
  </si>
  <si>
    <t>Leung 2012</t>
  </si>
  <si>
    <t>Lowe 2013</t>
  </si>
  <si>
    <t>Mataseje 2013</t>
  </si>
  <si>
    <t>Matasege 2016</t>
  </si>
  <si>
    <t>Rivas 2014</t>
  </si>
  <si>
    <t>Falagas 2014</t>
  </si>
  <si>
    <t>Gaviria 2011</t>
  </si>
  <si>
    <t>Schwaber 2008</t>
  </si>
  <si>
    <t>Gupta 2011</t>
  </si>
  <si>
    <t>Patel 2008</t>
  </si>
  <si>
    <t>Z.Wang 2018</t>
  </si>
  <si>
    <t>Mulvey 2011</t>
  </si>
  <si>
    <t>Peirano 2014</t>
  </si>
  <si>
    <t>Heuer 2009</t>
  </si>
  <si>
    <t>Centers for Disease Control and Prevention 2015</t>
  </si>
  <si>
    <t>Marchaim 2011</t>
  </si>
  <si>
    <t>Stewardson 2019</t>
  </si>
  <si>
    <t>Bogan 2014</t>
  </si>
  <si>
    <t>Daikos 2009</t>
  </si>
  <si>
    <t>Ku 2012</t>
  </si>
  <si>
    <t>Bartsch 2017</t>
  </si>
  <si>
    <t>Gasink 2009</t>
  </si>
  <si>
    <t>Navarro San-Francisco 2012</t>
  </si>
  <si>
    <t xml:space="preserve">Chang 2011 </t>
  </si>
  <si>
    <t>Meng 2017</t>
  </si>
  <si>
    <t>Javaloyas 2002</t>
  </si>
  <si>
    <t>PHAC 2018a</t>
  </si>
  <si>
    <t>PHAC 2018c</t>
  </si>
  <si>
    <t>Daikos 2007</t>
  </si>
  <si>
    <t>Perez 2010</t>
  </si>
  <si>
    <t>Suzuki 2012</t>
  </si>
  <si>
    <t>FAO 2019</t>
  </si>
  <si>
    <t>Fisheries and Oceans 2018a</t>
  </si>
  <si>
    <t>Lillehaug 2018</t>
  </si>
  <si>
    <t>Markestad 1997</t>
  </si>
  <si>
    <t>Midtlyng 2011</t>
  </si>
  <si>
    <t>Sommerset 2005</t>
  </si>
  <si>
    <t>V.Kumar 2016</t>
  </si>
  <si>
    <t>W.Li 2012</t>
  </si>
  <si>
    <t>Liyanage 2016</t>
  </si>
  <si>
    <t>Milic 2013</t>
  </si>
  <si>
    <t>Picao 2013</t>
  </si>
  <si>
    <t>Zhang 2009</t>
  </si>
  <si>
    <t>Strauss 1997</t>
  </si>
  <si>
    <t>Keys 2018</t>
  </si>
  <si>
    <t>Broekart 2013</t>
  </si>
  <si>
    <t>Tookwinas 2004</t>
  </si>
  <si>
    <t>FDA 1999</t>
  </si>
  <si>
    <t>Wirth 2014</t>
  </si>
  <si>
    <t>Hossain 2010</t>
  </si>
  <si>
    <t>Alam 2005</t>
  </si>
  <si>
    <t>Aponte 2018</t>
  </si>
  <si>
    <t>Bono 2012</t>
  </si>
  <si>
    <t>Huang2006</t>
  </si>
  <si>
    <t>Wang 2015</t>
  </si>
  <si>
    <t>Chatzisymeon 2016</t>
  </si>
  <si>
    <t>Angel 2016</t>
  </si>
  <si>
    <t>Arvanitoyannis 2009</t>
  </si>
  <si>
    <t>Farkas 2011</t>
  </si>
  <si>
    <t>Hau 2016</t>
  </si>
  <si>
    <t>Ito 1993</t>
  </si>
  <si>
    <t>Rashid 1992</t>
  </si>
  <si>
    <t>Sinanoglou 2016</t>
  </si>
  <si>
    <t>Canada=3
USA and Mexico=2, 
Other geographic region/non-specific/review=1
Unknown=0</t>
  </si>
  <si>
    <t>Strich 2021</t>
  </si>
  <si>
    <t>Pomba 2017</t>
  </si>
  <si>
    <t>Smith 2019</t>
  </si>
  <si>
    <t>Surendraraj 2010</t>
  </si>
  <si>
    <t>WHO 2019b</t>
  </si>
  <si>
    <t>Kungvanikij 1986</t>
  </si>
  <si>
    <t>Tacon 2002</t>
  </si>
  <si>
    <t>Pitout 2012</t>
  </si>
  <si>
    <t>Vila 2016</t>
  </si>
  <si>
    <t>Roussel 2017</t>
  </si>
  <si>
    <t>Center for Disease Control and Prevention 2019</t>
  </si>
  <si>
    <t>PHAC 2017</t>
  </si>
  <si>
    <t>Todd 1989</t>
  </si>
  <si>
    <t>Todd 1997</t>
  </si>
  <si>
    <t>Mascarenhas 2019</t>
  </si>
  <si>
    <t>Conrejo_Juarez 2015</t>
  </si>
  <si>
    <t>CDC 2020</t>
  </si>
  <si>
    <t>Poolman 2016</t>
  </si>
  <si>
    <t>MacKinnon 2020</t>
  </si>
  <si>
    <t>CFIA 2020</t>
  </si>
  <si>
    <t>CFIA 2018</t>
  </si>
  <si>
    <t>Ali 2012</t>
  </si>
  <si>
    <t>USDA 2018b</t>
  </si>
  <si>
    <t>Total section score</t>
  </si>
  <si>
    <t>This section was not evaluated</t>
  </si>
  <si>
    <t>Although certain interventions have been shown to decrease AMU at the production level and sentinel bacterial prevelance in the seafood processing chain, the AMR flux in the seafood to fork continuum is still unkown.  Control measures for micro-organisms in the food chain are known and effective if used properly There is currently no surveillance system in place to validate effectiveness of management practices.</t>
  </si>
  <si>
    <t>Summary comments for section/Data gaps</t>
  </si>
  <si>
    <t>Asai 1999</t>
  </si>
  <si>
    <t>Brouwer 2018</t>
  </si>
  <si>
    <t>Alberta Health 2020</t>
  </si>
  <si>
    <t>Government of British Columbia 2020</t>
  </si>
  <si>
    <t>New Brunswick Provincial Government 2016</t>
  </si>
  <si>
    <t>Souli 2008</t>
  </si>
  <si>
    <t>Data quality finale score of publication</t>
  </si>
  <si>
    <t>Score</t>
  </si>
  <si>
    <t>≥2014</t>
  </si>
  <si>
    <t>2007-2013</t>
  </si>
  <si>
    <t xml:space="preserve"> &lt;2007</t>
  </si>
  <si>
    <t>Passive surveillance</t>
  </si>
  <si>
    <t>Peer reviewed publication/primary research, government publications</t>
  </si>
  <si>
    <t>Reviews, textbooks</t>
  </si>
  <si>
    <t>Non-empirical information</t>
  </si>
  <si>
    <t xml:space="preserve">Active surveillance
</t>
  </si>
  <si>
    <t>Unknown</t>
  </si>
  <si>
    <t>Other geographic region/non-specific/review</t>
  </si>
  <si>
    <t>USA and Mexico</t>
  </si>
  <si>
    <t xml:space="preserve">Canada
</t>
  </si>
  <si>
    <t>Criterion</t>
  </si>
  <si>
    <t>Definition</t>
  </si>
  <si>
    <t>Date of publication</t>
  </si>
  <si>
    <t>Higher summed scores indicated higher quality data and better applicability to the current evaluation of risk</t>
  </si>
  <si>
    <t>Data score tallies</t>
  </si>
  <si>
    <t>Date of data Collection = C
Date of pulication = P</t>
  </si>
  <si>
    <t>Sum of publication evaluation, value of 1-10</t>
  </si>
  <si>
    <t>Average of all publication data quality scores for the section</t>
  </si>
  <si>
    <t>Average of all subsection data quality scores</t>
  </si>
  <si>
    <t>Date of data collection was used when available.  
Publication date was used if authors made no mention of data collection dates.
Seven year intervals from 2021 were chosen as a publication scale to provide an indication of the age of the paper and applicability to the current AMR-food safety issue.</t>
  </si>
  <si>
    <t>Subsection score</t>
  </si>
  <si>
    <t>A measurement of data quality/relevance was provided for each section of the risk profile using the criteria below.
Publications are considered only once in the data qualtity evaluation of each section, even if their citation is repeated.</t>
  </si>
  <si>
    <t>F.Wang 2011</t>
  </si>
  <si>
    <t>Dos Vieira 2010</t>
  </si>
  <si>
    <t>P</t>
  </si>
  <si>
    <t>C</t>
  </si>
  <si>
    <t>Date of publication or data collection</t>
  </si>
  <si>
    <t>Y.Li 2020</t>
  </si>
  <si>
    <t>Cardozo 2018</t>
  </si>
  <si>
    <t>X.Z.Li 2015</t>
  </si>
  <si>
    <t>Agriculture and Agrifood Canada 2011</t>
  </si>
  <si>
    <t>Romero 2017</t>
  </si>
  <si>
    <t>Public Health Ontario 2019a</t>
  </si>
  <si>
    <t>PHAC 2020</t>
  </si>
  <si>
    <t>Source of information</t>
  </si>
  <si>
    <t>The source of information refers to the type of study or publication.  Surveillance studies pertinent to the AMR-food safety issue were considered of higher value than a peer reviewed prevalence study for example, which were in turn deemed to provide more impactful information than a review of the subject.</t>
  </si>
  <si>
    <t>Public Health Ontario, 2019b</t>
  </si>
  <si>
    <t>Manges 2012</t>
  </si>
  <si>
    <t>USDA 2018a</t>
  </si>
  <si>
    <t>Garrett 2010</t>
  </si>
  <si>
    <t>The overall average data quality for Section 5 is 6.4. The lack of information on the burden of illness specific to CREc constitutes a significant data gap. However, given the available information on CRE in general, it is reasonable to expect similar increases in morbidity and mortality, as well as loss of treatment options and treatment failures from CREc, compared to infections caused by susceptible bacteria. The level of concern is estimated at three, based on the availability of sufficient information to confirm CRE's association with worse disease outcomes</t>
  </si>
  <si>
    <t>The data quality score for Section 4 is 6.2. Although recent Canadian data are available regarding domestic and imported sources, the seafood production to consumption information is mainly empirical and characteristics of the food products lack information on different forms associated with higher probabilities of foodborne infection or risk management.  The level of concern is estimated at three, as shrimp and salmon are commonly consumed in Canada, and there are various pressure points along the production-consumption continuum where AMU can select resistance, or where E. coli can be disseminated.</t>
  </si>
  <si>
    <t>This section contains many different data elements, which provide a fundamental understanding of the AMR hazard and its resistance mechanism and transferability. The overall data quality score is 5.7. CREc’s are expected to share similar biological features as well as resistance and transmission mechanisms and therefore information imparted in these sub-sections could be transposed to the Canadian situation. Although the publications cited are recent and peer reviewed, there is a marked lack of Canadian specific data, particularly information concerning distribution, frequency and concentrations of the AMR hazard(s) in the food chain as well as sources and transmissions routes. The consequent preponderance of data from other geographical regions and the source (reviews) are responsible, in majority, for diminishing the overall quality score. The level of concern is 3, owing to the importance of carbapenems in the human therapeutic arsenal and the paucity of Canadian data concerning the AMR hazard in salmon and shrimp.</t>
  </si>
  <si>
    <t>Data quality is scored as 6.9 for this section. There is current Canadian human use data allowing a higher quality evaluation, although several reviews examined reduced the final score. The level of concern is 3, as carbapenems are considered last-resort antimicrobials and are critically important to human medicine, and their use shows a worrying upwards trend, even if the reasons for this has not been fully elucidated.</t>
  </si>
  <si>
    <r>
      <t>Epidemiology and Infection
Carbapenem-resistant Escherichia coli of shrimp and salmon origin - A risk profile using the Codex framework
D. Loest</t>
    </r>
    <r>
      <rPr>
        <b/>
        <vertAlign val="superscript"/>
        <sz val="12"/>
        <color theme="1"/>
        <rFont val="Times New Roman"/>
        <family val="1"/>
      </rPr>
      <t>1</t>
    </r>
    <r>
      <rPr>
        <b/>
        <sz val="12"/>
        <color theme="1"/>
        <rFont val="Times New Roman"/>
        <family val="1"/>
      </rPr>
      <t>, F. C. Uhland</t>
    </r>
    <r>
      <rPr>
        <b/>
        <vertAlign val="superscript"/>
        <sz val="12"/>
        <color theme="1"/>
        <rFont val="Times New Roman"/>
        <family val="1"/>
      </rPr>
      <t>1*</t>
    </r>
    <r>
      <rPr>
        <b/>
        <sz val="12"/>
        <color theme="1"/>
        <rFont val="Times New Roman"/>
        <family val="1"/>
      </rPr>
      <t>, K. M. Young</t>
    </r>
    <r>
      <rPr>
        <b/>
        <vertAlign val="superscript"/>
        <sz val="12"/>
        <color theme="1"/>
        <rFont val="Times New Roman"/>
        <family val="1"/>
      </rPr>
      <t>1</t>
    </r>
    <r>
      <rPr>
        <b/>
        <sz val="12"/>
        <color theme="1"/>
        <rFont val="Times New Roman"/>
        <family val="1"/>
      </rPr>
      <t>, X-Z. Li</t>
    </r>
    <r>
      <rPr>
        <b/>
        <vertAlign val="superscript"/>
        <sz val="12"/>
        <color theme="1"/>
        <rFont val="Times New Roman"/>
        <family val="1"/>
      </rPr>
      <t>2</t>
    </r>
    <r>
      <rPr>
        <b/>
        <sz val="12"/>
        <color theme="1"/>
        <rFont val="Times New Roman"/>
        <family val="1"/>
      </rPr>
      <t>, M. R. Mulvey</t>
    </r>
    <r>
      <rPr>
        <b/>
        <vertAlign val="superscript"/>
        <sz val="12"/>
        <color theme="1"/>
        <rFont val="Times New Roman"/>
        <family val="1"/>
      </rPr>
      <t>3</t>
    </r>
    <r>
      <rPr>
        <b/>
        <sz val="12"/>
        <color theme="1"/>
        <rFont val="Times New Roman"/>
        <family val="1"/>
      </rPr>
      <t>, R. Reid-Smith</t>
    </r>
    <r>
      <rPr>
        <b/>
        <vertAlign val="superscript"/>
        <sz val="12"/>
        <color theme="1"/>
        <rFont val="Times New Roman"/>
        <family val="1"/>
      </rPr>
      <t>1</t>
    </r>
    <r>
      <rPr>
        <b/>
        <sz val="12"/>
        <color theme="1"/>
        <rFont val="Times New Roman"/>
        <family val="1"/>
      </rPr>
      <t>, L. M. Sherk</t>
    </r>
    <r>
      <rPr>
        <b/>
        <vertAlign val="superscript"/>
        <sz val="12"/>
        <color theme="1"/>
        <rFont val="Times New Roman"/>
        <family val="1"/>
      </rPr>
      <t>1</t>
    </r>
    <r>
      <rPr>
        <b/>
        <sz val="12"/>
        <color theme="1"/>
        <rFont val="Times New Roman"/>
        <family val="1"/>
      </rPr>
      <t>, C. A . Carson</t>
    </r>
    <r>
      <rPr>
        <b/>
        <vertAlign val="superscript"/>
        <sz val="12"/>
        <color theme="1"/>
        <rFont val="Times New Roman"/>
        <family val="1"/>
      </rPr>
      <t>1</t>
    </r>
    <r>
      <rPr>
        <b/>
        <sz val="12"/>
        <color theme="1"/>
        <rFont val="Times New Roman"/>
        <family val="1"/>
      </rPr>
      <t xml:space="preserve">
</t>
    </r>
    <r>
      <rPr>
        <b/>
        <vertAlign val="superscript"/>
        <sz val="12"/>
        <color theme="1"/>
        <rFont val="Times New Roman"/>
        <family val="1"/>
      </rPr>
      <t>1</t>
    </r>
    <r>
      <rPr>
        <b/>
        <sz val="12"/>
        <color theme="1"/>
        <rFont val="Times New Roman"/>
        <family val="1"/>
      </rPr>
      <t xml:space="preserve">Centre for Food-borne, Environmental and Zoonotic Infectious Diseases, Public Health Agency of Canada, Guelph, Ontario, Canada
</t>
    </r>
    <r>
      <rPr>
        <b/>
        <vertAlign val="superscript"/>
        <sz val="12"/>
        <color theme="1"/>
        <rFont val="Times New Roman"/>
        <family val="1"/>
      </rPr>
      <t>2</t>
    </r>
    <r>
      <rPr>
        <b/>
        <sz val="12"/>
        <color theme="1"/>
        <rFont val="Times New Roman"/>
        <family val="1"/>
      </rPr>
      <t xml:space="preserve">Veterinary Drugs Directorate, Health Products and Food Branch, Health Canada, Ottawa, Ontario, Canada 
</t>
    </r>
    <r>
      <rPr>
        <b/>
        <vertAlign val="superscript"/>
        <sz val="12"/>
        <color theme="1"/>
        <rFont val="Times New Roman"/>
        <family val="1"/>
      </rPr>
      <t>3</t>
    </r>
    <r>
      <rPr>
        <b/>
        <sz val="12"/>
        <color theme="1"/>
        <rFont val="Times New Roman"/>
        <family val="1"/>
      </rPr>
      <t xml:space="preserve">National Microbiology Laboratory, Public Health Agency of Canada, Winnipeg, Manitoba, Canada
Corresponding author
*E-mail: frederick.uhland@canada.ca 
</t>
    </r>
  </si>
  <si>
    <r>
      <t xml:space="preserve">Applicability of the data within a Canadian context is based principally on the location of information collection.
Laboratory or fundamental science based publications are also considered as applicable in the Canadian context in some circumstances. eg. </t>
    </r>
    <r>
      <rPr>
        <i/>
        <sz val="12"/>
        <color theme="1"/>
        <rFont val="Times New Roman"/>
        <family val="1"/>
      </rPr>
      <t>Microbiological evaluation of fish, Cwikova, O., 2016; http://www.potravinarstvo.com/journal1/index.php/potravinarstvo/article/view/617</t>
    </r>
    <r>
      <rPr>
        <sz val="12"/>
        <color theme="1"/>
        <rFont val="Times New Roman"/>
        <family val="1"/>
      </rPr>
      <t xml:space="preserve">
Papers examining other geographical regions and general reviews were considered the least useful
</t>
    </r>
  </si>
  <si>
    <t>Supplementary material: Excel file S1</t>
  </si>
  <si>
    <t>Pao 2008</t>
  </si>
  <si>
    <t>Henricksson 2018</t>
  </si>
  <si>
    <t>CFIA 2018b</t>
  </si>
  <si>
    <t>CODEX 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</si>
</sst>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sz val="9"/>
      <color rgb="FF000000"/>
      <name val="Calibri"/>
      <family val="2"/>
      <scheme val="minor"/>
    </font>
    <font>
      <sz val="9"/>
      <color theme="1"/>
      <name val="Calibri"/>
      <family val="2"/>
      <scheme val="minor"/>
    </font>
    <font>
      <b/>
      <sz val="9"/>
      <color theme="1"/>
      <name val="Calibri"/>
      <family val="2"/>
      <scheme val="minor"/>
    </font>
    <font>
      <sz val="9"/>
      <name val="Calibri"/>
      <family val="2"/>
      <scheme val="minor"/>
    </font>
    <font>
      <sz val="9"/>
      <color theme="1"/>
      <name val="Calibri"/>
      <family val="2"/>
    </font>
    <font>
      <b/>
      <sz val="9"/>
      <name val="Calibri"/>
      <family val="2"/>
      <scheme val="minor"/>
    </font>
    <font>
      <b/>
      <sz val="9"/>
      <color rgb="FFFF0000"/>
      <name val="Calibri"/>
      <family val="2"/>
      <scheme val="minor"/>
    </font>
    <font>
      <sz val="9"/>
      <color rgb="FFFF0000"/>
      <name val="Calibri"/>
      <family val="2"/>
      <scheme val="minor"/>
    </font>
    <font>
      <b/>
      <sz val="12"/>
      <color theme="1"/>
      <name val="Times New Roman"/>
      <family val="1"/>
    </font>
    <font>
      <b/>
      <vertAlign val="superscript"/>
      <sz val="12"/>
      <color theme="1"/>
      <name val="Times New Roman"/>
      <family val="1"/>
    </font>
    <font>
      <sz val="14"/>
      <color theme="1"/>
      <name val="Times New Roman"/>
      <family val="1"/>
    </font>
    <font>
      <sz val="12"/>
      <color theme="1"/>
      <name val="Times New Roman"/>
      <family val="1"/>
    </font>
    <font>
      <i/>
      <sz val="12"/>
      <color theme="1"/>
      <name val="Times New Roman"/>
      <family val="1"/>
    </font>
    <font>
      <sz val="12"/>
      <color rgb="FF000000"/>
      <name val="Times New Roman"/>
      <family val="1"/>
    </font>
    <font>
      <b/>
      <sz val="11"/>
      <color theme="1"/>
      <name val="Times New Roman"/>
      <family val="1"/>
    </font>
  </fonts>
  <fills count="8">
    <fill>
      <patternFill patternType="none"/>
    </fill>
    <fill>
      <patternFill patternType="gray125"/>
    </fill>
    <fill>
      <patternFill patternType="solid">
        <fgColor rgb="FFFFFF00"/>
        <bgColor indexed="64"/>
      </patternFill>
    </fill>
    <fill>
      <patternFill patternType="solid">
        <fgColor rgb="FFBFBFBF"/>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6">
    <xf numFmtId="0" fontId="0" fillId="0" borderId="0" xfId="0"/>
    <xf numFmtId="0" fontId="2" fillId="5" borderId="1" xfId="0" applyFont="1" applyFill="1" applyBorder="1" applyAlignment="1">
      <alignment horizontal="left" vertical="top" wrapText="1"/>
    </xf>
    <xf numFmtId="0" fontId="3" fillId="2" borderId="1" xfId="0" applyFont="1" applyFill="1" applyBorder="1" applyAlignment="1">
      <alignment horizontal="left" vertical="top"/>
    </xf>
    <xf numFmtId="1" fontId="2" fillId="0" borderId="1" xfId="0" applyNumberFormat="1" applyFont="1" applyBorder="1" applyAlignment="1">
      <alignment horizontal="center" vertical="top"/>
    </xf>
    <xf numFmtId="1" fontId="2" fillId="0" borderId="1" xfId="0" applyNumberFormat="1" applyFont="1" applyBorder="1" applyAlignment="1">
      <alignment horizontal="center" vertical="top" wrapText="1"/>
    </xf>
    <xf numFmtId="1" fontId="4" fillId="0" borderId="1" xfId="0" applyNumberFormat="1" applyFont="1" applyBorder="1" applyAlignment="1">
      <alignment horizontal="center" vertical="top"/>
    </xf>
    <xf numFmtId="0" fontId="2" fillId="0" borderId="1" xfId="0" applyFont="1" applyBorder="1" applyAlignment="1">
      <alignment horizontal="center" vertical="top"/>
    </xf>
    <xf numFmtId="0" fontId="3" fillId="0" borderId="1" xfId="0" applyFont="1" applyFill="1" applyBorder="1" applyAlignment="1">
      <alignment horizontal="left" vertical="top" wrapText="1"/>
    </xf>
    <xf numFmtId="1" fontId="1" fillId="0" borderId="1" xfId="0" applyNumberFormat="1" applyFont="1" applyBorder="1" applyAlignment="1">
      <alignment horizontal="center" vertical="top" wrapText="1"/>
    </xf>
    <xf numFmtId="0" fontId="3" fillId="4" borderId="1" xfId="0" applyFont="1" applyFill="1" applyBorder="1" applyAlignment="1">
      <alignment horizontal="left" vertical="top"/>
    </xf>
    <xf numFmtId="0" fontId="3" fillId="0" borderId="1" xfId="0" applyFont="1" applyBorder="1" applyAlignment="1">
      <alignment horizontal="center" vertical="top"/>
    </xf>
    <xf numFmtId="0" fontId="3" fillId="3" borderId="1" xfId="0" applyFont="1" applyFill="1" applyBorder="1" applyAlignment="1">
      <alignment horizontal="left" vertical="top"/>
    </xf>
    <xf numFmtId="0" fontId="3" fillId="5" borderId="1" xfId="0" applyFont="1" applyFill="1" applyBorder="1" applyAlignment="1">
      <alignment horizontal="left" vertical="top"/>
    </xf>
    <xf numFmtId="1" fontId="2" fillId="5" borderId="1" xfId="0" applyNumberFormat="1" applyFont="1" applyFill="1" applyBorder="1" applyAlignment="1">
      <alignment horizontal="center" vertical="top"/>
    </xf>
    <xf numFmtId="0" fontId="2" fillId="5" borderId="1" xfId="0" applyFont="1" applyFill="1" applyBorder="1" applyAlignment="1">
      <alignment horizontal="center" vertical="top"/>
    </xf>
    <xf numFmtId="0" fontId="2" fillId="0" borderId="1" xfId="0" applyFont="1" applyFill="1" applyBorder="1" applyAlignment="1">
      <alignment horizontal="left" vertical="top"/>
    </xf>
    <xf numFmtId="1" fontId="2" fillId="0" borderId="1" xfId="0" applyNumberFormat="1" applyFont="1" applyFill="1" applyBorder="1" applyAlignment="1">
      <alignment horizontal="center" vertical="top"/>
    </xf>
    <xf numFmtId="0" fontId="2" fillId="0" borderId="1" xfId="0" applyFont="1" applyFill="1" applyBorder="1" applyAlignment="1">
      <alignment horizontal="center" vertical="top"/>
    </xf>
    <xf numFmtId="164" fontId="3" fillId="0" borderId="1" xfId="0" applyNumberFormat="1" applyFont="1" applyFill="1" applyBorder="1" applyAlignment="1">
      <alignment horizontal="left" vertical="top"/>
    </xf>
    <xf numFmtId="164" fontId="2" fillId="0" borderId="1" xfId="0" applyNumberFormat="1" applyFont="1" applyFill="1" applyBorder="1" applyAlignment="1">
      <alignment horizontal="center" vertical="top"/>
    </xf>
    <xf numFmtId="164" fontId="3" fillId="0" borderId="1" xfId="0" applyNumberFormat="1" applyFont="1" applyFill="1" applyBorder="1" applyAlignment="1">
      <alignment horizontal="center" vertical="top"/>
    </xf>
    <xf numFmtId="0" fontId="3" fillId="0" borderId="1" xfId="0" applyFont="1" applyFill="1" applyBorder="1" applyAlignment="1">
      <alignment horizontal="left" vertical="top"/>
    </xf>
    <xf numFmtId="1" fontId="3" fillId="0" borderId="1" xfId="0" applyNumberFormat="1" applyFont="1" applyFill="1" applyBorder="1" applyAlignment="1">
      <alignment horizontal="center" vertical="top"/>
    </xf>
    <xf numFmtId="0" fontId="3" fillId="5" borderId="1" xfId="0" applyFont="1" applyFill="1" applyBorder="1" applyAlignment="1">
      <alignment horizontal="left" vertical="top" wrapText="1"/>
    </xf>
    <xf numFmtId="1" fontId="2" fillId="5" borderId="1" xfId="0" applyNumberFormat="1" applyFont="1" applyFill="1" applyBorder="1" applyAlignment="1">
      <alignment horizontal="center" vertical="top" wrapText="1"/>
    </xf>
    <xf numFmtId="0" fontId="2" fillId="5" borderId="1" xfId="0" applyFont="1" applyFill="1" applyBorder="1" applyAlignment="1">
      <alignment horizontal="center" vertical="top" wrapText="1"/>
    </xf>
    <xf numFmtId="0" fontId="6" fillId="0" borderId="1" xfId="0" applyFont="1" applyFill="1" applyBorder="1" applyAlignment="1">
      <alignment horizontal="left" vertical="top"/>
    </xf>
    <xf numFmtId="0" fontId="3" fillId="5" borderId="1" xfId="0" applyFont="1" applyFill="1" applyBorder="1" applyAlignment="1">
      <alignment horizontal="center" vertical="top"/>
    </xf>
    <xf numFmtId="0" fontId="2" fillId="0" borderId="1" xfId="0" applyFont="1" applyBorder="1" applyAlignment="1">
      <alignment horizontal="left" vertical="top"/>
    </xf>
    <xf numFmtId="1" fontId="3" fillId="5" borderId="1" xfId="0" applyNumberFormat="1" applyFont="1" applyFill="1" applyBorder="1" applyAlignment="1">
      <alignment horizontal="center" vertical="top"/>
    </xf>
    <xf numFmtId="1" fontId="7" fillId="5" borderId="1" xfId="0" applyNumberFormat="1" applyFont="1" applyFill="1" applyBorder="1" applyAlignment="1">
      <alignment horizontal="center" vertical="top"/>
    </xf>
    <xf numFmtId="0" fontId="3" fillId="7" borderId="1" xfId="0" applyFont="1" applyFill="1" applyBorder="1" applyAlignment="1">
      <alignment horizontal="left" vertical="top" wrapText="1"/>
    </xf>
    <xf numFmtId="1" fontId="2" fillId="7" borderId="1" xfId="0" applyNumberFormat="1" applyFont="1" applyFill="1" applyBorder="1" applyAlignment="1">
      <alignment horizontal="center" vertical="top"/>
    </xf>
    <xf numFmtId="0" fontId="2" fillId="7" borderId="1" xfId="0" applyFont="1" applyFill="1" applyBorder="1" applyAlignment="1">
      <alignment horizontal="center" vertical="top"/>
    </xf>
    <xf numFmtId="0" fontId="3" fillId="0" borderId="1" xfId="0" applyFont="1" applyFill="1" applyBorder="1" applyAlignment="1">
      <alignment horizontal="center" vertical="top"/>
    </xf>
    <xf numFmtId="0" fontId="2" fillId="0" borderId="0" xfId="0" applyFont="1" applyFill="1" applyAlignment="1">
      <alignment horizontal="left" vertical="top"/>
    </xf>
    <xf numFmtId="0" fontId="6" fillId="5" borderId="1" xfId="0" applyFont="1" applyFill="1" applyBorder="1" applyAlignment="1">
      <alignment horizontal="left" vertical="top"/>
    </xf>
    <xf numFmtId="1" fontId="4" fillId="5" borderId="1" xfId="0" applyNumberFormat="1" applyFont="1" applyFill="1" applyBorder="1" applyAlignment="1">
      <alignment horizontal="center" vertical="top"/>
    </xf>
    <xf numFmtId="0" fontId="4" fillId="0" borderId="1" xfId="0" applyFont="1" applyFill="1" applyBorder="1" applyAlignment="1">
      <alignment horizontal="center" vertical="top"/>
    </xf>
    <xf numFmtId="1" fontId="2" fillId="6" borderId="1" xfId="0" applyNumberFormat="1" applyFont="1" applyFill="1" applyBorder="1" applyAlignment="1">
      <alignment horizontal="center" vertical="top"/>
    </xf>
    <xf numFmtId="0" fontId="2" fillId="0" borderId="1" xfId="0" applyFont="1" applyFill="1" applyBorder="1" applyAlignment="1">
      <alignment horizontal="center" vertical="top" wrapText="1"/>
    </xf>
    <xf numFmtId="0" fontId="2" fillId="0" borderId="1" xfId="0" applyFont="1" applyBorder="1" applyAlignment="1">
      <alignment horizontal="center" vertical="top" wrapText="1"/>
    </xf>
    <xf numFmtId="164" fontId="2" fillId="0" borderId="1"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0" fontId="5" fillId="5"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8" fillId="5" borderId="1" xfId="0" applyFont="1" applyFill="1" applyBorder="1" applyAlignment="1">
      <alignment horizontal="center" vertical="top" wrapText="1"/>
    </xf>
    <xf numFmtId="0" fontId="2" fillId="7" borderId="1" xfId="0" applyFont="1" applyFill="1" applyBorder="1" applyAlignment="1">
      <alignment horizontal="center" vertical="top" wrapText="1"/>
    </xf>
    <xf numFmtId="0" fontId="4" fillId="5"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12" fillId="0" borderId="0" xfId="0" applyFont="1" applyBorder="1" applyAlignment="1">
      <alignment vertical="top"/>
    </xf>
    <xf numFmtId="0" fontId="9" fillId="0" borderId="0" xfId="0" applyFont="1" applyBorder="1" applyAlignment="1">
      <alignment vertical="top"/>
    </xf>
    <xf numFmtId="1" fontId="9" fillId="0" borderId="0" xfId="0" applyNumberFormat="1" applyFont="1" applyBorder="1" applyAlignment="1">
      <alignment vertical="top"/>
    </xf>
    <xf numFmtId="1" fontId="12" fillId="0" borderId="0" xfId="0" applyNumberFormat="1" applyFont="1" applyBorder="1" applyAlignment="1">
      <alignment vertical="top" wrapText="1"/>
    </xf>
    <xf numFmtId="0" fontId="12" fillId="0" borderId="0" xfId="0" applyFont="1" applyFill="1" applyBorder="1" applyAlignment="1">
      <alignment vertical="top"/>
    </xf>
    <xf numFmtId="0" fontId="12" fillId="0" borderId="0" xfId="0" applyFont="1" applyBorder="1" applyAlignment="1">
      <alignment vertical="top" wrapText="1"/>
    </xf>
    <xf numFmtId="0" fontId="9" fillId="0" borderId="0" xfId="0" applyFont="1" applyFill="1" applyBorder="1" applyAlignment="1">
      <alignment vertical="top"/>
    </xf>
    <xf numFmtId="1" fontId="14" fillId="0" borderId="0" xfId="0" applyNumberFormat="1" applyFont="1" applyBorder="1" applyAlignment="1">
      <alignment vertical="top" wrapText="1"/>
    </xf>
    <xf numFmtId="0" fontId="12" fillId="0" borderId="0" xfId="0" applyFont="1" applyBorder="1" applyAlignment="1">
      <alignment horizontal="left" vertical="top" wrapText="1"/>
    </xf>
    <xf numFmtId="0" fontId="15" fillId="0" borderId="0" xfId="0" applyFont="1" applyAlignment="1">
      <alignment vertical="center"/>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12" fillId="0" borderId="0" xfId="0" applyFont="1" applyBorder="1" applyAlignment="1">
      <alignment horizontal="left" vertical="top"/>
    </xf>
    <xf numFmtId="0" fontId="12" fillId="0" borderId="0" xfId="0" applyFont="1" applyBorder="1" applyAlignment="1">
      <alignment horizontal="left" vertical="top" wrapText="1"/>
    </xf>
    <xf numFmtId="0" fontId="11" fillId="0" borderId="0" xfId="0" applyFont="1" applyBorder="1" applyAlignment="1">
      <alignment horizontal="left" vertical="top" wrapText="1"/>
    </xf>
    <xf numFmtId="0" fontId="12" fillId="0" borderId="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22" workbookViewId="0">
      <selection sqref="A1:XFD1"/>
    </sheetView>
  </sheetViews>
  <sheetFormatPr defaultRowHeight="15.75" x14ac:dyDescent="0.25"/>
  <cols>
    <col min="1" max="1" width="9.140625" style="50"/>
    <col min="2" max="2" width="51.5703125" style="50" customWidth="1"/>
    <col min="3" max="3" width="88.28515625" style="50" customWidth="1"/>
    <col min="4" max="16384" width="9.140625" style="50"/>
  </cols>
  <sheetData>
    <row r="1" spans="1:9" s="61" customFormat="1" ht="211.5" customHeight="1" x14ac:dyDescent="0.25">
      <c r="A1" s="60" t="s">
        <v>344</v>
      </c>
    </row>
    <row r="2" spans="1:9" s="60" customFormat="1" ht="48" customHeight="1" x14ac:dyDescent="0.25">
      <c r="A2" s="60" t="s">
        <v>346</v>
      </c>
    </row>
    <row r="3" spans="1:9" ht="81" customHeight="1" x14ac:dyDescent="0.25">
      <c r="A3" s="64" t="s">
        <v>321</v>
      </c>
      <c r="B3" s="64"/>
      <c r="C3" s="64"/>
    </row>
    <row r="4" spans="1:9" ht="68.25" customHeight="1" x14ac:dyDescent="0.25">
      <c r="A4" s="51" t="s">
        <v>297</v>
      </c>
      <c r="B4" s="51" t="s">
        <v>310</v>
      </c>
      <c r="C4" s="51" t="s">
        <v>311</v>
      </c>
    </row>
    <row r="5" spans="1:9" ht="19.5" customHeight="1" x14ac:dyDescent="0.25">
      <c r="B5" s="52" t="s">
        <v>3</v>
      </c>
      <c r="C5" s="65" t="s">
        <v>345</v>
      </c>
      <c r="D5" s="65"/>
      <c r="E5" s="65"/>
      <c r="F5" s="65"/>
      <c r="G5" s="65"/>
      <c r="H5" s="65"/>
      <c r="I5" s="65"/>
    </row>
    <row r="6" spans="1:9" ht="15" customHeight="1" x14ac:dyDescent="0.25">
      <c r="A6" s="50">
        <v>3</v>
      </c>
      <c r="B6" s="53" t="s">
        <v>309</v>
      </c>
      <c r="C6" s="65"/>
      <c r="D6" s="65"/>
      <c r="E6" s="65"/>
      <c r="F6" s="65"/>
      <c r="G6" s="65"/>
      <c r="H6" s="65"/>
      <c r="I6" s="65"/>
    </row>
    <row r="7" spans="1:9" x14ac:dyDescent="0.25">
      <c r="A7" s="50">
        <v>2</v>
      </c>
      <c r="B7" s="50" t="s">
        <v>308</v>
      </c>
      <c r="C7" s="65"/>
      <c r="D7" s="65"/>
      <c r="E7" s="65"/>
      <c r="F7" s="65"/>
      <c r="G7" s="65"/>
      <c r="H7" s="65"/>
      <c r="I7" s="65"/>
    </row>
    <row r="8" spans="1:9" x14ac:dyDescent="0.25">
      <c r="A8" s="50">
        <v>1</v>
      </c>
      <c r="B8" s="50" t="s">
        <v>307</v>
      </c>
      <c r="C8" s="65"/>
      <c r="D8" s="65"/>
      <c r="E8" s="65"/>
      <c r="F8" s="65"/>
      <c r="G8" s="65"/>
      <c r="H8" s="65"/>
      <c r="I8" s="65"/>
    </row>
    <row r="9" spans="1:9" x14ac:dyDescent="0.25">
      <c r="A9" s="54">
        <v>0</v>
      </c>
      <c r="B9" s="50" t="s">
        <v>306</v>
      </c>
      <c r="C9" s="65"/>
      <c r="D9" s="65"/>
      <c r="E9" s="65"/>
      <c r="F9" s="65"/>
      <c r="G9" s="65"/>
      <c r="H9" s="65"/>
      <c r="I9" s="65"/>
    </row>
    <row r="10" spans="1:9" x14ac:dyDescent="0.25">
      <c r="A10" s="54"/>
      <c r="C10" s="55"/>
    </row>
    <row r="12" spans="1:9" s="51" customFormat="1" x14ac:dyDescent="0.25">
      <c r="B12" s="56" t="s">
        <v>334</v>
      </c>
    </row>
    <row r="13" spans="1:9" ht="16.5" customHeight="1" x14ac:dyDescent="0.25">
      <c r="A13" s="50">
        <v>4</v>
      </c>
      <c r="B13" s="57" t="s">
        <v>305</v>
      </c>
      <c r="C13" s="63" t="s">
        <v>335</v>
      </c>
      <c r="D13" s="63"/>
      <c r="E13" s="63"/>
      <c r="F13" s="63"/>
      <c r="G13" s="63"/>
      <c r="H13" s="63"/>
      <c r="I13" s="63"/>
    </row>
    <row r="14" spans="1:9" x14ac:dyDescent="0.25">
      <c r="A14" s="50">
        <v>3</v>
      </c>
      <c r="B14" s="50" t="s">
        <v>301</v>
      </c>
      <c r="C14" s="63"/>
      <c r="D14" s="63"/>
      <c r="E14" s="63"/>
      <c r="F14" s="63"/>
      <c r="G14" s="63"/>
      <c r="H14" s="63"/>
      <c r="I14" s="63"/>
    </row>
    <row r="15" spans="1:9" x14ac:dyDescent="0.25">
      <c r="A15" s="50">
        <v>2</v>
      </c>
      <c r="B15" s="50" t="s">
        <v>302</v>
      </c>
      <c r="C15" s="63"/>
      <c r="D15" s="63"/>
      <c r="E15" s="63"/>
      <c r="F15" s="63"/>
      <c r="G15" s="63"/>
      <c r="H15" s="63"/>
      <c r="I15" s="63"/>
    </row>
    <row r="16" spans="1:9" x14ac:dyDescent="0.25">
      <c r="A16" s="50">
        <v>1</v>
      </c>
      <c r="B16" s="50" t="s">
        <v>303</v>
      </c>
      <c r="C16" s="63"/>
      <c r="D16" s="63"/>
      <c r="E16" s="63"/>
      <c r="F16" s="63"/>
      <c r="G16" s="63"/>
      <c r="H16" s="63"/>
      <c r="I16" s="63"/>
    </row>
    <row r="17" spans="1:9" x14ac:dyDescent="0.25">
      <c r="A17" s="50">
        <v>0</v>
      </c>
      <c r="B17" s="50" t="s">
        <v>304</v>
      </c>
      <c r="C17" s="63"/>
      <c r="D17" s="63"/>
      <c r="E17" s="63"/>
      <c r="F17" s="63"/>
      <c r="G17" s="63"/>
      <c r="H17" s="63"/>
      <c r="I17" s="63"/>
    </row>
    <row r="20" spans="1:9" s="51" customFormat="1" x14ac:dyDescent="0.25">
      <c r="B20" s="52" t="s">
        <v>312</v>
      </c>
    </row>
    <row r="21" spans="1:9" ht="15.75" customHeight="1" x14ac:dyDescent="0.25">
      <c r="A21" s="50">
        <v>3</v>
      </c>
      <c r="B21" s="50" t="s">
        <v>298</v>
      </c>
      <c r="C21" s="63" t="s">
        <v>319</v>
      </c>
      <c r="D21" s="63"/>
      <c r="E21" s="63"/>
      <c r="F21" s="63"/>
      <c r="G21" s="63"/>
      <c r="H21" s="63"/>
      <c r="I21" s="63"/>
    </row>
    <row r="22" spans="1:9" x14ac:dyDescent="0.25">
      <c r="A22" s="50">
        <v>2</v>
      </c>
      <c r="B22" s="50" t="s">
        <v>299</v>
      </c>
      <c r="C22" s="63"/>
      <c r="D22" s="63"/>
      <c r="E22" s="63"/>
      <c r="F22" s="63"/>
      <c r="G22" s="63"/>
      <c r="H22" s="63"/>
      <c r="I22" s="63"/>
    </row>
    <row r="23" spans="1:9" x14ac:dyDescent="0.25">
      <c r="A23" s="50">
        <v>1</v>
      </c>
      <c r="B23" s="50" t="s">
        <v>300</v>
      </c>
      <c r="C23" s="63"/>
      <c r="D23" s="63"/>
      <c r="E23" s="63"/>
      <c r="F23" s="63"/>
      <c r="G23" s="63"/>
      <c r="H23" s="63"/>
      <c r="I23" s="63"/>
    </row>
    <row r="24" spans="1:9" x14ac:dyDescent="0.25">
      <c r="C24" s="63"/>
      <c r="D24" s="63"/>
      <c r="E24" s="63"/>
      <c r="F24" s="63"/>
      <c r="G24" s="63"/>
      <c r="H24" s="63"/>
      <c r="I24" s="63"/>
    </row>
    <row r="25" spans="1:9" x14ac:dyDescent="0.25">
      <c r="C25" s="58"/>
    </row>
    <row r="26" spans="1:9" x14ac:dyDescent="0.25">
      <c r="C26" s="58"/>
    </row>
    <row r="27" spans="1:9" x14ac:dyDescent="0.25">
      <c r="B27" s="51" t="s">
        <v>314</v>
      </c>
    </row>
    <row r="28" spans="1:9" x14ac:dyDescent="0.25">
      <c r="B28" s="54" t="s">
        <v>296</v>
      </c>
      <c r="C28" s="62" t="s">
        <v>316</v>
      </c>
      <c r="D28" s="62"/>
      <c r="E28" s="62"/>
      <c r="F28" s="62"/>
      <c r="G28" s="62"/>
      <c r="H28" s="62"/>
      <c r="I28" s="62"/>
    </row>
    <row r="29" spans="1:9" x14ac:dyDescent="0.25">
      <c r="B29" s="54" t="s">
        <v>320</v>
      </c>
      <c r="C29" s="62" t="s">
        <v>317</v>
      </c>
      <c r="D29" s="62"/>
      <c r="E29" s="62"/>
      <c r="F29" s="62"/>
      <c r="G29" s="62"/>
      <c r="H29" s="62"/>
      <c r="I29" s="62"/>
    </row>
    <row r="30" spans="1:9" x14ac:dyDescent="0.25">
      <c r="B30" s="54" t="s">
        <v>286</v>
      </c>
      <c r="C30" s="62" t="s">
        <v>318</v>
      </c>
      <c r="D30" s="62"/>
      <c r="E30" s="62"/>
      <c r="F30" s="62"/>
      <c r="G30" s="62"/>
      <c r="H30" s="62"/>
      <c r="I30" s="62"/>
    </row>
    <row r="33" spans="3:3" x14ac:dyDescent="0.25">
      <c r="C33" s="59" t="s">
        <v>313</v>
      </c>
    </row>
  </sheetData>
  <mergeCells count="9">
    <mergeCell ref="A1:XFD1"/>
    <mergeCell ref="C28:I28"/>
    <mergeCell ref="C29:I29"/>
    <mergeCell ref="C30:I30"/>
    <mergeCell ref="C21:I24"/>
    <mergeCell ref="A3:C3"/>
    <mergeCell ref="C5:I9"/>
    <mergeCell ref="C13:I17"/>
    <mergeCell ref="A2:XF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1"/>
  <sheetViews>
    <sheetView tabSelected="1" zoomScale="130" zoomScaleNormal="130" workbookViewId="0">
      <pane xSplit="1" ySplit="2" topLeftCell="B66" activePane="bottomRight" state="frozen"/>
      <selection pane="topRight" activeCell="B1" sqref="B1"/>
      <selection pane="bottomLeft" activeCell="A3" sqref="A3"/>
      <selection pane="bottomRight" activeCell="A75" sqref="A75"/>
    </sheetView>
  </sheetViews>
  <sheetFormatPr defaultColWidth="8.85546875" defaultRowHeight="12" x14ac:dyDescent="0.25"/>
  <cols>
    <col min="1" max="1" width="50" style="28" customWidth="1"/>
    <col min="2" max="2" width="27.42578125" style="3" customWidth="1"/>
    <col min="3" max="3" width="31.28515625" style="3" customWidth="1"/>
    <col min="4" max="4" width="20" style="3" customWidth="1"/>
    <col min="5" max="5" width="12.85546875" style="3" customWidth="1"/>
    <col min="6" max="6" width="20" style="3" customWidth="1"/>
    <col min="7" max="7" width="41.28515625" style="41" customWidth="1"/>
    <col min="8" max="16384" width="8.85546875" style="6"/>
  </cols>
  <sheetData>
    <row r="1" spans="1:14" ht="24" x14ac:dyDescent="0.25">
      <c r="A1" s="2" t="s">
        <v>0</v>
      </c>
      <c r="B1" s="3" t="s">
        <v>3</v>
      </c>
      <c r="C1" s="3" t="s">
        <v>4</v>
      </c>
      <c r="D1" s="4" t="s">
        <v>326</v>
      </c>
      <c r="F1" s="5" t="s">
        <v>41</v>
      </c>
      <c r="G1" s="40" t="s">
        <v>289</v>
      </c>
    </row>
    <row r="2" spans="1:14" s="41" customFormat="1" ht="77.45" customHeight="1" x14ac:dyDescent="0.25">
      <c r="A2" s="7"/>
      <c r="B2" s="4" t="s">
        <v>262</v>
      </c>
      <c r="C2" s="8" t="s">
        <v>47</v>
      </c>
      <c r="D2" s="8" t="s">
        <v>48</v>
      </c>
      <c r="E2" s="8" t="s">
        <v>315</v>
      </c>
      <c r="F2" s="8" t="s">
        <v>49</v>
      </c>
    </row>
    <row r="3" spans="1:14" s="10" customFormat="1" x14ac:dyDescent="0.25">
      <c r="A3" s="9" t="s">
        <v>1</v>
      </c>
      <c r="B3" s="3"/>
      <c r="C3" s="3"/>
      <c r="D3" s="3"/>
      <c r="E3" s="3"/>
      <c r="F3" s="3"/>
      <c r="G3" s="41"/>
      <c r="H3" s="6"/>
      <c r="I3" s="6"/>
      <c r="J3" s="6"/>
      <c r="K3" s="6"/>
      <c r="L3" s="6"/>
      <c r="M3" s="6"/>
      <c r="N3" s="6"/>
    </row>
    <row r="4" spans="1:14" s="10" customFormat="1" x14ac:dyDescent="0.25">
      <c r="A4" s="11" t="s">
        <v>2</v>
      </c>
      <c r="B4" s="3"/>
      <c r="C4" s="3"/>
      <c r="D4" s="3"/>
      <c r="E4" s="3"/>
      <c r="F4" s="3"/>
      <c r="G4" s="41"/>
      <c r="H4" s="6"/>
      <c r="I4" s="6"/>
      <c r="J4" s="6"/>
      <c r="K4" s="6"/>
      <c r="L4" s="6"/>
      <c r="M4" s="6"/>
      <c r="N4" s="6"/>
    </row>
    <row r="5" spans="1:14" s="14" customFormat="1" x14ac:dyDescent="0.25">
      <c r="A5" s="12" t="s">
        <v>5</v>
      </c>
      <c r="B5" s="13"/>
      <c r="C5" s="13"/>
      <c r="D5" s="13"/>
      <c r="E5" s="13"/>
      <c r="F5" s="13"/>
      <c r="G5" s="25"/>
    </row>
    <row r="6" spans="1:14" s="14" customFormat="1" x14ac:dyDescent="0.25">
      <c r="A6" s="12" t="s">
        <v>39</v>
      </c>
      <c r="B6" s="13"/>
      <c r="C6" s="13"/>
      <c r="D6" s="13"/>
      <c r="E6" s="13"/>
      <c r="F6" s="13"/>
      <c r="G6" s="25"/>
    </row>
    <row r="7" spans="1:14" s="17" customFormat="1" x14ac:dyDescent="0.25">
      <c r="A7" s="15" t="s">
        <v>44</v>
      </c>
      <c r="B7" s="16">
        <v>2</v>
      </c>
      <c r="C7" s="16">
        <v>2</v>
      </c>
      <c r="D7" s="16">
        <v>1</v>
      </c>
      <c r="E7" s="16" t="s">
        <v>324</v>
      </c>
      <c r="F7" s="16">
        <f t="shared" ref="F7:F12" si="0">SUM(B7:D7)</f>
        <v>5</v>
      </c>
      <c r="G7" s="40"/>
    </row>
    <row r="8" spans="1:14" s="17" customFormat="1" x14ac:dyDescent="0.25">
      <c r="A8" s="15" t="s">
        <v>42</v>
      </c>
      <c r="B8" s="16">
        <v>1</v>
      </c>
      <c r="C8" s="16">
        <v>2</v>
      </c>
      <c r="D8" s="16">
        <v>1</v>
      </c>
      <c r="E8" s="16" t="s">
        <v>324</v>
      </c>
      <c r="F8" s="16">
        <f t="shared" si="0"/>
        <v>4</v>
      </c>
      <c r="G8" s="40"/>
    </row>
    <row r="9" spans="1:14" s="17" customFormat="1" x14ac:dyDescent="0.25">
      <c r="A9" s="15" t="s">
        <v>43</v>
      </c>
      <c r="B9" s="16">
        <v>1</v>
      </c>
      <c r="C9" s="16">
        <v>2</v>
      </c>
      <c r="D9" s="16">
        <v>4</v>
      </c>
      <c r="E9" s="16" t="s">
        <v>325</v>
      </c>
      <c r="F9" s="16">
        <f t="shared" si="0"/>
        <v>7</v>
      </c>
      <c r="G9" s="40"/>
    </row>
    <row r="10" spans="1:14" s="17" customFormat="1" x14ac:dyDescent="0.25">
      <c r="A10" s="15" t="s">
        <v>45</v>
      </c>
      <c r="B10" s="16">
        <v>3</v>
      </c>
      <c r="C10" s="16">
        <v>2</v>
      </c>
      <c r="D10" s="16">
        <v>2</v>
      </c>
      <c r="E10" s="16" t="s">
        <v>325</v>
      </c>
      <c r="F10" s="16">
        <f t="shared" si="0"/>
        <v>7</v>
      </c>
      <c r="G10" s="40"/>
    </row>
    <row r="11" spans="1:14" s="17" customFormat="1" x14ac:dyDescent="0.25">
      <c r="A11" s="15" t="s">
        <v>290</v>
      </c>
      <c r="B11" s="16">
        <v>1</v>
      </c>
      <c r="C11" s="16">
        <v>2</v>
      </c>
      <c r="D11" s="16">
        <v>1</v>
      </c>
      <c r="E11" s="16" t="s">
        <v>325</v>
      </c>
      <c r="F11" s="16">
        <f t="shared" si="0"/>
        <v>4</v>
      </c>
      <c r="G11" s="40"/>
    </row>
    <row r="12" spans="1:14" s="17" customFormat="1" x14ac:dyDescent="0.25">
      <c r="A12" s="15" t="s">
        <v>46</v>
      </c>
      <c r="B12" s="16">
        <v>2</v>
      </c>
      <c r="C12" s="16">
        <v>2</v>
      </c>
      <c r="D12" s="16">
        <v>1</v>
      </c>
      <c r="E12" s="16" t="s">
        <v>325</v>
      </c>
      <c r="F12" s="16">
        <f t="shared" si="0"/>
        <v>5</v>
      </c>
      <c r="G12" s="40"/>
    </row>
    <row r="13" spans="1:14" s="19" customFormat="1" x14ac:dyDescent="0.25">
      <c r="A13" s="18" t="s">
        <v>50</v>
      </c>
      <c r="F13" s="20">
        <f>AVERAGE(F7:F12)</f>
        <v>5.333333333333333</v>
      </c>
      <c r="G13" s="42"/>
    </row>
    <row r="14" spans="1:14" s="17" customFormat="1" x14ac:dyDescent="0.25">
      <c r="A14" s="21"/>
      <c r="B14" s="16"/>
      <c r="C14" s="16"/>
      <c r="D14" s="16"/>
      <c r="E14" s="16"/>
      <c r="F14" s="22"/>
      <c r="G14" s="40"/>
    </row>
    <row r="15" spans="1:14" s="14" customFormat="1" x14ac:dyDescent="0.25">
      <c r="A15" s="12" t="s">
        <v>34</v>
      </c>
      <c r="B15" s="13"/>
      <c r="C15" s="13"/>
      <c r="D15" s="13"/>
      <c r="E15" s="13"/>
      <c r="F15" s="13"/>
      <c r="G15" s="25"/>
    </row>
    <row r="16" spans="1:14" s="17" customFormat="1" x14ac:dyDescent="0.25">
      <c r="A16" s="15" t="s">
        <v>51</v>
      </c>
      <c r="B16" s="16">
        <v>3</v>
      </c>
      <c r="C16" s="16">
        <v>1</v>
      </c>
      <c r="D16" s="16">
        <v>2</v>
      </c>
      <c r="E16" s="16" t="s">
        <v>324</v>
      </c>
      <c r="F16" s="16">
        <f t="shared" ref="F16:F47" si="1">SUM(B16:D16)</f>
        <v>6</v>
      </c>
      <c r="G16" s="40"/>
    </row>
    <row r="17" spans="1:7" s="17" customFormat="1" x14ac:dyDescent="0.25">
      <c r="A17" s="15" t="s">
        <v>52</v>
      </c>
      <c r="B17" s="16">
        <v>1</v>
      </c>
      <c r="C17" s="16">
        <v>1</v>
      </c>
      <c r="D17" s="16">
        <v>1</v>
      </c>
      <c r="E17" s="16" t="s">
        <v>324</v>
      </c>
      <c r="F17" s="16">
        <f t="shared" si="1"/>
        <v>3</v>
      </c>
      <c r="G17" s="40"/>
    </row>
    <row r="18" spans="1:7" s="17" customFormat="1" x14ac:dyDescent="0.25">
      <c r="A18" s="15" t="s">
        <v>53</v>
      </c>
      <c r="B18" s="16">
        <v>1</v>
      </c>
      <c r="C18" s="16">
        <v>2</v>
      </c>
      <c r="D18" s="16">
        <v>1</v>
      </c>
      <c r="E18" s="16" t="s">
        <v>324</v>
      </c>
      <c r="F18" s="16">
        <f t="shared" si="1"/>
        <v>4</v>
      </c>
      <c r="G18" s="40"/>
    </row>
    <row r="19" spans="1:7" s="17" customFormat="1" x14ac:dyDescent="0.25">
      <c r="A19" s="15" t="s">
        <v>54</v>
      </c>
      <c r="B19" s="16">
        <v>3</v>
      </c>
      <c r="C19" s="16">
        <v>2</v>
      </c>
      <c r="D19" s="16">
        <v>3</v>
      </c>
      <c r="E19" s="16" t="s">
        <v>324</v>
      </c>
      <c r="F19" s="16">
        <f t="shared" si="1"/>
        <v>8</v>
      </c>
      <c r="G19" s="40"/>
    </row>
    <row r="20" spans="1:7" s="17" customFormat="1" x14ac:dyDescent="0.25">
      <c r="A20" s="15" t="s">
        <v>55</v>
      </c>
      <c r="B20" s="16">
        <v>3</v>
      </c>
      <c r="C20" s="16">
        <v>2</v>
      </c>
      <c r="D20" s="16">
        <v>3</v>
      </c>
      <c r="E20" s="16" t="s">
        <v>324</v>
      </c>
      <c r="F20" s="16">
        <f t="shared" si="1"/>
        <v>8</v>
      </c>
      <c r="G20" s="40"/>
    </row>
    <row r="21" spans="1:7" s="17" customFormat="1" x14ac:dyDescent="0.25">
      <c r="A21" s="15" t="s">
        <v>56</v>
      </c>
      <c r="B21" s="16">
        <v>1</v>
      </c>
      <c r="C21" s="16">
        <v>2</v>
      </c>
      <c r="D21" s="16">
        <v>3</v>
      </c>
      <c r="E21" s="16" t="s">
        <v>325</v>
      </c>
      <c r="F21" s="16">
        <f t="shared" si="1"/>
        <v>6</v>
      </c>
      <c r="G21" s="40"/>
    </row>
    <row r="22" spans="1:7" s="17" customFormat="1" x14ac:dyDescent="0.25">
      <c r="A22" s="15" t="s">
        <v>57</v>
      </c>
      <c r="B22" s="16">
        <v>1</v>
      </c>
      <c r="C22" s="16">
        <v>2</v>
      </c>
      <c r="D22" s="16">
        <v>1</v>
      </c>
      <c r="E22" s="16" t="s">
        <v>325</v>
      </c>
      <c r="F22" s="16">
        <f t="shared" si="1"/>
        <v>4</v>
      </c>
      <c r="G22" s="40"/>
    </row>
    <row r="23" spans="1:7" s="17" customFormat="1" x14ac:dyDescent="0.25">
      <c r="A23" s="15" t="s">
        <v>58</v>
      </c>
      <c r="B23" s="16">
        <v>1</v>
      </c>
      <c r="C23" s="16">
        <v>2</v>
      </c>
      <c r="D23" s="16">
        <v>2</v>
      </c>
      <c r="E23" s="16" t="s">
        <v>324</v>
      </c>
      <c r="F23" s="16">
        <f t="shared" si="1"/>
        <v>5</v>
      </c>
      <c r="G23" s="40"/>
    </row>
    <row r="24" spans="1:7" s="17" customFormat="1" x14ac:dyDescent="0.25">
      <c r="A24" s="15" t="s">
        <v>59</v>
      </c>
      <c r="B24" s="16">
        <v>1</v>
      </c>
      <c r="C24" s="16">
        <v>2</v>
      </c>
      <c r="D24" s="16">
        <v>2</v>
      </c>
      <c r="E24" s="16" t="s">
        <v>325</v>
      </c>
      <c r="F24" s="16">
        <f t="shared" si="1"/>
        <v>5</v>
      </c>
      <c r="G24" s="40"/>
    </row>
    <row r="25" spans="1:7" s="17" customFormat="1" x14ac:dyDescent="0.25">
      <c r="A25" s="15" t="s">
        <v>60</v>
      </c>
      <c r="B25" s="16">
        <v>1</v>
      </c>
      <c r="C25" s="16">
        <v>2</v>
      </c>
      <c r="D25" s="16">
        <v>2</v>
      </c>
      <c r="E25" s="16" t="s">
        <v>325</v>
      </c>
      <c r="F25" s="16">
        <f t="shared" si="1"/>
        <v>5</v>
      </c>
      <c r="G25" s="40"/>
    </row>
    <row r="26" spans="1:7" s="17" customFormat="1" x14ac:dyDescent="0.25">
      <c r="A26" s="15" t="s">
        <v>61</v>
      </c>
      <c r="B26" s="16">
        <v>1</v>
      </c>
      <c r="C26" s="16">
        <v>2</v>
      </c>
      <c r="D26" s="16">
        <v>3</v>
      </c>
      <c r="E26" s="16" t="s">
        <v>324</v>
      </c>
      <c r="F26" s="16">
        <f t="shared" si="1"/>
        <v>6</v>
      </c>
      <c r="G26" s="40"/>
    </row>
    <row r="27" spans="1:7" s="17" customFormat="1" x14ac:dyDescent="0.25">
      <c r="A27" s="15" t="s">
        <v>62</v>
      </c>
      <c r="B27" s="16">
        <v>1</v>
      </c>
      <c r="C27" s="16">
        <v>2</v>
      </c>
      <c r="D27" s="16">
        <v>3</v>
      </c>
      <c r="E27" s="16" t="s">
        <v>325</v>
      </c>
      <c r="F27" s="16">
        <f t="shared" si="1"/>
        <v>6</v>
      </c>
      <c r="G27" s="40"/>
    </row>
    <row r="28" spans="1:7" s="17" customFormat="1" x14ac:dyDescent="0.25">
      <c r="A28" s="15" t="s">
        <v>63</v>
      </c>
      <c r="B28" s="16">
        <v>1</v>
      </c>
      <c r="C28" s="16">
        <v>2</v>
      </c>
      <c r="D28" s="16">
        <v>2</v>
      </c>
      <c r="E28" s="16" t="s">
        <v>325</v>
      </c>
      <c r="F28" s="16">
        <f t="shared" si="1"/>
        <v>5</v>
      </c>
      <c r="G28" s="40"/>
    </row>
    <row r="29" spans="1:7" s="17" customFormat="1" x14ac:dyDescent="0.25">
      <c r="A29" s="15" t="s">
        <v>64</v>
      </c>
      <c r="B29" s="16">
        <v>1</v>
      </c>
      <c r="C29" s="16">
        <v>2</v>
      </c>
      <c r="D29" s="16">
        <v>1</v>
      </c>
      <c r="E29" s="16" t="s">
        <v>324</v>
      </c>
      <c r="F29" s="16">
        <f t="shared" si="1"/>
        <v>4</v>
      </c>
      <c r="G29" s="40"/>
    </row>
    <row r="30" spans="1:7" s="17" customFormat="1" x14ac:dyDescent="0.25">
      <c r="A30" s="15" t="s">
        <v>328</v>
      </c>
      <c r="B30" s="16">
        <v>1</v>
      </c>
      <c r="C30" s="16">
        <v>2</v>
      </c>
      <c r="D30" s="16">
        <v>3</v>
      </c>
      <c r="E30" s="16" t="s">
        <v>324</v>
      </c>
      <c r="F30" s="16">
        <f t="shared" si="1"/>
        <v>6</v>
      </c>
      <c r="G30" s="40"/>
    </row>
    <row r="31" spans="1:7" s="17" customFormat="1" x14ac:dyDescent="0.25">
      <c r="A31" s="15" t="s">
        <v>327</v>
      </c>
      <c r="B31" s="16">
        <v>1</v>
      </c>
      <c r="C31" s="16">
        <v>2</v>
      </c>
      <c r="D31" s="16">
        <v>3</v>
      </c>
      <c r="E31" s="16" t="s">
        <v>325</v>
      </c>
      <c r="F31" s="16">
        <f t="shared" si="1"/>
        <v>6</v>
      </c>
      <c r="G31" s="40"/>
    </row>
    <row r="32" spans="1:7" s="17" customFormat="1" x14ac:dyDescent="0.25">
      <c r="A32" s="15" t="s">
        <v>65</v>
      </c>
      <c r="B32" s="16">
        <v>1</v>
      </c>
      <c r="C32" s="16">
        <v>2</v>
      </c>
      <c r="D32" s="16">
        <v>3</v>
      </c>
      <c r="E32" s="16" t="s">
        <v>325</v>
      </c>
      <c r="F32" s="16">
        <f t="shared" si="1"/>
        <v>6</v>
      </c>
      <c r="G32" s="40"/>
    </row>
    <row r="33" spans="1:7" s="17" customFormat="1" x14ac:dyDescent="0.25">
      <c r="A33" s="15" t="s">
        <v>66</v>
      </c>
      <c r="B33" s="16">
        <v>1</v>
      </c>
      <c r="C33" s="16">
        <v>2</v>
      </c>
      <c r="D33" s="16">
        <v>2</v>
      </c>
      <c r="E33" s="16" t="s">
        <v>325</v>
      </c>
      <c r="F33" s="16">
        <f t="shared" si="1"/>
        <v>5</v>
      </c>
      <c r="G33" s="40"/>
    </row>
    <row r="34" spans="1:7" s="17" customFormat="1" x14ac:dyDescent="0.25">
      <c r="A34" s="15" t="s">
        <v>266</v>
      </c>
      <c r="B34" s="16">
        <v>1</v>
      </c>
      <c r="C34" s="16">
        <v>2</v>
      </c>
      <c r="D34" s="16">
        <v>2</v>
      </c>
      <c r="E34" s="16" t="s">
        <v>324</v>
      </c>
      <c r="F34" s="16">
        <f t="shared" si="1"/>
        <v>5</v>
      </c>
      <c r="G34" s="40"/>
    </row>
    <row r="35" spans="1:7" s="17" customFormat="1" x14ac:dyDescent="0.25">
      <c r="A35" s="15" t="s">
        <v>67</v>
      </c>
      <c r="B35" s="16">
        <v>1</v>
      </c>
      <c r="C35" s="16">
        <v>2</v>
      </c>
      <c r="D35" s="16">
        <v>1</v>
      </c>
      <c r="E35" s="16" t="s">
        <v>324</v>
      </c>
      <c r="F35" s="16">
        <f t="shared" si="1"/>
        <v>4</v>
      </c>
      <c r="G35" s="40"/>
    </row>
    <row r="36" spans="1:7" s="17" customFormat="1" x14ac:dyDescent="0.25">
      <c r="A36" s="15" t="s">
        <v>68</v>
      </c>
      <c r="B36" s="16">
        <v>1</v>
      </c>
      <c r="C36" s="16">
        <v>2</v>
      </c>
      <c r="D36" s="16">
        <v>2</v>
      </c>
      <c r="E36" s="16" t="s">
        <v>324</v>
      </c>
      <c r="F36" s="16">
        <f t="shared" si="1"/>
        <v>5</v>
      </c>
      <c r="G36" s="40"/>
    </row>
    <row r="37" spans="1:7" s="17" customFormat="1" x14ac:dyDescent="0.25">
      <c r="A37" s="15" t="s">
        <v>69</v>
      </c>
      <c r="B37" s="16">
        <v>1</v>
      </c>
      <c r="C37" s="16">
        <v>2</v>
      </c>
      <c r="D37" s="16">
        <v>2</v>
      </c>
      <c r="E37" s="16" t="s">
        <v>325</v>
      </c>
      <c r="F37" s="16">
        <f>SUM(B37:E37)</f>
        <v>5</v>
      </c>
      <c r="G37" s="40"/>
    </row>
    <row r="38" spans="1:7" s="17" customFormat="1" x14ac:dyDescent="0.25">
      <c r="A38" s="15" t="s">
        <v>70</v>
      </c>
      <c r="B38" s="16">
        <v>1</v>
      </c>
      <c r="C38" s="16">
        <v>2</v>
      </c>
      <c r="D38" s="16">
        <v>3</v>
      </c>
      <c r="E38" s="16" t="s">
        <v>325</v>
      </c>
      <c r="F38" s="16">
        <f t="shared" si="1"/>
        <v>6</v>
      </c>
      <c r="G38" s="40"/>
    </row>
    <row r="39" spans="1:7" s="17" customFormat="1" x14ac:dyDescent="0.25">
      <c r="A39" s="15" t="s">
        <v>71</v>
      </c>
      <c r="B39" s="16">
        <v>1</v>
      </c>
      <c r="C39" s="16">
        <v>2</v>
      </c>
      <c r="D39" s="16">
        <v>3</v>
      </c>
      <c r="E39" s="16" t="s">
        <v>325</v>
      </c>
      <c r="F39" s="16">
        <f t="shared" si="1"/>
        <v>6</v>
      </c>
      <c r="G39" s="40"/>
    </row>
    <row r="40" spans="1:7" s="17" customFormat="1" x14ac:dyDescent="0.25">
      <c r="A40" s="15" t="s">
        <v>72</v>
      </c>
      <c r="B40" s="16">
        <v>1</v>
      </c>
      <c r="C40" s="16">
        <v>1</v>
      </c>
      <c r="D40" s="16">
        <v>3</v>
      </c>
      <c r="E40" s="16" t="s">
        <v>324</v>
      </c>
      <c r="F40" s="16">
        <f t="shared" si="1"/>
        <v>5</v>
      </c>
      <c r="G40" s="40"/>
    </row>
    <row r="41" spans="1:7" s="17" customFormat="1" x14ac:dyDescent="0.25">
      <c r="A41" s="15" t="s">
        <v>73</v>
      </c>
      <c r="B41" s="16">
        <v>1</v>
      </c>
      <c r="C41" s="16">
        <v>2</v>
      </c>
      <c r="D41" s="16">
        <v>3</v>
      </c>
      <c r="E41" s="16" t="s">
        <v>324</v>
      </c>
      <c r="F41" s="16">
        <f t="shared" si="1"/>
        <v>6</v>
      </c>
      <c r="G41" s="40"/>
    </row>
    <row r="42" spans="1:7" s="17" customFormat="1" x14ac:dyDescent="0.25">
      <c r="A42" s="15" t="s">
        <v>323</v>
      </c>
      <c r="B42" s="16">
        <v>1</v>
      </c>
      <c r="C42" s="16">
        <v>2</v>
      </c>
      <c r="D42" s="16">
        <v>2</v>
      </c>
      <c r="E42" s="16" t="s">
        <v>324</v>
      </c>
      <c r="F42" s="16">
        <f t="shared" si="1"/>
        <v>5</v>
      </c>
      <c r="G42" s="40"/>
    </row>
    <row r="43" spans="1:7" s="17" customFormat="1" x14ac:dyDescent="0.25">
      <c r="A43" s="15" t="s">
        <v>74</v>
      </c>
      <c r="B43" s="16">
        <v>1</v>
      </c>
      <c r="C43" s="16">
        <v>2</v>
      </c>
      <c r="D43" s="16">
        <v>2</v>
      </c>
      <c r="E43" s="16" t="s">
        <v>325</v>
      </c>
      <c r="F43" s="16">
        <f t="shared" si="1"/>
        <v>5</v>
      </c>
      <c r="G43" s="40"/>
    </row>
    <row r="44" spans="1:7" s="17" customFormat="1" x14ac:dyDescent="0.25">
      <c r="A44" s="15" t="s">
        <v>75</v>
      </c>
      <c r="B44" s="16">
        <v>1</v>
      </c>
      <c r="C44" s="16">
        <v>2</v>
      </c>
      <c r="D44" s="16">
        <v>3</v>
      </c>
      <c r="E44" s="16" t="s">
        <v>324</v>
      </c>
      <c r="F44" s="16">
        <f t="shared" si="1"/>
        <v>6</v>
      </c>
      <c r="G44" s="40"/>
    </row>
    <row r="45" spans="1:7" s="17" customFormat="1" x14ac:dyDescent="0.25">
      <c r="A45" s="15" t="s">
        <v>76</v>
      </c>
      <c r="B45" s="16">
        <v>1</v>
      </c>
      <c r="C45" s="16">
        <v>2</v>
      </c>
      <c r="D45" s="16">
        <v>3</v>
      </c>
      <c r="E45" s="16" t="s">
        <v>325</v>
      </c>
      <c r="F45" s="16">
        <f t="shared" si="1"/>
        <v>6</v>
      </c>
      <c r="G45" s="40"/>
    </row>
    <row r="46" spans="1:7" s="17" customFormat="1" x14ac:dyDescent="0.25">
      <c r="A46" s="15" t="s">
        <v>77</v>
      </c>
      <c r="B46" s="16">
        <v>1</v>
      </c>
      <c r="C46" s="16">
        <v>2</v>
      </c>
      <c r="D46" s="16">
        <v>3</v>
      </c>
      <c r="E46" s="16" t="s">
        <v>325</v>
      </c>
      <c r="F46" s="16">
        <f t="shared" si="1"/>
        <v>6</v>
      </c>
      <c r="G46" s="40"/>
    </row>
    <row r="47" spans="1:7" s="17" customFormat="1" x14ac:dyDescent="0.25">
      <c r="A47" s="15" t="s">
        <v>78</v>
      </c>
      <c r="B47" s="16">
        <v>3</v>
      </c>
      <c r="C47" s="16">
        <f>AVERAGE(C16:C46)</f>
        <v>1.903225806451613</v>
      </c>
      <c r="D47" s="16">
        <v>2</v>
      </c>
      <c r="E47" s="16" t="s">
        <v>325</v>
      </c>
      <c r="F47" s="16">
        <f t="shared" si="1"/>
        <v>6.903225806451613</v>
      </c>
      <c r="G47" s="40"/>
    </row>
    <row r="48" spans="1:7" s="20" customFormat="1" x14ac:dyDescent="0.25">
      <c r="A48" s="18" t="s">
        <v>50</v>
      </c>
      <c r="B48" s="20">
        <f>AVERAGE(B16:B47)</f>
        <v>1.25</v>
      </c>
      <c r="C48" s="20">
        <f>AVERAGE(C16:C47)</f>
        <v>1.903225806451613</v>
      </c>
      <c r="D48" s="20">
        <f>AVERAGE(D16:D47)</f>
        <v>2.3125</v>
      </c>
      <c r="F48" s="20">
        <f>AVERAGE(F16:F47)</f>
        <v>5.465725806451613</v>
      </c>
      <c r="G48" s="43"/>
    </row>
    <row r="49" spans="1:7" s="17" customFormat="1" ht="16.899999999999999" customHeight="1" x14ac:dyDescent="0.25">
      <c r="A49" s="15"/>
      <c r="B49" s="16"/>
      <c r="C49" s="16"/>
      <c r="D49" s="16"/>
      <c r="E49" s="16"/>
      <c r="F49" s="16"/>
      <c r="G49" s="40"/>
    </row>
    <row r="50" spans="1:7" s="25" customFormat="1" ht="38.25" customHeight="1" x14ac:dyDescent="0.25">
      <c r="A50" s="23" t="s">
        <v>6</v>
      </c>
      <c r="B50" s="24"/>
      <c r="C50" s="24"/>
      <c r="D50" s="24"/>
      <c r="E50" s="24"/>
      <c r="F50" s="24"/>
    </row>
    <row r="51" spans="1:7" s="17" customFormat="1" ht="15" customHeight="1" x14ac:dyDescent="0.25">
      <c r="A51" s="15" t="s">
        <v>79</v>
      </c>
      <c r="B51" s="16">
        <v>2</v>
      </c>
      <c r="C51" s="16">
        <v>2</v>
      </c>
      <c r="D51" s="16">
        <v>1</v>
      </c>
      <c r="E51" s="16" t="s">
        <v>325</v>
      </c>
      <c r="F51" s="16">
        <f t="shared" ref="F51:F61" si="2">SUM(B51:D51)</f>
        <v>5</v>
      </c>
      <c r="G51" s="40"/>
    </row>
    <row r="52" spans="1:7" s="17" customFormat="1" ht="15" customHeight="1" x14ac:dyDescent="0.25">
      <c r="A52" s="15" t="s">
        <v>176</v>
      </c>
      <c r="B52" s="16">
        <v>1</v>
      </c>
      <c r="C52" s="16">
        <v>2</v>
      </c>
      <c r="D52" s="16">
        <v>3</v>
      </c>
      <c r="E52" s="16" t="s">
        <v>324</v>
      </c>
      <c r="F52" s="16">
        <f t="shared" si="2"/>
        <v>6</v>
      </c>
      <c r="G52" s="40"/>
    </row>
    <row r="53" spans="1:7" s="17" customFormat="1" ht="15" customHeight="1" x14ac:dyDescent="0.25">
      <c r="A53" s="15" t="s">
        <v>80</v>
      </c>
      <c r="B53" s="16">
        <v>2</v>
      </c>
      <c r="C53" s="16">
        <v>2</v>
      </c>
      <c r="D53" s="16">
        <v>1</v>
      </c>
      <c r="E53" s="16" t="s">
        <v>325</v>
      </c>
      <c r="F53" s="16">
        <f t="shared" si="2"/>
        <v>5</v>
      </c>
      <c r="G53" s="40"/>
    </row>
    <row r="54" spans="1:7" s="17" customFormat="1" ht="15" customHeight="1" x14ac:dyDescent="0.25">
      <c r="A54" s="15" t="s">
        <v>81</v>
      </c>
      <c r="B54" s="16">
        <v>3</v>
      </c>
      <c r="C54" s="16">
        <v>2</v>
      </c>
      <c r="D54" s="16">
        <v>3</v>
      </c>
      <c r="E54" s="16" t="s">
        <v>324</v>
      </c>
      <c r="F54" s="16">
        <f t="shared" si="2"/>
        <v>8</v>
      </c>
      <c r="G54" s="40"/>
    </row>
    <row r="55" spans="1:7" s="17" customFormat="1" ht="15" customHeight="1" x14ac:dyDescent="0.25">
      <c r="A55" s="15" t="s">
        <v>83</v>
      </c>
      <c r="B55" s="16">
        <v>3</v>
      </c>
      <c r="C55" s="16">
        <v>2</v>
      </c>
      <c r="D55" s="16">
        <v>1</v>
      </c>
      <c r="E55" s="16" t="s">
        <v>324</v>
      </c>
      <c r="F55" s="16">
        <f t="shared" si="2"/>
        <v>6</v>
      </c>
      <c r="G55" s="40"/>
    </row>
    <row r="56" spans="1:7" s="17" customFormat="1" ht="15" customHeight="1" x14ac:dyDescent="0.25">
      <c r="A56" s="15" t="s">
        <v>82</v>
      </c>
      <c r="B56" s="16">
        <v>3</v>
      </c>
      <c r="C56" s="16">
        <v>2</v>
      </c>
      <c r="D56" s="16">
        <v>1</v>
      </c>
      <c r="E56" s="16" t="s">
        <v>324</v>
      </c>
      <c r="F56" s="16">
        <f t="shared" si="2"/>
        <v>6</v>
      </c>
      <c r="G56" s="40"/>
    </row>
    <row r="57" spans="1:7" s="17" customFormat="1" ht="15" customHeight="1" x14ac:dyDescent="0.25">
      <c r="A57" s="15" t="s">
        <v>84</v>
      </c>
      <c r="B57" s="16">
        <v>3</v>
      </c>
      <c r="C57" s="16">
        <v>2</v>
      </c>
      <c r="D57" s="16">
        <v>3</v>
      </c>
      <c r="E57" s="16" t="s">
        <v>324</v>
      </c>
      <c r="F57" s="16">
        <f t="shared" si="2"/>
        <v>8</v>
      </c>
      <c r="G57" s="40"/>
    </row>
    <row r="58" spans="1:7" s="17" customFormat="1" ht="15" customHeight="1" x14ac:dyDescent="0.25">
      <c r="A58" s="15" t="s">
        <v>85</v>
      </c>
      <c r="B58" s="16">
        <v>3</v>
      </c>
      <c r="C58" s="16">
        <v>2</v>
      </c>
      <c r="D58" s="16">
        <v>1</v>
      </c>
      <c r="E58" s="16" t="s">
        <v>325</v>
      </c>
      <c r="F58" s="16">
        <f t="shared" si="2"/>
        <v>6</v>
      </c>
      <c r="G58" s="40"/>
    </row>
    <row r="59" spans="1:7" s="17" customFormat="1" ht="15" customHeight="1" x14ac:dyDescent="0.25">
      <c r="A59" s="15" t="s">
        <v>86</v>
      </c>
      <c r="B59" s="16">
        <v>3</v>
      </c>
      <c r="C59" s="16">
        <v>2</v>
      </c>
      <c r="D59" s="16">
        <v>3</v>
      </c>
      <c r="E59" s="16" t="s">
        <v>324</v>
      </c>
      <c r="F59" s="16">
        <f t="shared" si="2"/>
        <v>8</v>
      </c>
      <c r="G59" s="40"/>
    </row>
    <row r="60" spans="1:7" s="17" customFormat="1" ht="15" customHeight="1" x14ac:dyDescent="0.25">
      <c r="A60" s="15" t="s">
        <v>87</v>
      </c>
      <c r="B60" s="16">
        <v>3</v>
      </c>
      <c r="C60" s="16">
        <v>2</v>
      </c>
      <c r="D60" s="16">
        <v>3</v>
      </c>
      <c r="E60" s="16" t="s">
        <v>324</v>
      </c>
      <c r="F60" s="16">
        <f t="shared" si="2"/>
        <v>8</v>
      </c>
      <c r="G60" s="40"/>
    </row>
    <row r="61" spans="1:7" s="17" customFormat="1" ht="15" customHeight="1" x14ac:dyDescent="0.25">
      <c r="A61" s="15" t="s">
        <v>88</v>
      </c>
      <c r="B61" s="16">
        <v>3</v>
      </c>
      <c r="C61" s="16">
        <v>2</v>
      </c>
      <c r="D61" s="16">
        <v>2</v>
      </c>
      <c r="E61" s="16" t="s">
        <v>324</v>
      </c>
      <c r="F61" s="16">
        <f t="shared" si="2"/>
        <v>7</v>
      </c>
      <c r="G61" s="40"/>
    </row>
    <row r="62" spans="1:7" s="20" customFormat="1" x14ac:dyDescent="0.25">
      <c r="A62" s="18" t="s">
        <v>50</v>
      </c>
      <c r="B62" s="20">
        <f>AVERAGE(B51:B61)</f>
        <v>2.6363636363636362</v>
      </c>
      <c r="C62" s="20">
        <f>AVERAGE(C51:C61)</f>
        <v>2</v>
      </c>
      <c r="D62" s="20">
        <f>AVERAGE(D51:D61)</f>
        <v>2</v>
      </c>
      <c r="F62" s="20">
        <f>AVERAGE(F51:F61)</f>
        <v>6.6363636363636367</v>
      </c>
      <c r="G62" s="43"/>
    </row>
    <row r="63" spans="1:7" s="17" customFormat="1" ht="15" customHeight="1" x14ac:dyDescent="0.25">
      <c r="A63" s="15"/>
      <c r="B63" s="16"/>
      <c r="C63" s="16"/>
      <c r="D63" s="16"/>
      <c r="E63" s="16"/>
      <c r="F63" s="16"/>
      <c r="G63" s="40"/>
    </row>
    <row r="64" spans="1:7" s="14" customFormat="1" x14ac:dyDescent="0.25">
      <c r="A64" s="12" t="s">
        <v>35</v>
      </c>
      <c r="B64" s="13"/>
      <c r="C64" s="13"/>
      <c r="D64" s="13"/>
      <c r="E64" s="13"/>
      <c r="F64" s="13"/>
      <c r="G64" s="44"/>
    </row>
    <row r="65" spans="1:7" s="17" customFormat="1" x14ac:dyDescent="0.25">
      <c r="A65" s="15" t="s">
        <v>89</v>
      </c>
      <c r="B65" s="16">
        <v>2</v>
      </c>
      <c r="C65" s="16">
        <v>2</v>
      </c>
      <c r="D65" s="16">
        <v>1</v>
      </c>
      <c r="E65" s="16" t="s">
        <v>325</v>
      </c>
      <c r="F65" s="16">
        <f t="shared" ref="F65:F89" si="3">SUM(B65:D65)</f>
        <v>5</v>
      </c>
      <c r="G65" s="45"/>
    </row>
    <row r="66" spans="1:7" s="17" customFormat="1" x14ac:dyDescent="0.25">
      <c r="A66" s="15" t="s">
        <v>90</v>
      </c>
      <c r="B66" s="16">
        <v>1</v>
      </c>
      <c r="C66" s="16">
        <v>2</v>
      </c>
      <c r="D66" s="16">
        <v>2</v>
      </c>
      <c r="E66" s="16" t="s">
        <v>325</v>
      </c>
      <c r="F66" s="16">
        <f t="shared" si="3"/>
        <v>5</v>
      </c>
      <c r="G66" s="45"/>
    </row>
    <row r="67" spans="1:7" s="17" customFormat="1" x14ac:dyDescent="0.25">
      <c r="A67" s="15" t="s">
        <v>91</v>
      </c>
      <c r="B67" s="16">
        <v>1</v>
      </c>
      <c r="C67" s="16">
        <v>2</v>
      </c>
      <c r="D67" s="16">
        <v>1</v>
      </c>
      <c r="E67" s="16" t="s">
        <v>325</v>
      </c>
      <c r="F67" s="16">
        <f t="shared" si="3"/>
        <v>4</v>
      </c>
      <c r="G67" s="45"/>
    </row>
    <row r="68" spans="1:7" s="17" customFormat="1" x14ac:dyDescent="0.25">
      <c r="A68" s="15" t="s">
        <v>92</v>
      </c>
      <c r="B68" s="16">
        <v>1</v>
      </c>
      <c r="C68" s="16">
        <v>2</v>
      </c>
      <c r="D68" s="16">
        <v>3</v>
      </c>
      <c r="E68" s="16" t="s">
        <v>324</v>
      </c>
      <c r="F68" s="16">
        <f t="shared" si="3"/>
        <v>6</v>
      </c>
      <c r="G68" s="45"/>
    </row>
    <row r="69" spans="1:7" s="17" customFormat="1" x14ac:dyDescent="0.25">
      <c r="A69" s="15" t="s">
        <v>93</v>
      </c>
      <c r="B69" s="16">
        <v>1</v>
      </c>
      <c r="C69" s="16">
        <v>2</v>
      </c>
      <c r="D69" s="16">
        <v>2</v>
      </c>
      <c r="E69" s="16" t="s">
        <v>324</v>
      </c>
      <c r="F69" s="16">
        <f t="shared" si="3"/>
        <v>5</v>
      </c>
      <c r="G69" s="45"/>
    </row>
    <row r="70" spans="1:7" s="17" customFormat="1" x14ac:dyDescent="0.25">
      <c r="A70" s="15" t="s">
        <v>94</v>
      </c>
      <c r="B70" s="16">
        <v>1</v>
      </c>
      <c r="C70" s="16">
        <v>2</v>
      </c>
      <c r="D70" s="16">
        <v>1</v>
      </c>
      <c r="E70" s="16" t="s">
        <v>325</v>
      </c>
      <c r="F70" s="16">
        <f t="shared" si="3"/>
        <v>4</v>
      </c>
      <c r="G70" s="45"/>
    </row>
    <row r="71" spans="1:7" s="17" customFormat="1" x14ac:dyDescent="0.25">
      <c r="A71" s="15" t="s">
        <v>95</v>
      </c>
      <c r="B71" s="16">
        <v>1</v>
      </c>
      <c r="C71" s="16">
        <v>2</v>
      </c>
      <c r="D71" s="16">
        <v>1</v>
      </c>
      <c r="E71" s="16" t="s">
        <v>324</v>
      </c>
      <c r="F71" s="16">
        <f t="shared" si="3"/>
        <v>4</v>
      </c>
      <c r="G71" s="45"/>
    </row>
    <row r="72" spans="1:7" s="17" customFormat="1" x14ac:dyDescent="0.25">
      <c r="A72" s="15" t="s">
        <v>96</v>
      </c>
      <c r="B72" s="16">
        <v>1</v>
      </c>
      <c r="C72" s="16">
        <v>2</v>
      </c>
      <c r="D72" s="16">
        <v>1</v>
      </c>
      <c r="E72" s="16" t="s">
        <v>324</v>
      </c>
      <c r="F72" s="16">
        <f t="shared" si="3"/>
        <v>4</v>
      </c>
      <c r="G72" s="45"/>
    </row>
    <row r="73" spans="1:7" s="17" customFormat="1" x14ac:dyDescent="0.25">
      <c r="A73" s="15" t="s">
        <v>42</v>
      </c>
      <c r="B73" s="16">
        <v>1</v>
      </c>
      <c r="C73" s="16">
        <v>2</v>
      </c>
      <c r="D73" s="16">
        <v>1</v>
      </c>
      <c r="E73" s="16" t="s">
        <v>324</v>
      </c>
      <c r="F73" s="16">
        <f t="shared" si="3"/>
        <v>4</v>
      </c>
      <c r="G73" s="45"/>
    </row>
    <row r="74" spans="1:7" s="17" customFormat="1" x14ac:dyDescent="0.25">
      <c r="A74" s="15" t="s">
        <v>97</v>
      </c>
      <c r="B74" s="16">
        <v>1</v>
      </c>
      <c r="C74" s="16">
        <v>2</v>
      </c>
      <c r="D74" s="16">
        <v>1</v>
      </c>
      <c r="E74" s="16" t="s">
        <v>324</v>
      </c>
      <c r="F74" s="16">
        <f t="shared" si="3"/>
        <v>4</v>
      </c>
      <c r="G74" s="45"/>
    </row>
    <row r="75" spans="1:7" s="17" customFormat="1" x14ac:dyDescent="0.25">
      <c r="A75" s="15" t="s">
        <v>98</v>
      </c>
      <c r="B75" s="16">
        <v>1</v>
      </c>
      <c r="C75" s="16">
        <v>2</v>
      </c>
      <c r="D75" s="16">
        <v>3</v>
      </c>
      <c r="E75" s="16" t="s">
        <v>324</v>
      </c>
      <c r="F75" s="16">
        <f t="shared" si="3"/>
        <v>6</v>
      </c>
      <c r="G75" s="45"/>
    </row>
    <row r="76" spans="1:7" s="17" customFormat="1" x14ac:dyDescent="0.25">
      <c r="A76" s="15" t="s">
        <v>99</v>
      </c>
      <c r="B76" s="16">
        <v>1</v>
      </c>
      <c r="C76" s="16">
        <v>2</v>
      </c>
      <c r="D76" s="16">
        <v>1</v>
      </c>
      <c r="E76" s="16" t="s">
        <v>324</v>
      </c>
      <c r="F76" s="16">
        <f t="shared" si="3"/>
        <v>4</v>
      </c>
      <c r="G76" s="45"/>
    </row>
    <row r="77" spans="1:7" s="17" customFormat="1" x14ac:dyDescent="0.25">
      <c r="A77" s="15" t="s">
        <v>100</v>
      </c>
      <c r="B77" s="16">
        <v>1</v>
      </c>
      <c r="C77" s="16">
        <v>2</v>
      </c>
      <c r="D77" s="16">
        <v>1</v>
      </c>
      <c r="E77" s="16" t="s">
        <v>325</v>
      </c>
      <c r="F77" s="16">
        <f t="shared" si="3"/>
        <v>4</v>
      </c>
      <c r="G77" s="45"/>
    </row>
    <row r="78" spans="1:7" s="17" customFormat="1" x14ac:dyDescent="0.25">
      <c r="A78" s="15" t="s">
        <v>347</v>
      </c>
      <c r="B78" s="16">
        <v>2</v>
      </c>
      <c r="C78" s="16">
        <v>2</v>
      </c>
      <c r="D78" s="16">
        <v>2</v>
      </c>
      <c r="E78" s="16" t="s">
        <v>325</v>
      </c>
      <c r="F78" s="16">
        <f t="shared" si="3"/>
        <v>6</v>
      </c>
      <c r="G78" s="45"/>
    </row>
    <row r="79" spans="1:7" s="17" customFormat="1" x14ac:dyDescent="0.25">
      <c r="A79" s="15" t="s">
        <v>103</v>
      </c>
      <c r="B79" s="16">
        <v>1</v>
      </c>
      <c r="C79" s="16">
        <v>2</v>
      </c>
      <c r="D79" s="16">
        <v>2</v>
      </c>
      <c r="E79" s="16" t="s">
        <v>324</v>
      </c>
      <c r="F79" s="16">
        <f t="shared" si="3"/>
        <v>5</v>
      </c>
      <c r="G79" s="45"/>
    </row>
    <row r="80" spans="1:7" s="17" customFormat="1" x14ac:dyDescent="0.25">
      <c r="A80" s="15" t="s">
        <v>322</v>
      </c>
      <c r="B80" s="16">
        <v>2</v>
      </c>
      <c r="C80" s="16">
        <v>2</v>
      </c>
      <c r="D80" s="16">
        <v>2</v>
      </c>
      <c r="E80" s="16" t="s">
        <v>325</v>
      </c>
      <c r="F80" s="16">
        <f t="shared" si="3"/>
        <v>6</v>
      </c>
      <c r="G80" s="45"/>
    </row>
    <row r="81" spans="1:7" s="17" customFormat="1" x14ac:dyDescent="0.25">
      <c r="A81" s="15" t="s">
        <v>84</v>
      </c>
      <c r="B81" s="16">
        <v>3</v>
      </c>
      <c r="C81" s="16">
        <v>2</v>
      </c>
      <c r="D81" s="16">
        <v>3</v>
      </c>
      <c r="E81" s="16" t="s">
        <v>324</v>
      </c>
      <c r="F81" s="16">
        <f t="shared" si="3"/>
        <v>8</v>
      </c>
      <c r="G81" s="45"/>
    </row>
    <row r="82" spans="1:7" s="17" customFormat="1" x14ac:dyDescent="0.25">
      <c r="A82" s="15" t="s">
        <v>101</v>
      </c>
      <c r="B82" s="16">
        <v>1</v>
      </c>
      <c r="C82" s="16">
        <v>2</v>
      </c>
      <c r="D82" s="16">
        <v>2</v>
      </c>
      <c r="E82" s="16" t="s">
        <v>325</v>
      </c>
      <c r="F82" s="16">
        <f t="shared" si="3"/>
        <v>5</v>
      </c>
      <c r="G82" s="45"/>
    </row>
    <row r="83" spans="1:7" s="17" customFormat="1" x14ac:dyDescent="0.25">
      <c r="A83" s="15" t="s">
        <v>323</v>
      </c>
      <c r="B83" s="16">
        <v>1</v>
      </c>
      <c r="C83" s="16">
        <v>2</v>
      </c>
      <c r="D83" s="16">
        <v>2</v>
      </c>
      <c r="E83" s="16" t="s">
        <v>324</v>
      </c>
      <c r="F83" s="16">
        <f t="shared" si="3"/>
        <v>5</v>
      </c>
      <c r="G83" s="45"/>
    </row>
    <row r="84" spans="1:7" s="17" customFormat="1" x14ac:dyDescent="0.25">
      <c r="A84" s="15" t="s">
        <v>77</v>
      </c>
      <c r="B84" s="16">
        <v>1</v>
      </c>
      <c r="C84" s="16">
        <v>2</v>
      </c>
      <c r="D84" s="16">
        <v>3</v>
      </c>
      <c r="E84" s="16" t="s">
        <v>325</v>
      </c>
      <c r="F84" s="16">
        <f t="shared" si="3"/>
        <v>6</v>
      </c>
      <c r="G84" s="45"/>
    </row>
    <row r="85" spans="1:7" s="17" customFormat="1" x14ac:dyDescent="0.25">
      <c r="A85" s="15" t="s">
        <v>75</v>
      </c>
      <c r="B85" s="16">
        <v>1</v>
      </c>
      <c r="C85" s="16">
        <v>2</v>
      </c>
      <c r="D85" s="16">
        <v>3</v>
      </c>
      <c r="E85" s="16" t="s">
        <v>324</v>
      </c>
      <c r="F85" s="16">
        <f t="shared" si="3"/>
        <v>6</v>
      </c>
      <c r="G85" s="45"/>
    </row>
    <row r="86" spans="1:7" s="17" customFormat="1" x14ac:dyDescent="0.25">
      <c r="A86" s="15" t="s">
        <v>76</v>
      </c>
      <c r="B86" s="16">
        <v>1</v>
      </c>
      <c r="C86" s="16">
        <v>2</v>
      </c>
      <c r="D86" s="16">
        <v>3</v>
      </c>
      <c r="E86" s="16" t="s">
        <v>325</v>
      </c>
      <c r="F86" s="16">
        <f t="shared" si="3"/>
        <v>6</v>
      </c>
      <c r="G86" s="45"/>
    </row>
    <row r="87" spans="1:7" s="17" customFormat="1" x14ac:dyDescent="0.25">
      <c r="A87" s="15" t="s">
        <v>67</v>
      </c>
      <c r="B87" s="16">
        <v>1</v>
      </c>
      <c r="C87" s="16">
        <v>2</v>
      </c>
      <c r="D87" s="16">
        <v>1</v>
      </c>
      <c r="E87" s="16" t="s">
        <v>324</v>
      </c>
      <c r="F87" s="16">
        <f t="shared" si="3"/>
        <v>4</v>
      </c>
      <c r="G87" s="45"/>
    </row>
    <row r="88" spans="1:7" s="17" customFormat="1" x14ac:dyDescent="0.25">
      <c r="A88" s="15" t="s">
        <v>102</v>
      </c>
      <c r="B88" s="16">
        <v>3</v>
      </c>
      <c r="C88" s="16">
        <v>2</v>
      </c>
      <c r="D88" s="16">
        <v>3</v>
      </c>
      <c r="E88" s="16" t="s">
        <v>325</v>
      </c>
      <c r="F88" s="16">
        <f t="shared" si="3"/>
        <v>8</v>
      </c>
      <c r="G88" s="45"/>
    </row>
    <row r="89" spans="1:7" s="17" customFormat="1" x14ac:dyDescent="0.25">
      <c r="A89" s="15" t="s">
        <v>117</v>
      </c>
      <c r="B89" s="16">
        <v>3</v>
      </c>
      <c r="C89" s="16">
        <v>2</v>
      </c>
      <c r="D89" s="16">
        <v>3</v>
      </c>
      <c r="E89" s="16" t="s">
        <v>325</v>
      </c>
      <c r="F89" s="16">
        <f t="shared" si="3"/>
        <v>8</v>
      </c>
      <c r="G89" s="45"/>
    </row>
    <row r="90" spans="1:7" s="20" customFormat="1" x14ac:dyDescent="0.25">
      <c r="A90" s="18" t="s">
        <v>50</v>
      </c>
      <c r="B90" s="20">
        <f>AVERAGE(B65:B89)</f>
        <v>1.36</v>
      </c>
      <c r="C90" s="20">
        <f>AVERAGE(C65:C89)</f>
        <v>2</v>
      </c>
      <c r="D90" s="20">
        <f>AVERAGE(D65:D89)</f>
        <v>1.92</v>
      </c>
      <c r="F90" s="20">
        <f>AVERAGE(F65:F89)</f>
        <v>5.28</v>
      </c>
      <c r="G90" s="43"/>
    </row>
    <row r="91" spans="1:7" s="17" customFormat="1" x14ac:dyDescent="0.25">
      <c r="A91" s="15"/>
      <c r="B91" s="16"/>
      <c r="C91" s="16"/>
      <c r="D91" s="16"/>
      <c r="E91" s="16"/>
      <c r="F91" s="16"/>
      <c r="G91" s="45"/>
    </row>
    <row r="92" spans="1:7" s="14" customFormat="1" x14ac:dyDescent="0.25">
      <c r="A92" s="12" t="s">
        <v>7</v>
      </c>
      <c r="B92" s="13"/>
      <c r="C92" s="13"/>
      <c r="D92" s="13"/>
      <c r="E92" s="13"/>
      <c r="F92" s="13"/>
    </row>
    <row r="93" spans="1:7" s="14" customFormat="1" x14ac:dyDescent="0.25">
      <c r="A93" s="12" t="s">
        <v>36</v>
      </c>
      <c r="B93" s="13"/>
      <c r="C93" s="13"/>
      <c r="D93" s="13"/>
      <c r="E93" s="13"/>
      <c r="F93" s="13"/>
      <c r="G93" s="25"/>
    </row>
    <row r="94" spans="1:7" s="17" customFormat="1" x14ac:dyDescent="0.25">
      <c r="A94" s="15" t="s">
        <v>104</v>
      </c>
      <c r="B94" s="16">
        <v>1</v>
      </c>
      <c r="C94" s="16">
        <v>1</v>
      </c>
      <c r="D94" s="16">
        <v>1</v>
      </c>
      <c r="E94" s="16" t="s">
        <v>324</v>
      </c>
      <c r="F94" s="16">
        <f t="shared" ref="F94:F113" si="4">SUM(B94:D94)</f>
        <v>3</v>
      </c>
      <c r="G94" s="40"/>
    </row>
    <row r="95" spans="1:7" s="17" customFormat="1" x14ac:dyDescent="0.25">
      <c r="A95" s="15" t="s">
        <v>105</v>
      </c>
      <c r="B95" s="16">
        <v>1</v>
      </c>
      <c r="C95" s="16">
        <v>1</v>
      </c>
      <c r="D95" s="16">
        <v>2</v>
      </c>
      <c r="E95" s="16" t="s">
        <v>324</v>
      </c>
      <c r="F95" s="16">
        <f t="shared" si="4"/>
        <v>4</v>
      </c>
      <c r="G95" s="40"/>
    </row>
    <row r="96" spans="1:7" s="17" customFormat="1" x14ac:dyDescent="0.25">
      <c r="A96" s="15" t="s">
        <v>329</v>
      </c>
      <c r="B96" s="16">
        <v>1</v>
      </c>
      <c r="C96" s="16">
        <v>1</v>
      </c>
      <c r="D96" s="16">
        <v>3</v>
      </c>
      <c r="E96" s="16" t="s">
        <v>324</v>
      </c>
      <c r="F96" s="16">
        <f t="shared" si="4"/>
        <v>5</v>
      </c>
      <c r="G96" s="40"/>
    </row>
    <row r="97" spans="1:7" s="17" customFormat="1" x14ac:dyDescent="0.25">
      <c r="A97" s="15" t="s">
        <v>106</v>
      </c>
      <c r="B97" s="16">
        <v>1</v>
      </c>
      <c r="C97" s="16">
        <v>1</v>
      </c>
      <c r="D97" s="16">
        <v>2</v>
      </c>
      <c r="E97" s="16" t="s">
        <v>324</v>
      </c>
      <c r="F97" s="16">
        <f t="shared" si="4"/>
        <v>4</v>
      </c>
      <c r="G97" s="40"/>
    </row>
    <row r="98" spans="1:7" s="17" customFormat="1" x14ac:dyDescent="0.25">
      <c r="A98" s="15" t="s">
        <v>107</v>
      </c>
      <c r="B98" s="16">
        <v>1</v>
      </c>
      <c r="C98" s="16">
        <v>2</v>
      </c>
      <c r="D98" s="16">
        <v>3</v>
      </c>
      <c r="E98" s="16" t="s">
        <v>325</v>
      </c>
      <c r="F98" s="16">
        <f t="shared" si="4"/>
        <v>6</v>
      </c>
      <c r="G98" s="40"/>
    </row>
    <row r="99" spans="1:7" s="17" customFormat="1" x14ac:dyDescent="0.25">
      <c r="A99" s="15" t="s">
        <v>109</v>
      </c>
      <c r="B99" s="16">
        <v>1</v>
      </c>
      <c r="C99" s="16">
        <v>2</v>
      </c>
      <c r="D99" s="16">
        <v>2</v>
      </c>
      <c r="E99" s="16" t="s">
        <v>325</v>
      </c>
      <c r="F99" s="16">
        <f t="shared" si="4"/>
        <v>5</v>
      </c>
      <c r="G99" s="40"/>
    </row>
    <row r="100" spans="1:7" s="17" customFormat="1" x14ac:dyDescent="0.25">
      <c r="A100" s="15" t="s">
        <v>108</v>
      </c>
      <c r="B100" s="16">
        <v>1</v>
      </c>
      <c r="C100" s="16">
        <v>2</v>
      </c>
      <c r="D100" s="16">
        <v>3</v>
      </c>
      <c r="E100" s="16" t="s">
        <v>325</v>
      </c>
      <c r="F100" s="16">
        <f t="shared" si="4"/>
        <v>6</v>
      </c>
      <c r="G100" s="40"/>
    </row>
    <row r="101" spans="1:7" s="17" customFormat="1" x14ac:dyDescent="0.25">
      <c r="A101" s="15" t="s">
        <v>291</v>
      </c>
      <c r="B101" s="16">
        <v>1</v>
      </c>
      <c r="C101" s="16">
        <v>2</v>
      </c>
      <c r="D101" s="16">
        <v>3</v>
      </c>
      <c r="E101" s="16" t="s">
        <v>325</v>
      </c>
      <c r="F101" s="16">
        <f t="shared" si="4"/>
        <v>6</v>
      </c>
      <c r="G101" s="40"/>
    </row>
    <row r="102" spans="1:7" s="17" customFormat="1" x14ac:dyDescent="0.25">
      <c r="A102" s="15" t="s">
        <v>110</v>
      </c>
      <c r="B102" s="16">
        <v>1</v>
      </c>
      <c r="C102" s="16">
        <v>2</v>
      </c>
      <c r="D102" s="16">
        <v>3</v>
      </c>
      <c r="E102" s="16" t="s">
        <v>325</v>
      </c>
      <c r="F102" s="16">
        <f t="shared" si="4"/>
        <v>6</v>
      </c>
      <c r="G102" s="40"/>
    </row>
    <row r="103" spans="1:7" s="17" customFormat="1" x14ac:dyDescent="0.25">
      <c r="A103" s="15" t="s">
        <v>111</v>
      </c>
      <c r="B103" s="16">
        <v>1</v>
      </c>
      <c r="C103" s="16">
        <v>2</v>
      </c>
      <c r="D103" s="16">
        <v>3</v>
      </c>
      <c r="E103" s="16" t="s">
        <v>324</v>
      </c>
      <c r="F103" s="16">
        <f t="shared" si="4"/>
        <v>6</v>
      </c>
      <c r="G103" s="40"/>
    </row>
    <row r="104" spans="1:7" s="17" customFormat="1" x14ac:dyDescent="0.25">
      <c r="A104" s="15" t="s">
        <v>102</v>
      </c>
      <c r="B104" s="16">
        <v>3</v>
      </c>
      <c r="C104" s="16">
        <v>2</v>
      </c>
      <c r="D104" s="16">
        <v>3</v>
      </c>
      <c r="E104" s="16" t="s">
        <v>325</v>
      </c>
      <c r="F104" s="16">
        <f t="shared" si="4"/>
        <v>8</v>
      </c>
      <c r="G104" s="40"/>
    </row>
    <row r="105" spans="1:7" s="17" customFormat="1" x14ac:dyDescent="0.25">
      <c r="A105" s="15" t="s">
        <v>112</v>
      </c>
      <c r="B105" s="16">
        <v>1</v>
      </c>
      <c r="C105" s="16">
        <v>2</v>
      </c>
      <c r="D105" s="16">
        <v>3</v>
      </c>
      <c r="E105" s="16" t="s">
        <v>325</v>
      </c>
      <c r="F105" s="16">
        <f t="shared" si="4"/>
        <v>6</v>
      </c>
      <c r="G105" s="40"/>
    </row>
    <row r="106" spans="1:7" s="17" customFormat="1" x14ac:dyDescent="0.25">
      <c r="A106" s="15" t="s">
        <v>77</v>
      </c>
      <c r="B106" s="16">
        <v>1</v>
      </c>
      <c r="C106" s="16">
        <v>2</v>
      </c>
      <c r="D106" s="16">
        <v>3</v>
      </c>
      <c r="E106" s="16" t="s">
        <v>325</v>
      </c>
      <c r="F106" s="16">
        <f t="shared" si="4"/>
        <v>6</v>
      </c>
      <c r="G106" s="40"/>
    </row>
    <row r="107" spans="1:7" s="17" customFormat="1" x14ac:dyDescent="0.25">
      <c r="A107" s="15" t="s">
        <v>113</v>
      </c>
      <c r="B107" s="16">
        <v>3</v>
      </c>
      <c r="C107" s="16">
        <v>2</v>
      </c>
      <c r="D107" s="16">
        <v>3</v>
      </c>
      <c r="E107" s="16" t="s">
        <v>325</v>
      </c>
      <c r="F107" s="16">
        <f t="shared" si="4"/>
        <v>8</v>
      </c>
      <c r="G107" s="40"/>
    </row>
    <row r="108" spans="1:7" s="17" customFormat="1" x14ac:dyDescent="0.25">
      <c r="A108" s="15" t="s">
        <v>76</v>
      </c>
      <c r="B108" s="16">
        <v>1</v>
      </c>
      <c r="C108" s="16">
        <v>2</v>
      </c>
      <c r="D108" s="16">
        <v>3</v>
      </c>
      <c r="E108" s="16" t="s">
        <v>325</v>
      </c>
      <c r="F108" s="16">
        <f t="shared" si="4"/>
        <v>6</v>
      </c>
      <c r="G108" s="40"/>
    </row>
    <row r="109" spans="1:7" s="17" customFormat="1" x14ac:dyDescent="0.25">
      <c r="A109" s="15" t="s">
        <v>75</v>
      </c>
      <c r="B109" s="16">
        <v>1</v>
      </c>
      <c r="C109" s="16">
        <v>2</v>
      </c>
      <c r="D109" s="16">
        <v>3</v>
      </c>
      <c r="E109" s="16" t="s">
        <v>324</v>
      </c>
      <c r="F109" s="16">
        <f t="shared" si="4"/>
        <v>6</v>
      </c>
      <c r="G109" s="40"/>
    </row>
    <row r="110" spans="1:7" s="17" customFormat="1" x14ac:dyDescent="0.25">
      <c r="A110" s="15" t="s">
        <v>115</v>
      </c>
      <c r="B110" s="16">
        <v>1</v>
      </c>
      <c r="C110" s="16">
        <v>2</v>
      </c>
      <c r="D110" s="16">
        <v>3</v>
      </c>
      <c r="E110" s="16" t="s">
        <v>325</v>
      </c>
      <c r="F110" s="16">
        <f t="shared" si="4"/>
        <v>6</v>
      </c>
      <c r="G110" s="40"/>
    </row>
    <row r="111" spans="1:7" s="17" customFormat="1" x14ac:dyDescent="0.25">
      <c r="A111" s="15" t="s">
        <v>116</v>
      </c>
      <c r="B111" s="16">
        <v>1</v>
      </c>
      <c r="C111" s="16">
        <v>2</v>
      </c>
      <c r="D111" s="16">
        <v>3</v>
      </c>
      <c r="E111" s="16" t="s">
        <v>325</v>
      </c>
      <c r="F111" s="16">
        <f t="shared" si="4"/>
        <v>6</v>
      </c>
      <c r="G111" s="40"/>
    </row>
    <row r="112" spans="1:7" s="17" customFormat="1" x14ac:dyDescent="0.25">
      <c r="A112" s="15" t="s">
        <v>117</v>
      </c>
      <c r="B112" s="16">
        <v>3</v>
      </c>
      <c r="C112" s="16">
        <v>2</v>
      </c>
      <c r="D112" s="16">
        <v>3</v>
      </c>
      <c r="E112" s="16" t="s">
        <v>325</v>
      </c>
      <c r="F112" s="16">
        <f t="shared" si="4"/>
        <v>8</v>
      </c>
      <c r="G112" s="40"/>
    </row>
    <row r="113" spans="1:7" s="17" customFormat="1" x14ac:dyDescent="0.25">
      <c r="A113" s="15" t="s">
        <v>118</v>
      </c>
      <c r="B113" s="16">
        <v>3</v>
      </c>
      <c r="C113" s="16">
        <v>2</v>
      </c>
      <c r="D113" s="16">
        <v>3</v>
      </c>
      <c r="E113" s="16" t="s">
        <v>325</v>
      </c>
      <c r="F113" s="16">
        <f t="shared" si="4"/>
        <v>8</v>
      </c>
      <c r="G113" s="40"/>
    </row>
    <row r="114" spans="1:7" s="20" customFormat="1" x14ac:dyDescent="0.25">
      <c r="A114" s="18" t="s">
        <v>50</v>
      </c>
      <c r="B114" s="20">
        <f>AVERAGE(B94:B113)</f>
        <v>1.4</v>
      </c>
      <c r="C114" s="20">
        <f>AVERAGE(C94:C113)</f>
        <v>1.8</v>
      </c>
      <c r="D114" s="20">
        <f>AVERAGE(D94:D113)</f>
        <v>2.75</v>
      </c>
      <c r="F114" s="20">
        <f>AVERAGE(F94:F113)</f>
        <v>5.95</v>
      </c>
      <c r="G114" s="43"/>
    </row>
    <row r="115" spans="1:7" s="17" customFormat="1" x14ac:dyDescent="0.25">
      <c r="A115" s="15"/>
      <c r="B115" s="16"/>
      <c r="C115" s="16"/>
      <c r="D115" s="16"/>
      <c r="E115" s="16"/>
      <c r="F115" s="16"/>
      <c r="G115" s="40"/>
    </row>
    <row r="116" spans="1:7" s="14" customFormat="1" x14ac:dyDescent="0.25">
      <c r="A116" s="12" t="s">
        <v>37</v>
      </c>
      <c r="B116" s="13"/>
      <c r="C116" s="13"/>
      <c r="D116" s="13"/>
      <c r="E116" s="13"/>
      <c r="F116" s="13"/>
      <c r="G116" s="25"/>
    </row>
    <row r="117" spans="1:7" s="17" customFormat="1" x14ac:dyDescent="0.25">
      <c r="A117" s="15" t="s">
        <v>106</v>
      </c>
      <c r="B117" s="16">
        <v>1</v>
      </c>
      <c r="C117" s="16">
        <v>1</v>
      </c>
      <c r="D117" s="16">
        <v>2</v>
      </c>
      <c r="E117" s="16" t="s">
        <v>324</v>
      </c>
      <c r="F117" s="16">
        <f>SUM(B117:D117)</f>
        <v>4</v>
      </c>
      <c r="G117" s="40"/>
    </row>
    <row r="118" spans="1:7" s="17" customFormat="1" x14ac:dyDescent="0.25">
      <c r="A118" s="15" t="s">
        <v>105</v>
      </c>
      <c r="B118" s="16">
        <v>1</v>
      </c>
      <c r="C118" s="16">
        <v>1</v>
      </c>
      <c r="D118" s="16">
        <v>2</v>
      </c>
      <c r="E118" s="16" t="s">
        <v>324</v>
      </c>
      <c r="F118" s="16">
        <f>SUM(B118:D118)</f>
        <v>4</v>
      </c>
      <c r="G118" s="40"/>
    </row>
    <row r="119" spans="1:7" s="17" customFormat="1" x14ac:dyDescent="0.25">
      <c r="A119" s="15" t="s">
        <v>119</v>
      </c>
      <c r="B119" s="16">
        <v>1</v>
      </c>
      <c r="C119" s="16">
        <v>2</v>
      </c>
      <c r="D119" s="16">
        <v>3</v>
      </c>
      <c r="E119" s="16" t="s">
        <v>324</v>
      </c>
      <c r="F119" s="16">
        <f>SUM(B119:D119)</f>
        <v>6</v>
      </c>
      <c r="G119" s="40"/>
    </row>
    <row r="120" spans="1:7" s="17" customFormat="1" x14ac:dyDescent="0.25">
      <c r="A120" s="15" t="s">
        <v>114</v>
      </c>
      <c r="B120" s="16">
        <v>1</v>
      </c>
      <c r="C120" s="16">
        <v>2</v>
      </c>
      <c r="D120" s="16">
        <v>3</v>
      </c>
      <c r="E120" s="16" t="s">
        <v>325</v>
      </c>
      <c r="F120" s="16">
        <f>SUM(B120:D120)</f>
        <v>6</v>
      </c>
      <c r="G120" s="40"/>
    </row>
    <row r="121" spans="1:7" s="20" customFormat="1" x14ac:dyDescent="0.25">
      <c r="A121" s="18" t="s">
        <v>50</v>
      </c>
      <c r="F121" s="20">
        <f>AVERAGE(F117:F120)</f>
        <v>5</v>
      </c>
      <c r="G121" s="43"/>
    </row>
    <row r="122" spans="1:7" s="17" customFormat="1" x14ac:dyDescent="0.25">
      <c r="A122" s="15"/>
      <c r="B122" s="16"/>
      <c r="C122" s="16"/>
      <c r="D122" s="16"/>
      <c r="E122" s="16"/>
      <c r="F122" s="16"/>
      <c r="G122" s="40"/>
    </row>
    <row r="123" spans="1:7" s="14" customFormat="1" x14ac:dyDescent="0.25">
      <c r="A123" s="12" t="s">
        <v>8</v>
      </c>
      <c r="B123" s="13"/>
      <c r="C123" s="13"/>
      <c r="D123" s="13"/>
      <c r="E123" s="13"/>
      <c r="F123" s="13"/>
      <c r="G123" s="25"/>
    </row>
    <row r="124" spans="1:7" s="17" customFormat="1" x14ac:dyDescent="0.25">
      <c r="A124" s="15" t="s">
        <v>120</v>
      </c>
      <c r="B124" s="16">
        <v>1</v>
      </c>
      <c r="C124" s="16">
        <v>1</v>
      </c>
      <c r="D124" s="16">
        <v>3</v>
      </c>
      <c r="E124" s="16" t="s">
        <v>324</v>
      </c>
      <c r="F124" s="16">
        <f t="shared" ref="F124:F131" si="5">SUM(B124:D124)</f>
        <v>5</v>
      </c>
      <c r="G124" s="40"/>
    </row>
    <row r="125" spans="1:7" s="17" customFormat="1" x14ac:dyDescent="0.25">
      <c r="A125" s="15" t="s">
        <v>189</v>
      </c>
      <c r="B125" s="16">
        <v>3</v>
      </c>
      <c r="C125" s="16">
        <v>2</v>
      </c>
      <c r="D125" s="16">
        <v>3</v>
      </c>
      <c r="E125" s="16" t="s">
        <v>325</v>
      </c>
      <c r="F125" s="16">
        <f t="shared" si="5"/>
        <v>8</v>
      </c>
      <c r="G125" s="40"/>
    </row>
    <row r="126" spans="1:7" s="17" customFormat="1" x14ac:dyDescent="0.25">
      <c r="A126" s="15" t="s">
        <v>121</v>
      </c>
      <c r="B126" s="16">
        <v>1</v>
      </c>
      <c r="C126" s="16">
        <v>2</v>
      </c>
      <c r="D126" s="16">
        <v>3</v>
      </c>
      <c r="E126" s="16" t="s">
        <v>324</v>
      </c>
      <c r="F126" s="16">
        <f t="shared" si="5"/>
        <v>6</v>
      </c>
      <c r="G126" s="40"/>
    </row>
    <row r="127" spans="1:7" s="17" customFormat="1" x14ac:dyDescent="0.25">
      <c r="A127" s="15" t="s">
        <v>115</v>
      </c>
      <c r="B127" s="16">
        <v>1</v>
      </c>
      <c r="C127" s="16">
        <v>2</v>
      </c>
      <c r="D127" s="16">
        <v>3</v>
      </c>
      <c r="E127" s="16" t="s">
        <v>325</v>
      </c>
      <c r="F127" s="16">
        <f t="shared" si="5"/>
        <v>6</v>
      </c>
      <c r="G127" s="40"/>
    </row>
    <row r="128" spans="1:7" s="17" customFormat="1" x14ac:dyDescent="0.25">
      <c r="A128" s="15" t="s">
        <v>122</v>
      </c>
      <c r="B128" s="16">
        <v>1</v>
      </c>
      <c r="C128" s="16">
        <v>1</v>
      </c>
      <c r="D128" s="16">
        <v>2</v>
      </c>
      <c r="E128" s="16" t="s">
        <v>324</v>
      </c>
      <c r="F128" s="16">
        <f t="shared" si="5"/>
        <v>4</v>
      </c>
      <c r="G128" s="40"/>
    </row>
    <row r="129" spans="1:14" s="17" customFormat="1" x14ac:dyDescent="0.25">
      <c r="A129" s="15" t="s">
        <v>71</v>
      </c>
      <c r="B129" s="16">
        <v>1</v>
      </c>
      <c r="C129" s="16">
        <v>2</v>
      </c>
      <c r="D129" s="16">
        <v>3</v>
      </c>
      <c r="E129" s="16" t="s">
        <v>325</v>
      </c>
      <c r="F129" s="16">
        <f t="shared" si="5"/>
        <v>6</v>
      </c>
      <c r="G129" s="40"/>
    </row>
    <row r="130" spans="1:14" s="17" customFormat="1" x14ac:dyDescent="0.25">
      <c r="A130" s="15" t="s">
        <v>123</v>
      </c>
      <c r="B130" s="16">
        <v>1</v>
      </c>
      <c r="C130" s="16">
        <v>1</v>
      </c>
      <c r="D130" s="16">
        <v>3</v>
      </c>
      <c r="E130" s="16" t="s">
        <v>324</v>
      </c>
      <c r="F130" s="16">
        <f t="shared" si="5"/>
        <v>5</v>
      </c>
      <c r="G130" s="40"/>
    </row>
    <row r="131" spans="1:14" s="17" customFormat="1" x14ac:dyDescent="0.25">
      <c r="A131" s="15" t="s">
        <v>124</v>
      </c>
      <c r="B131" s="16">
        <v>3</v>
      </c>
      <c r="C131" s="16">
        <v>2</v>
      </c>
      <c r="D131" s="16">
        <v>3</v>
      </c>
      <c r="E131" s="16" t="s">
        <v>324</v>
      </c>
      <c r="F131" s="16">
        <f t="shared" si="5"/>
        <v>8</v>
      </c>
      <c r="G131" s="40"/>
    </row>
    <row r="132" spans="1:14" s="20" customFormat="1" x14ac:dyDescent="0.25">
      <c r="A132" s="18" t="s">
        <v>50</v>
      </c>
      <c r="B132" s="20">
        <f>AVERAGE(B124:B131)</f>
        <v>1.5</v>
      </c>
      <c r="C132" s="20">
        <f>AVERAGE(C124:C131)</f>
        <v>1.625</v>
      </c>
      <c r="D132" s="20">
        <f>AVERAGE(D124:D131)</f>
        <v>2.875</v>
      </c>
      <c r="F132" s="20">
        <f>AVERAGE(F124:F131)</f>
        <v>6</v>
      </c>
      <c r="G132" s="42"/>
    </row>
    <row r="133" spans="1:14" s="17" customFormat="1" ht="276" x14ac:dyDescent="0.25">
      <c r="A133" s="26" t="s">
        <v>286</v>
      </c>
      <c r="B133" s="16"/>
      <c r="C133" s="16"/>
      <c r="D133" s="16"/>
      <c r="E133" s="16"/>
      <c r="F133" s="20">
        <f>AVERAGE(F132,F121,F114,F90,F62,F48,F13)</f>
        <v>5.6664889680212269</v>
      </c>
      <c r="G133" s="49" t="s">
        <v>342</v>
      </c>
    </row>
    <row r="134" spans="1:14" s="17" customFormat="1" x14ac:dyDescent="0.25">
      <c r="A134" s="15"/>
      <c r="B134" s="16"/>
      <c r="C134" s="16"/>
      <c r="D134" s="16"/>
      <c r="E134" s="16"/>
      <c r="F134" s="16"/>
      <c r="G134" s="40"/>
    </row>
    <row r="135" spans="1:14" s="27" customFormat="1" x14ac:dyDescent="0.25">
      <c r="A135" s="12" t="s">
        <v>38</v>
      </c>
      <c r="B135" s="13"/>
      <c r="C135" s="13"/>
      <c r="D135" s="13"/>
      <c r="E135" s="13"/>
      <c r="F135" s="13"/>
      <c r="G135" s="25"/>
      <c r="H135" s="14"/>
      <c r="I135" s="14"/>
      <c r="J135" s="14"/>
      <c r="K135" s="14"/>
      <c r="L135" s="14"/>
      <c r="M135" s="14"/>
      <c r="N135" s="14"/>
    </row>
    <row r="136" spans="1:14" s="14" customFormat="1" x14ac:dyDescent="0.25">
      <c r="A136" s="12" t="s">
        <v>9</v>
      </c>
      <c r="B136" s="13"/>
      <c r="C136" s="13"/>
      <c r="D136" s="13"/>
      <c r="E136" s="13"/>
      <c r="F136" s="13"/>
      <c r="G136" s="25"/>
    </row>
    <row r="137" spans="1:14" s="14" customFormat="1" x14ac:dyDescent="0.25">
      <c r="A137" s="12" t="s">
        <v>10</v>
      </c>
      <c r="B137" s="13"/>
      <c r="C137" s="13"/>
      <c r="D137" s="13"/>
      <c r="E137" s="13"/>
      <c r="F137" s="13"/>
      <c r="G137" s="25"/>
    </row>
    <row r="138" spans="1:14" s="17" customFormat="1" x14ac:dyDescent="0.25">
      <c r="A138" s="15" t="s">
        <v>125</v>
      </c>
      <c r="B138" s="16">
        <v>1</v>
      </c>
      <c r="C138" s="16">
        <v>1</v>
      </c>
      <c r="D138" s="16">
        <v>3</v>
      </c>
      <c r="E138" s="16" t="s">
        <v>324</v>
      </c>
      <c r="F138" s="16">
        <f t="shared" ref="F138:F145" si="6">SUM(B138:D138)</f>
        <v>5</v>
      </c>
      <c r="G138" s="40"/>
    </row>
    <row r="139" spans="1:14" s="17" customFormat="1" x14ac:dyDescent="0.25">
      <c r="A139" s="28" t="s">
        <v>126</v>
      </c>
      <c r="B139" s="16">
        <v>1</v>
      </c>
      <c r="C139" s="16">
        <v>2</v>
      </c>
      <c r="D139" s="16">
        <v>3</v>
      </c>
      <c r="E139" s="16" t="s">
        <v>324</v>
      </c>
      <c r="F139" s="16">
        <f t="shared" si="6"/>
        <v>6</v>
      </c>
      <c r="G139" s="40"/>
    </row>
    <row r="140" spans="1:14" s="17" customFormat="1" x14ac:dyDescent="0.25">
      <c r="A140" s="15" t="s">
        <v>127</v>
      </c>
      <c r="B140" s="16">
        <v>1</v>
      </c>
      <c r="C140" s="16">
        <v>2</v>
      </c>
      <c r="D140" s="16">
        <v>1</v>
      </c>
      <c r="E140" s="16" t="s">
        <v>325</v>
      </c>
      <c r="F140" s="16">
        <f t="shared" si="6"/>
        <v>4</v>
      </c>
      <c r="G140" s="40"/>
    </row>
    <row r="141" spans="1:14" s="17" customFormat="1" x14ac:dyDescent="0.25">
      <c r="A141" s="15" t="s">
        <v>128</v>
      </c>
      <c r="B141" s="16">
        <v>1</v>
      </c>
      <c r="C141" s="16">
        <v>1</v>
      </c>
      <c r="D141" s="16">
        <v>3</v>
      </c>
      <c r="E141" s="16" t="s">
        <v>324</v>
      </c>
      <c r="F141" s="16">
        <f t="shared" si="6"/>
        <v>5</v>
      </c>
      <c r="G141" s="40"/>
    </row>
    <row r="142" spans="1:14" s="17" customFormat="1" x14ac:dyDescent="0.25">
      <c r="A142" s="15" t="s">
        <v>129</v>
      </c>
      <c r="B142" s="16">
        <v>1</v>
      </c>
      <c r="C142" s="16">
        <v>1</v>
      </c>
      <c r="D142" s="16">
        <v>3</v>
      </c>
      <c r="E142" s="16" t="s">
        <v>324</v>
      </c>
      <c r="F142" s="16">
        <f t="shared" si="6"/>
        <v>5</v>
      </c>
      <c r="G142" s="40"/>
    </row>
    <row r="143" spans="1:14" s="17" customFormat="1" x14ac:dyDescent="0.25">
      <c r="A143" s="15" t="s">
        <v>130</v>
      </c>
      <c r="B143" s="16">
        <v>3</v>
      </c>
      <c r="C143" s="16">
        <v>2</v>
      </c>
      <c r="D143" s="16">
        <v>2</v>
      </c>
      <c r="E143" s="16" t="s">
        <v>325</v>
      </c>
      <c r="F143" s="16">
        <f t="shared" si="6"/>
        <v>7</v>
      </c>
      <c r="G143" s="40"/>
    </row>
    <row r="144" spans="1:14" s="17" customFormat="1" x14ac:dyDescent="0.25">
      <c r="A144" s="15" t="s">
        <v>131</v>
      </c>
      <c r="B144" s="16">
        <v>1</v>
      </c>
      <c r="C144" s="16">
        <v>2</v>
      </c>
      <c r="D144" s="16">
        <v>3</v>
      </c>
      <c r="E144" s="16" t="s">
        <v>324</v>
      </c>
      <c r="F144" s="16">
        <f t="shared" si="6"/>
        <v>6</v>
      </c>
      <c r="G144" s="40"/>
    </row>
    <row r="145" spans="1:7" s="17" customFormat="1" x14ac:dyDescent="0.25">
      <c r="A145" s="15" t="s">
        <v>132</v>
      </c>
      <c r="B145" s="16">
        <v>1</v>
      </c>
      <c r="C145" s="16">
        <v>2</v>
      </c>
      <c r="D145" s="16">
        <v>2</v>
      </c>
      <c r="E145" s="16" t="s">
        <v>325</v>
      </c>
      <c r="F145" s="16">
        <f t="shared" si="6"/>
        <v>5</v>
      </c>
      <c r="G145" s="40"/>
    </row>
    <row r="146" spans="1:7" s="17" customFormat="1" x14ac:dyDescent="0.25">
      <c r="A146" s="15" t="s">
        <v>264</v>
      </c>
      <c r="B146" s="16">
        <v>1</v>
      </c>
      <c r="C146" s="16">
        <v>1</v>
      </c>
      <c r="D146" s="16">
        <v>3</v>
      </c>
      <c r="E146" s="16" t="s">
        <v>324</v>
      </c>
      <c r="F146" s="16">
        <v>6</v>
      </c>
      <c r="G146" s="40"/>
    </row>
    <row r="147" spans="1:7" s="17" customFormat="1" x14ac:dyDescent="0.25">
      <c r="A147" s="15" t="s">
        <v>265</v>
      </c>
      <c r="B147" s="16">
        <v>2</v>
      </c>
      <c r="C147" s="16">
        <v>2</v>
      </c>
      <c r="D147" s="16">
        <v>3</v>
      </c>
      <c r="E147" s="16" t="s">
        <v>325</v>
      </c>
      <c r="F147" s="16">
        <v>7</v>
      </c>
      <c r="G147" s="40"/>
    </row>
    <row r="148" spans="1:7" s="17" customFormat="1" x14ac:dyDescent="0.25">
      <c r="A148" s="15" t="s">
        <v>133</v>
      </c>
      <c r="B148" s="16">
        <v>1</v>
      </c>
      <c r="C148" s="16">
        <v>2</v>
      </c>
      <c r="D148" s="16">
        <v>2</v>
      </c>
      <c r="E148" s="16" t="s">
        <v>324</v>
      </c>
      <c r="F148" s="16">
        <f>SUM(B148:D148)</f>
        <v>5</v>
      </c>
      <c r="G148" s="40"/>
    </row>
    <row r="149" spans="1:7" s="20" customFormat="1" x14ac:dyDescent="0.25">
      <c r="A149" s="18" t="s">
        <v>50</v>
      </c>
      <c r="B149" s="20">
        <f>AVERAGE(B138:B148)</f>
        <v>1.2727272727272727</v>
      </c>
      <c r="C149" s="20">
        <f>AVERAGE(C138:C148)</f>
        <v>1.6363636363636365</v>
      </c>
      <c r="D149" s="20">
        <f>AVERAGE(D138:D148)</f>
        <v>2.5454545454545454</v>
      </c>
      <c r="F149" s="20">
        <f>AVERAGE(F138:F148)</f>
        <v>5.5454545454545459</v>
      </c>
      <c r="G149" s="43"/>
    </row>
    <row r="150" spans="1:7" s="17" customFormat="1" x14ac:dyDescent="0.25">
      <c r="A150" s="15"/>
      <c r="B150" s="16"/>
      <c r="C150" s="16"/>
      <c r="D150" s="16"/>
      <c r="E150" s="16"/>
      <c r="F150" s="16"/>
      <c r="G150" s="40"/>
    </row>
    <row r="151" spans="1:7" s="14" customFormat="1" x14ac:dyDescent="0.25">
      <c r="A151" s="12" t="s">
        <v>11</v>
      </c>
      <c r="B151" s="29"/>
      <c r="C151" s="29"/>
      <c r="D151" s="29"/>
      <c r="E151" s="29"/>
      <c r="F151" s="30"/>
      <c r="G151" s="46"/>
    </row>
    <row r="152" spans="1:7" s="14" customFormat="1" x14ac:dyDescent="0.25">
      <c r="A152" s="12" t="s">
        <v>12</v>
      </c>
      <c r="B152" s="13"/>
      <c r="C152" s="13"/>
      <c r="D152" s="13"/>
      <c r="E152" s="13"/>
      <c r="F152" s="13"/>
      <c r="G152" s="25"/>
    </row>
    <row r="153" spans="1:7" x14ac:dyDescent="0.25">
      <c r="A153" s="28" t="s">
        <v>106</v>
      </c>
      <c r="B153" s="16">
        <v>1</v>
      </c>
      <c r="C153" s="3">
        <v>1</v>
      </c>
      <c r="D153" s="3">
        <v>2</v>
      </c>
      <c r="E153" s="3" t="s">
        <v>324</v>
      </c>
      <c r="F153" s="3">
        <f t="shared" ref="F153:F161" si="7">SUM(B153:D153)</f>
        <v>4</v>
      </c>
    </row>
    <row r="154" spans="1:7" x14ac:dyDescent="0.25">
      <c r="A154" s="28" t="s">
        <v>134</v>
      </c>
      <c r="B154" s="3">
        <v>3</v>
      </c>
      <c r="C154" s="3">
        <v>1</v>
      </c>
      <c r="D154" s="3">
        <v>3</v>
      </c>
      <c r="E154" s="3" t="s">
        <v>324</v>
      </c>
      <c r="F154" s="3">
        <f t="shared" si="7"/>
        <v>7</v>
      </c>
    </row>
    <row r="155" spans="1:7" x14ac:dyDescent="0.25">
      <c r="A155" s="28" t="s">
        <v>135</v>
      </c>
      <c r="B155" s="3">
        <v>3</v>
      </c>
      <c r="C155" s="3">
        <v>1</v>
      </c>
      <c r="D155" s="3">
        <v>3</v>
      </c>
      <c r="E155" s="3" t="s">
        <v>324</v>
      </c>
      <c r="F155" s="3">
        <f t="shared" si="7"/>
        <v>7</v>
      </c>
    </row>
    <row r="156" spans="1:7" x14ac:dyDescent="0.25">
      <c r="A156" s="28" t="s">
        <v>136</v>
      </c>
      <c r="B156" s="3">
        <v>3</v>
      </c>
      <c r="C156" s="3">
        <v>1</v>
      </c>
      <c r="D156" s="3">
        <v>3</v>
      </c>
      <c r="E156" s="3" t="s">
        <v>324</v>
      </c>
      <c r="F156" s="3">
        <f t="shared" si="7"/>
        <v>7</v>
      </c>
    </row>
    <row r="157" spans="1:7" x14ac:dyDescent="0.25">
      <c r="A157" s="28" t="s">
        <v>137</v>
      </c>
      <c r="B157" s="3">
        <v>2</v>
      </c>
      <c r="C157" s="3">
        <v>2</v>
      </c>
      <c r="D157" s="3">
        <v>2</v>
      </c>
      <c r="E157" s="3" t="s">
        <v>324</v>
      </c>
      <c r="F157" s="3">
        <f t="shared" si="7"/>
        <v>6</v>
      </c>
    </row>
    <row r="158" spans="1:7" x14ac:dyDescent="0.25">
      <c r="A158" s="28" t="s">
        <v>263</v>
      </c>
      <c r="B158" s="3">
        <v>2</v>
      </c>
      <c r="C158" s="3">
        <v>2</v>
      </c>
      <c r="D158" s="3">
        <v>3</v>
      </c>
      <c r="E158" s="3" t="s">
        <v>324</v>
      </c>
      <c r="F158" s="3">
        <f t="shared" si="7"/>
        <v>7</v>
      </c>
    </row>
    <row r="159" spans="1:7" x14ac:dyDescent="0.25">
      <c r="A159" s="28" t="s">
        <v>138</v>
      </c>
      <c r="B159" s="3">
        <v>1</v>
      </c>
      <c r="C159" s="3">
        <v>2</v>
      </c>
      <c r="D159" s="3">
        <v>2</v>
      </c>
      <c r="E159" s="3" t="s">
        <v>324</v>
      </c>
      <c r="F159" s="3">
        <f t="shared" si="7"/>
        <v>5</v>
      </c>
    </row>
    <row r="160" spans="1:7" x14ac:dyDescent="0.25">
      <c r="A160" s="28" t="s">
        <v>140</v>
      </c>
      <c r="B160" s="3">
        <v>3</v>
      </c>
      <c r="C160" s="3">
        <v>2</v>
      </c>
      <c r="D160" s="3">
        <v>3</v>
      </c>
      <c r="E160" s="3" t="s">
        <v>324</v>
      </c>
      <c r="F160" s="3">
        <f t="shared" si="7"/>
        <v>8</v>
      </c>
    </row>
    <row r="161" spans="1:7" ht="17.25" customHeight="1" x14ac:dyDescent="0.25">
      <c r="A161" s="28" t="s">
        <v>139</v>
      </c>
      <c r="B161" s="3">
        <v>2</v>
      </c>
      <c r="C161" s="3">
        <v>2</v>
      </c>
      <c r="D161" s="3">
        <v>3</v>
      </c>
      <c r="E161" s="3" t="s">
        <v>324</v>
      </c>
      <c r="F161" s="3">
        <f t="shared" si="7"/>
        <v>7</v>
      </c>
    </row>
    <row r="162" spans="1:7" s="20" customFormat="1" x14ac:dyDescent="0.25">
      <c r="A162" s="18" t="s">
        <v>50</v>
      </c>
      <c r="B162" s="20">
        <f>AVERAGE(B153:B161)</f>
        <v>2.2222222222222223</v>
      </c>
      <c r="C162" s="20">
        <f>AVERAGE(C153:C161)</f>
        <v>1.5555555555555556</v>
      </c>
      <c r="D162" s="20">
        <f>AVERAGE(D153:D161)</f>
        <v>2.6666666666666665</v>
      </c>
      <c r="F162" s="20">
        <f>SUM(AVERAGE(F153:F161))</f>
        <v>6.4444444444444446</v>
      </c>
      <c r="G162" s="43"/>
    </row>
    <row r="164" spans="1:7" s="14" customFormat="1" x14ac:dyDescent="0.25">
      <c r="A164" s="12" t="s">
        <v>13</v>
      </c>
      <c r="B164" s="13"/>
      <c r="C164" s="13"/>
      <c r="D164" s="13"/>
      <c r="E164" s="13"/>
      <c r="F164" s="13"/>
      <c r="G164" s="25"/>
    </row>
    <row r="165" spans="1:7" x14ac:dyDescent="0.25">
      <c r="A165" s="28" t="s">
        <v>141</v>
      </c>
      <c r="B165" s="3">
        <v>3</v>
      </c>
      <c r="C165" s="3">
        <v>2</v>
      </c>
      <c r="D165" s="3">
        <v>3</v>
      </c>
      <c r="E165" s="3" t="s">
        <v>324</v>
      </c>
      <c r="F165" s="3">
        <f>SUM(B165:D165)</f>
        <v>8</v>
      </c>
    </row>
    <row r="166" spans="1:7" x14ac:dyDescent="0.25">
      <c r="A166" s="28" t="s">
        <v>142</v>
      </c>
      <c r="B166" s="3">
        <v>3</v>
      </c>
      <c r="C166" s="3">
        <v>2</v>
      </c>
      <c r="D166" s="3">
        <v>2</v>
      </c>
      <c r="E166" s="3" t="s">
        <v>324</v>
      </c>
      <c r="F166" s="3">
        <f>SUM(B166:D166)</f>
        <v>7</v>
      </c>
    </row>
    <row r="167" spans="1:7" x14ac:dyDescent="0.25">
      <c r="A167" s="28" t="s">
        <v>267</v>
      </c>
      <c r="B167" s="3">
        <v>3</v>
      </c>
      <c r="C167" s="3">
        <v>2</v>
      </c>
      <c r="D167" s="3">
        <v>3</v>
      </c>
      <c r="E167" s="3" t="s">
        <v>324</v>
      </c>
      <c r="F167" s="3">
        <f>SUM(B167:D167)</f>
        <v>8</v>
      </c>
    </row>
    <row r="168" spans="1:7" s="20" customFormat="1" x14ac:dyDescent="0.25">
      <c r="A168" s="18" t="s">
        <v>50</v>
      </c>
      <c r="B168" s="20">
        <f>AVERAGE(B165:B167)</f>
        <v>3</v>
      </c>
      <c r="C168" s="20">
        <f>AVERAGE(C165:C167)</f>
        <v>2</v>
      </c>
      <c r="D168" s="20">
        <f>AVERAGE(D165:D167)</f>
        <v>2.6666666666666665</v>
      </c>
      <c r="F168" s="20">
        <f>SUM(AVERAGE(F165:F167))</f>
        <v>7.666666666666667</v>
      </c>
      <c r="G168" s="43"/>
    </row>
    <row r="170" spans="1:7" s="14" customFormat="1" x14ac:dyDescent="0.25">
      <c r="A170" s="12" t="s">
        <v>14</v>
      </c>
      <c r="B170" s="13"/>
      <c r="C170" s="13"/>
      <c r="D170" s="13"/>
      <c r="E170" s="13"/>
      <c r="F170" s="13"/>
      <c r="G170" s="25"/>
    </row>
    <row r="171" spans="1:7" x14ac:dyDescent="0.25">
      <c r="A171" s="28" t="s">
        <v>143</v>
      </c>
      <c r="B171" s="3">
        <v>3</v>
      </c>
      <c r="C171" s="3">
        <v>2</v>
      </c>
      <c r="D171" s="3">
        <v>3</v>
      </c>
      <c r="E171" s="3" t="s">
        <v>324</v>
      </c>
      <c r="F171" s="3">
        <f t="shared" ref="F171:F176" si="8">SUM(B171:D171)</f>
        <v>8</v>
      </c>
    </row>
    <row r="172" spans="1:7" x14ac:dyDescent="0.25">
      <c r="A172" s="28" t="s">
        <v>292</v>
      </c>
      <c r="B172" s="3">
        <v>3</v>
      </c>
      <c r="C172" s="3">
        <v>2</v>
      </c>
      <c r="D172" s="3">
        <v>3</v>
      </c>
      <c r="E172" s="3" t="s">
        <v>324</v>
      </c>
      <c r="F172" s="3">
        <f t="shared" si="8"/>
        <v>8</v>
      </c>
    </row>
    <row r="173" spans="1:7" x14ac:dyDescent="0.25">
      <c r="A173" s="28" t="s">
        <v>293</v>
      </c>
      <c r="B173" s="3">
        <v>3</v>
      </c>
      <c r="C173" s="3">
        <v>2</v>
      </c>
      <c r="D173" s="3">
        <v>3</v>
      </c>
      <c r="E173" s="3" t="s">
        <v>324</v>
      </c>
      <c r="F173" s="3">
        <f t="shared" si="8"/>
        <v>8</v>
      </c>
    </row>
    <row r="174" spans="1:7" x14ac:dyDescent="0.25">
      <c r="A174" s="28" t="s">
        <v>144</v>
      </c>
      <c r="B174" s="3">
        <v>3</v>
      </c>
      <c r="C174" s="3">
        <v>2</v>
      </c>
      <c r="D174" s="3">
        <v>3</v>
      </c>
      <c r="E174" s="3" t="s">
        <v>324</v>
      </c>
      <c r="F174" s="3">
        <f t="shared" si="8"/>
        <v>8</v>
      </c>
    </row>
    <row r="175" spans="1:7" x14ac:dyDescent="0.25">
      <c r="A175" s="28" t="s">
        <v>145</v>
      </c>
      <c r="B175" s="3">
        <v>3</v>
      </c>
      <c r="C175" s="3">
        <v>2</v>
      </c>
      <c r="D175" s="3">
        <v>3</v>
      </c>
      <c r="E175" s="3" t="s">
        <v>324</v>
      </c>
      <c r="F175" s="3">
        <f t="shared" si="8"/>
        <v>8</v>
      </c>
    </row>
    <row r="176" spans="1:7" x14ac:dyDescent="0.25">
      <c r="A176" s="28" t="s">
        <v>146</v>
      </c>
      <c r="B176" s="3">
        <v>3</v>
      </c>
      <c r="C176" s="3">
        <v>2</v>
      </c>
      <c r="D176" s="3">
        <v>3</v>
      </c>
      <c r="E176" s="3" t="s">
        <v>324</v>
      </c>
      <c r="F176" s="3">
        <f t="shared" si="8"/>
        <v>8</v>
      </c>
    </row>
    <row r="177" spans="1:7" s="20" customFormat="1" x14ac:dyDescent="0.25">
      <c r="A177" s="18" t="s">
        <v>50</v>
      </c>
      <c r="B177" s="20">
        <f>AVERAGE(B171:B176)</f>
        <v>3</v>
      </c>
      <c r="C177" s="20">
        <f>AVERAGE(C171:C176)</f>
        <v>2</v>
      </c>
      <c r="D177" s="20">
        <f>AVERAGE(D171:D176)</f>
        <v>3</v>
      </c>
      <c r="F177" s="20">
        <f>SUM(AVERAGE(F169:F176))</f>
        <v>8</v>
      </c>
      <c r="G177" s="43"/>
    </row>
    <row r="179" spans="1:7" s="14" customFormat="1" x14ac:dyDescent="0.25">
      <c r="A179" s="12" t="s">
        <v>15</v>
      </c>
      <c r="B179" s="13"/>
      <c r="C179" s="13"/>
      <c r="D179" s="13"/>
      <c r="E179" s="13"/>
      <c r="F179" s="13"/>
      <c r="G179" s="25"/>
    </row>
    <row r="180" spans="1:7" x14ac:dyDescent="0.25">
      <c r="A180" s="28" t="s">
        <v>137</v>
      </c>
      <c r="B180" s="3">
        <v>2</v>
      </c>
      <c r="C180" s="3">
        <v>2</v>
      </c>
      <c r="D180" s="3">
        <v>2</v>
      </c>
      <c r="E180" s="3" t="s">
        <v>324</v>
      </c>
      <c r="F180" s="3">
        <f t="shared" ref="F180:F185" si="9">SUM(B180:D180)</f>
        <v>6</v>
      </c>
    </row>
    <row r="181" spans="1:7" x14ac:dyDescent="0.25">
      <c r="A181" s="28" t="s">
        <v>147</v>
      </c>
      <c r="B181" s="3">
        <v>1</v>
      </c>
      <c r="C181" s="3">
        <v>1</v>
      </c>
      <c r="D181" s="3">
        <v>3</v>
      </c>
      <c r="E181" s="3" t="s">
        <v>324</v>
      </c>
      <c r="F181" s="3">
        <f t="shared" si="9"/>
        <v>5</v>
      </c>
    </row>
    <row r="182" spans="1:7" x14ac:dyDescent="0.25">
      <c r="A182" s="28" t="s">
        <v>148</v>
      </c>
      <c r="B182" s="3">
        <v>1</v>
      </c>
      <c r="C182" s="3">
        <v>1</v>
      </c>
      <c r="D182" s="3">
        <v>3</v>
      </c>
      <c r="E182" s="3" t="s">
        <v>324</v>
      </c>
      <c r="F182" s="3">
        <f t="shared" si="9"/>
        <v>5</v>
      </c>
    </row>
    <row r="183" spans="1:7" x14ac:dyDescent="0.25">
      <c r="A183" s="28" t="s">
        <v>149</v>
      </c>
      <c r="B183" s="3">
        <v>1</v>
      </c>
      <c r="C183" s="3">
        <v>2</v>
      </c>
      <c r="D183" s="3">
        <v>2</v>
      </c>
      <c r="E183" s="3" t="s">
        <v>325</v>
      </c>
      <c r="F183" s="3">
        <f t="shared" si="9"/>
        <v>5</v>
      </c>
    </row>
    <row r="184" spans="1:7" x14ac:dyDescent="0.25">
      <c r="A184" s="28" t="s">
        <v>139</v>
      </c>
      <c r="B184" s="3">
        <v>2</v>
      </c>
      <c r="C184" s="3">
        <v>2</v>
      </c>
      <c r="D184" s="3">
        <v>3</v>
      </c>
      <c r="E184" s="3" t="s">
        <v>324</v>
      </c>
      <c r="F184" s="3">
        <f t="shared" si="9"/>
        <v>7</v>
      </c>
    </row>
    <row r="185" spans="1:7" x14ac:dyDescent="0.25">
      <c r="A185" s="28" t="s">
        <v>294</v>
      </c>
      <c r="B185" s="3">
        <v>3</v>
      </c>
      <c r="C185" s="3">
        <v>2</v>
      </c>
      <c r="D185" s="3">
        <v>3</v>
      </c>
      <c r="E185" s="3" t="s">
        <v>324</v>
      </c>
      <c r="F185" s="3">
        <f t="shared" si="9"/>
        <v>8</v>
      </c>
    </row>
    <row r="186" spans="1:7" s="20" customFormat="1" x14ac:dyDescent="0.25">
      <c r="A186" s="18" t="s">
        <v>50</v>
      </c>
      <c r="B186" s="20">
        <f>AVERAGE(B180:B185)</f>
        <v>1.6666666666666667</v>
      </c>
      <c r="C186" s="20">
        <f>AVERAGE(C180:C185)</f>
        <v>1.6666666666666667</v>
      </c>
      <c r="D186" s="20">
        <f>AVERAGE(D180:D185)</f>
        <v>2.6666666666666665</v>
      </c>
      <c r="F186" s="20">
        <f>SUM(AVERAGE(F180:F185))</f>
        <v>6</v>
      </c>
      <c r="G186" s="43"/>
    </row>
    <row r="188" spans="1:7" s="14" customFormat="1" x14ac:dyDescent="0.25">
      <c r="A188" s="12" t="s">
        <v>40</v>
      </c>
      <c r="B188" s="13"/>
      <c r="C188" s="13"/>
      <c r="D188" s="13"/>
      <c r="E188" s="13"/>
      <c r="F188" s="13"/>
      <c r="G188" s="25"/>
    </row>
    <row r="189" spans="1:7" x14ac:dyDescent="0.25">
      <c r="A189" s="28" t="s">
        <v>150</v>
      </c>
      <c r="B189" s="3">
        <v>3</v>
      </c>
      <c r="C189" s="3">
        <v>2</v>
      </c>
      <c r="D189" s="3">
        <v>3</v>
      </c>
      <c r="E189" s="3" t="s">
        <v>325</v>
      </c>
      <c r="F189" s="3">
        <f>SUM(B189:D189)</f>
        <v>8</v>
      </c>
    </row>
    <row r="190" spans="1:7" x14ac:dyDescent="0.25">
      <c r="A190" s="28" t="s">
        <v>146</v>
      </c>
      <c r="B190" s="3">
        <v>3</v>
      </c>
      <c r="C190" s="3">
        <v>2</v>
      </c>
      <c r="D190" s="3">
        <v>3</v>
      </c>
      <c r="E190" s="3" t="s">
        <v>325</v>
      </c>
      <c r="F190" s="3">
        <f>SUM(B190:D190)</f>
        <v>8</v>
      </c>
    </row>
    <row r="191" spans="1:7" s="20" customFormat="1" x14ac:dyDescent="0.25">
      <c r="A191" s="18" t="s">
        <v>50</v>
      </c>
      <c r="B191" s="20">
        <f>AVERAGE(B183:B190)</f>
        <v>2.2777777777777781</v>
      </c>
      <c r="C191" s="20">
        <f>AVERAGE(C189:C190)</f>
        <v>2</v>
      </c>
      <c r="D191" s="20">
        <f>AVERAGE(D189:D190)</f>
        <v>3</v>
      </c>
      <c r="F191" s="20">
        <f>AVERAGE(F189:F190)</f>
        <v>8</v>
      </c>
      <c r="G191" s="43"/>
    </row>
    <row r="192" spans="1:7" s="17" customFormat="1" ht="108" x14ac:dyDescent="0.25">
      <c r="A192" s="26" t="s">
        <v>286</v>
      </c>
      <c r="B192" s="16"/>
      <c r="C192" s="16"/>
      <c r="D192" s="16"/>
      <c r="E192" s="16"/>
      <c r="F192" s="20">
        <f>AVERAGE(F191,F186,F177,F168,F162,F149)</f>
        <v>6.9427609427609438</v>
      </c>
      <c r="G192" s="49" t="s">
        <v>343</v>
      </c>
    </row>
    <row r="194" spans="1:14" s="27" customFormat="1" x14ac:dyDescent="0.25">
      <c r="A194" s="12" t="s">
        <v>16</v>
      </c>
      <c r="B194" s="29"/>
      <c r="C194" s="29"/>
      <c r="D194" s="29"/>
      <c r="E194" s="29"/>
      <c r="F194" s="13"/>
      <c r="G194" s="25"/>
      <c r="H194" s="14"/>
      <c r="I194" s="14"/>
      <c r="J194" s="14"/>
      <c r="K194" s="14"/>
      <c r="L194" s="14"/>
      <c r="M194" s="14"/>
      <c r="N194" s="14"/>
    </row>
    <row r="195" spans="1:14" s="14" customFormat="1" x14ac:dyDescent="0.25">
      <c r="A195" s="12" t="s">
        <v>17</v>
      </c>
      <c r="B195" s="13"/>
      <c r="C195" s="13"/>
      <c r="D195" s="13"/>
      <c r="E195" s="13"/>
      <c r="F195" s="13"/>
      <c r="G195" s="25"/>
    </row>
    <row r="196" spans="1:14" s="17" customFormat="1" x14ac:dyDescent="0.25">
      <c r="A196" s="15" t="s">
        <v>154</v>
      </c>
      <c r="B196" s="16">
        <v>3</v>
      </c>
      <c r="C196" s="16">
        <v>2</v>
      </c>
      <c r="D196" s="16">
        <v>3</v>
      </c>
      <c r="E196" s="16" t="s">
        <v>325</v>
      </c>
      <c r="F196" s="16">
        <f t="shared" ref="F196:F202" si="10">SUM(B196:D196)</f>
        <v>8</v>
      </c>
      <c r="G196" s="40"/>
    </row>
    <row r="197" spans="1:14" s="17" customFormat="1" x14ac:dyDescent="0.25">
      <c r="A197" s="15" t="s">
        <v>151</v>
      </c>
      <c r="B197" s="16">
        <v>3</v>
      </c>
      <c r="C197" s="16">
        <v>2</v>
      </c>
      <c r="D197" s="16">
        <v>3</v>
      </c>
      <c r="E197" s="16" t="s">
        <v>325</v>
      </c>
      <c r="F197" s="16">
        <f t="shared" si="10"/>
        <v>8</v>
      </c>
      <c r="G197" s="40"/>
    </row>
    <row r="198" spans="1:14" s="17" customFormat="1" x14ac:dyDescent="0.25">
      <c r="A198" s="15" t="s">
        <v>152</v>
      </c>
      <c r="B198" s="16">
        <v>3</v>
      </c>
      <c r="C198" s="16">
        <v>2</v>
      </c>
      <c r="D198" s="16">
        <v>3</v>
      </c>
      <c r="E198" s="16" t="s">
        <v>325</v>
      </c>
      <c r="F198" s="16">
        <f t="shared" si="10"/>
        <v>8</v>
      </c>
      <c r="G198" s="40"/>
    </row>
    <row r="199" spans="1:14" s="17" customFormat="1" x14ac:dyDescent="0.25">
      <c r="A199" s="15" t="s">
        <v>153</v>
      </c>
      <c r="B199" s="16">
        <v>1</v>
      </c>
      <c r="C199" s="16">
        <v>1</v>
      </c>
      <c r="D199" s="16">
        <v>3</v>
      </c>
      <c r="E199" s="16" t="s">
        <v>324</v>
      </c>
      <c r="F199" s="16">
        <f t="shared" si="10"/>
        <v>5</v>
      </c>
      <c r="G199" s="40"/>
    </row>
    <row r="200" spans="1:14" s="17" customFormat="1" x14ac:dyDescent="0.25">
      <c r="A200" s="15" t="s">
        <v>155</v>
      </c>
      <c r="B200" s="16">
        <v>3</v>
      </c>
      <c r="C200" s="16">
        <v>2</v>
      </c>
      <c r="D200" s="16">
        <v>3</v>
      </c>
      <c r="E200" s="16" t="s">
        <v>324</v>
      </c>
      <c r="F200" s="16">
        <f t="shared" si="10"/>
        <v>8</v>
      </c>
      <c r="G200" s="40"/>
    </row>
    <row r="201" spans="1:14" s="17" customFormat="1" x14ac:dyDescent="0.25">
      <c r="A201" s="15" t="s">
        <v>156</v>
      </c>
      <c r="B201" s="16">
        <v>3</v>
      </c>
      <c r="C201" s="16">
        <v>2</v>
      </c>
      <c r="D201" s="16">
        <v>3</v>
      </c>
      <c r="E201" s="16" t="s">
        <v>325</v>
      </c>
      <c r="F201" s="16">
        <f t="shared" si="10"/>
        <v>8</v>
      </c>
      <c r="G201" s="40"/>
    </row>
    <row r="202" spans="1:14" s="17" customFormat="1" x14ac:dyDescent="0.25">
      <c r="A202" s="15" t="s">
        <v>157</v>
      </c>
      <c r="B202" s="16">
        <v>3</v>
      </c>
      <c r="C202" s="16">
        <v>2</v>
      </c>
      <c r="D202" s="16">
        <v>3</v>
      </c>
      <c r="E202" s="16" t="s">
        <v>325</v>
      </c>
      <c r="F202" s="16">
        <f t="shared" si="10"/>
        <v>8</v>
      </c>
      <c r="G202" s="40"/>
    </row>
    <row r="203" spans="1:14" s="20" customFormat="1" x14ac:dyDescent="0.25">
      <c r="A203" s="18" t="s">
        <v>50</v>
      </c>
      <c r="B203" s="20">
        <f>AVERAGE(B196:B202)</f>
        <v>2.7142857142857144</v>
      </c>
      <c r="C203" s="20">
        <f>AVERAGE(C196:C202)</f>
        <v>1.8571428571428572</v>
      </c>
      <c r="D203" s="20">
        <f>AVERAGE(D196:D202)</f>
        <v>3</v>
      </c>
      <c r="F203" s="20">
        <f>AVERAGE(F196:F202)</f>
        <v>7.5714285714285712</v>
      </c>
      <c r="G203" s="43"/>
    </row>
    <row r="205" spans="1:14" s="33" customFormat="1" ht="36" x14ac:dyDescent="0.25">
      <c r="A205" s="31" t="s">
        <v>18</v>
      </c>
      <c r="B205" s="32"/>
      <c r="C205" s="32"/>
      <c r="D205" s="32"/>
      <c r="E205" s="32"/>
      <c r="F205" s="32"/>
      <c r="G205" s="47"/>
    </row>
    <row r="206" spans="1:14" x14ac:dyDescent="0.25">
      <c r="A206" s="28" t="s">
        <v>330</v>
      </c>
      <c r="B206" s="3">
        <v>3</v>
      </c>
      <c r="C206" s="3">
        <v>2</v>
      </c>
      <c r="D206" s="3">
        <v>2</v>
      </c>
      <c r="E206" s="3" t="s">
        <v>324</v>
      </c>
      <c r="F206" s="3">
        <f>SUM(B206:D206)</f>
        <v>7</v>
      </c>
    </row>
    <row r="207" spans="1:14" x14ac:dyDescent="0.25">
      <c r="A207" s="28" t="s">
        <v>158</v>
      </c>
      <c r="B207" s="16">
        <v>1</v>
      </c>
      <c r="C207" s="3">
        <v>1</v>
      </c>
      <c r="D207" s="3">
        <v>3</v>
      </c>
      <c r="E207" s="3" t="s">
        <v>324</v>
      </c>
      <c r="F207" s="3">
        <f>SUM(B207:D207)</f>
        <v>5</v>
      </c>
    </row>
    <row r="208" spans="1:14" x14ac:dyDescent="0.25">
      <c r="A208" s="28" t="s">
        <v>81</v>
      </c>
      <c r="B208" s="3">
        <v>3</v>
      </c>
      <c r="C208" s="3">
        <v>2</v>
      </c>
      <c r="D208" s="3">
        <v>3</v>
      </c>
      <c r="E208" s="3" t="s">
        <v>324</v>
      </c>
      <c r="F208" s="3">
        <f>SUM(B208:D208)</f>
        <v>8</v>
      </c>
    </row>
    <row r="209" spans="1:7" x14ac:dyDescent="0.25">
      <c r="A209" s="28" t="s">
        <v>159</v>
      </c>
      <c r="B209" s="3">
        <v>3</v>
      </c>
      <c r="C209" s="3">
        <v>2</v>
      </c>
      <c r="D209" s="3">
        <v>3</v>
      </c>
      <c r="E209" s="3" t="s">
        <v>324</v>
      </c>
      <c r="F209" s="3">
        <f>SUM(B209:D209)</f>
        <v>8</v>
      </c>
    </row>
    <row r="210" spans="1:7" x14ac:dyDescent="0.25">
      <c r="A210" s="28" t="s">
        <v>160</v>
      </c>
      <c r="B210" s="3">
        <v>1</v>
      </c>
      <c r="C210" s="3">
        <v>1</v>
      </c>
      <c r="D210" s="3">
        <v>1</v>
      </c>
      <c r="E210" s="3" t="s">
        <v>324</v>
      </c>
      <c r="F210" s="3">
        <f>SUM(B210:D210)</f>
        <v>3</v>
      </c>
    </row>
    <row r="211" spans="1:7" s="20" customFormat="1" x14ac:dyDescent="0.25">
      <c r="A211" s="18" t="s">
        <v>50</v>
      </c>
      <c r="B211" s="20">
        <f>AVERAGE(B204:B210)</f>
        <v>2.2000000000000002</v>
      </c>
      <c r="C211" s="20">
        <f>AVERAGE(C204:C210)</f>
        <v>1.6</v>
      </c>
      <c r="D211" s="20">
        <f>AVERAGE(D204:D210)</f>
        <v>2.4</v>
      </c>
      <c r="F211" s="20">
        <f>AVERAGE(F206:F210)</f>
        <v>6.2</v>
      </c>
      <c r="G211" s="43"/>
    </row>
    <row r="213" spans="1:7" s="33" customFormat="1" ht="48" x14ac:dyDescent="0.25">
      <c r="A213" s="31" t="s">
        <v>19</v>
      </c>
      <c r="B213" s="32"/>
      <c r="C213" s="32"/>
      <c r="D213" s="32"/>
      <c r="E213" s="32"/>
      <c r="F213" s="32"/>
      <c r="G213" s="47"/>
    </row>
    <row r="214" spans="1:7" x14ac:dyDescent="0.25">
      <c r="A214" s="28" t="s">
        <v>161</v>
      </c>
      <c r="B214" s="3">
        <v>2</v>
      </c>
      <c r="C214" s="3">
        <v>2</v>
      </c>
      <c r="D214" s="3">
        <v>3</v>
      </c>
      <c r="E214" s="3" t="s">
        <v>324</v>
      </c>
      <c r="F214" s="3">
        <f>SUM(B214:D214)</f>
        <v>7</v>
      </c>
    </row>
    <row r="215" spans="1:7" x14ac:dyDescent="0.25">
      <c r="A215" s="28" t="s">
        <v>162</v>
      </c>
      <c r="B215" s="3">
        <v>2</v>
      </c>
      <c r="C215" s="3">
        <v>2</v>
      </c>
      <c r="D215" s="3">
        <v>2</v>
      </c>
      <c r="E215" s="3" t="s">
        <v>324</v>
      </c>
      <c r="F215" s="3">
        <f>SUM(B215:D215)</f>
        <v>6</v>
      </c>
    </row>
    <row r="216" spans="1:7" x14ac:dyDescent="0.25">
      <c r="A216" s="28" t="s">
        <v>163</v>
      </c>
      <c r="B216" s="16">
        <v>1</v>
      </c>
      <c r="C216" s="3">
        <v>1</v>
      </c>
      <c r="D216" s="3">
        <v>3</v>
      </c>
      <c r="E216" s="3" t="s">
        <v>324</v>
      </c>
      <c r="F216" s="3">
        <f>SUM(B216:D216)</f>
        <v>5</v>
      </c>
    </row>
    <row r="217" spans="1:7" x14ac:dyDescent="0.25">
      <c r="A217" s="15" t="s">
        <v>268</v>
      </c>
      <c r="B217" s="3">
        <v>1</v>
      </c>
      <c r="C217" s="3">
        <v>2</v>
      </c>
      <c r="D217" s="3">
        <v>1</v>
      </c>
      <c r="E217" s="3" t="s">
        <v>324</v>
      </c>
      <c r="F217" s="3">
        <f>SUM(B217:D217)</f>
        <v>4</v>
      </c>
    </row>
    <row r="218" spans="1:7" x14ac:dyDescent="0.25">
      <c r="A218" s="15" t="s">
        <v>269</v>
      </c>
      <c r="B218" s="3">
        <v>1</v>
      </c>
      <c r="C218" s="3">
        <v>1</v>
      </c>
      <c r="D218" s="3">
        <v>1</v>
      </c>
      <c r="E218" s="3" t="s">
        <v>324</v>
      </c>
      <c r="F218" s="3">
        <f>SUM(B218:D218)</f>
        <v>3</v>
      </c>
    </row>
    <row r="219" spans="1:7" x14ac:dyDescent="0.25">
      <c r="A219" s="28" t="s">
        <v>174</v>
      </c>
      <c r="B219" s="3">
        <v>1</v>
      </c>
      <c r="C219" s="3">
        <v>2</v>
      </c>
      <c r="D219" s="3">
        <v>3</v>
      </c>
      <c r="E219" s="3" t="s">
        <v>324</v>
      </c>
      <c r="F219" s="3">
        <f>SUM(B216:D216)</f>
        <v>5</v>
      </c>
    </row>
    <row r="220" spans="1:7" x14ac:dyDescent="0.25">
      <c r="A220" s="28" t="s">
        <v>164</v>
      </c>
      <c r="B220" s="3">
        <v>3</v>
      </c>
      <c r="C220" s="3">
        <v>1</v>
      </c>
      <c r="D220" s="3">
        <v>3</v>
      </c>
      <c r="E220" s="3" t="s">
        <v>324</v>
      </c>
      <c r="F220" s="3">
        <f t="shared" ref="F220:F235" si="11">SUM(B220:D220)</f>
        <v>7</v>
      </c>
    </row>
    <row r="221" spans="1:7" x14ac:dyDescent="0.25">
      <c r="A221" s="28" t="s">
        <v>165</v>
      </c>
      <c r="B221" s="3">
        <v>1</v>
      </c>
      <c r="C221" s="3">
        <v>2</v>
      </c>
      <c r="D221" s="3">
        <v>1</v>
      </c>
      <c r="E221" s="3" t="s">
        <v>324</v>
      </c>
      <c r="F221" s="3">
        <f t="shared" si="11"/>
        <v>4</v>
      </c>
    </row>
    <row r="222" spans="1:7" x14ac:dyDescent="0.25">
      <c r="A222" s="28" t="s">
        <v>166</v>
      </c>
      <c r="B222" s="3">
        <v>1</v>
      </c>
      <c r="C222" s="3">
        <v>2</v>
      </c>
      <c r="D222" s="3">
        <v>1</v>
      </c>
      <c r="E222" s="3" t="s">
        <v>325</v>
      </c>
      <c r="F222" s="3">
        <f t="shared" si="11"/>
        <v>4</v>
      </c>
    </row>
    <row r="223" spans="1:7" x14ac:dyDescent="0.25">
      <c r="A223" s="28" t="s">
        <v>175</v>
      </c>
      <c r="B223" s="3">
        <v>1</v>
      </c>
      <c r="C223" s="3">
        <v>2</v>
      </c>
      <c r="D223" s="3">
        <v>2</v>
      </c>
      <c r="E223" s="3" t="s">
        <v>325</v>
      </c>
      <c r="F223" s="3">
        <f t="shared" si="11"/>
        <v>5</v>
      </c>
    </row>
    <row r="224" spans="1:7" x14ac:dyDescent="0.25">
      <c r="A224" s="28" t="s">
        <v>167</v>
      </c>
      <c r="B224" s="3">
        <v>1</v>
      </c>
      <c r="C224" s="3">
        <v>1</v>
      </c>
      <c r="D224" s="3">
        <v>3</v>
      </c>
      <c r="E224" s="3" t="s">
        <v>324</v>
      </c>
      <c r="F224" s="3">
        <f t="shared" si="11"/>
        <v>5</v>
      </c>
    </row>
    <row r="225" spans="1:14" x14ac:dyDescent="0.25">
      <c r="A225" s="28" t="s">
        <v>168</v>
      </c>
      <c r="B225" s="3">
        <v>1</v>
      </c>
      <c r="C225" s="3">
        <v>2</v>
      </c>
      <c r="D225" s="3">
        <v>3</v>
      </c>
      <c r="E225" s="3" t="s">
        <v>324</v>
      </c>
      <c r="F225" s="3">
        <f t="shared" si="11"/>
        <v>6</v>
      </c>
    </row>
    <row r="226" spans="1:14" x14ac:dyDescent="0.25">
      <c r="A226" s="28" t="s">
        <v>331</v>
      </c>
      <c r="B226" s="3">
        <v>1</v>
      </c>
      <c r="C226" s="3">
        <v>2</v>
      </c>
      <c r="D226" s="3">
        <v>3</v>
      </c>
      <c r="E226" s="3" t="s">
        <v>325</v>
      </c>
      <c r="F226" s="3">
        <f t="shared" si="11"/>
        <v>6</v>
      </c>
    </row>
    <row r="227" spans="1:14" x14ac:dyDescent="0.25">
      <c r="A227" s="28" t="s">
        <v>169</v>
      </c>
      <c r="B227" s="3">
        <v>1</v>
      </c>
      <c r="C227" s="3">
        <v>1</v>
      </c>
      <c r="D227" s="3">
        <v>2</v>
      </c>
      <c r="E227" s="3" t="s">
        <v>324</v>
      </c>
      <c r="F227" s="3">
        <f t="shared" si="11"/>
        <v>4</v>
      </c>
    </row>
    <row r="228" spans="1:14" x14ac:dyDescent="0.25">
      <c r="A228" s="28" t="s">
        <v>170</v>
      </c>
      <c r="B228" s="3">
        <v>1</v>
      </c>
      <c r="C228" s="3">
        <v>2</v>
      </c>
      <c r="D228" s="3">
        <v>2</v>
      </c>
      <c r="E228" s="3" t="s">
        <v>324</v>
      </c>
      <c r="F228" s="3">
        <f t="shared" si="11"/>
        <v>5</v>
      </c>
    </row>
    <row r="229" spans="1:14" x14ac:dyDescent="0.25">
      <c r="A229" s="28" t="s">
        <v>92</v>
      </c>
      <c r="B229" s="3">
        <v>1</v>
      </c>
      <c r="C229" s="3">
        <v>2</v>
      </c>
      <c r="D229" s="3">
        <v>3</v>
      </c>
      <c r="E229" s="3" t="s">
        <v>324</v>
      </c>
      <c r="F229" s="3">
        <f t="shared" si="11"/>
        <v>6</v>
      </c>
    </row>
    <row r="230" spans="1:14" x14ac:dyDescent="0.25">
      <c r="A230" s="28" t="s">
        <v>171</v>
      </c>
      <c r="B230" s="3">
        <v>2</v>
      </c>
      <c r="C230" s="3">
        <v>2</v>
      </c>
      <c r="D230" s="3">
        <v>1</v>
      </c>
      <c r="E230" s="3" t="s">
        <v>325</v>
      </c>
      <c r="F230" s="3">
        <f t="shared" si="11"/>
        <v>5</v>
      </c>
    </row>
    <row r="231" spans="1:14" x14ac:dyDescent="0.25">
      <c r="A231" s="28" t="s">
        <v>172</v>
      </c>
      <c r="B231" s="3">
        <v>1</v>
      </c>
      <c r="C231" s="3">
        <v>2</v>
      </c>
      <c r="D231" s="3">
        <v>2</v>
      </c>
      <c r="E231" s="3" t="s">
        <v>324</v>
      </c>
      <c r="F231" s="3">
        <f t="shared" si="11"/>
        <v>5</v>
      </c>
    </row>
    <row r="232" spans="1:14" x14ac:dyDescent="0.25">
      <c r="A232" s="28" t="s">
        <v>173</v>
      </c>
      <c r="B232" s="3">
        <v>1</v>
      </c>
      <c r="C232" s="3">
        <v>1</v>
      </c>
      <c r="D232" s="3">
        <v>1</v>
      </c>
      <c r="E232" s="3" t="s">
        <v>324</v>
      </c>
      <c r="F232" s="3">
        <f t="shared" si="11"/>
        <v>3</v>
      </c>
    </row>
    <row r="233" spans="1:14" x14ac:dyDescent="0.25">
      <c r="A233" s="28" t="s">
        <v>176</v>
      </c>
      <c r="B233" s="3">
        <v>1</v>
      </c>
      <c r="C233" s="3">
        <v>2</v>
      </c>
      <c r="D233" s="3">
        <v>3</v>
      </c>
      <c r="E233" s="3" t="s">
        <v>324</v>
      </c>
      <c r="F233" s="3">
        <f t="shared" si="11"/>
        <v>6</v>
      </c>
    </row>
    <row r="234" spans="1:14" x14ac:dyDescent="0.25">
      <c r="A234" s="28" t="s">
        <v>160</v>
      </c>
      <c r="B234" s="3">
        <v>1</v>
      </c>
      <c r="C234" s="3">
        <v>1</v>
      </c>
      <c r="D234" s="3">
        <v>1</v>
      </c>
      <c r="E234" s="3" t="s">
        <v>324</v>
      </c>
      <c r="F234" s="3">
        <f t="shared" si="11"/>
        <v>3</v>
      </c>
    </row>
    <row r="235" spans="1:14" x14ac:dyDescent="0.25">
      <c r="A235" s="28" t="s">
        <v>44</v>
      </c>
      <c r="B235" s="3">
        <v>2</v>
      </c>
      <c r="C235" s="3">
        <v>2</v>
      </c>
      <c r="D235" s="3">
        <v>1</v>
      </c>
      <c r="E235" s="3" t="s">
        <v>324</v>
      </c>
      <c r="F235" s="3">
        <f t="shared" si="11"/>
        <v>5</v>
      </c>
    </row>
    <row r="236" spans="1:14" s="20" customFormat="1" x14ac:dyDescent="0.25">
      <c r="A236" s="18" t="s">
        <v>50</v>
      </c>
      <c r="B236" s="20">
        <f>AVERAGE(B214:B235)</f>
        <v>1.2727272727272727</v>
      </c>
      <c r="C236" s="20">
        <f>AVERAGE(C214:C235)</f>
        <v>1.6818181818181819</v>
      </c>
      <c r="D236" s="20">
        <f>AVERAGE(D214:D235)</f>
        <v>2.0454545454545454</v>
      </c>
      <c r="F236" s="20">
        <f>AVERAGE(F214:F235)</f>
        <v>4.9545454545454541</v>
      </c>
      <c r="G236" s="43"/>
    </row>
    <row r="237" spans="1:14" s="17" customFormat="1" ht="168" x14ac:dyDescent="0.25">
      <c r="A237" s="26" t="s">
        <v>286</v>
      </c>
      <c r="B237" s="16"/>
      <c r="C237" s="16"/>
      <c r="D237" s="16"/>
      <c r="E237" s="16"/>
      <c r="F237" s="20">
        <f>AVERAGE(F236,F211,F203)</f>
        <v>6.2419913419913415</v>
      </c>
      <c r="G237" s="49" t="s">
        <v>341</v>
      </c>
    </row>
    <row r="239" spans="1:14" s="27" customFormat="1" x14ac:dyDescent="0.25">
      <c r="A239" s="12" t="s">
        <v>21</v>
      </c>
      <c r="B239" s="13"/>
      <c r="C239" s="13"/>
      <c r="D239" s="13"/>
      <c r="E239" s="13"/>
      <c r="F239" s="30"/>
      <c r="G239" s="25"/>
      <c r="H239" s="14"/>
      <c r="I239" s="14"/>
      <c r="J239" s="14"/>
      <c r="K239" s="14"/>
      <c r="L239" s="14"/>
      <c r="M239" s="14"/>
      <c r="N239" s="14"/>
    </row>
    <row r="240" spans="1:14" s="14" customFormat="1" x14ac:dyDescent="0.25">
      <c r="A240" s="12" t="s">
        <v>20</v>
      </c>
      <c r="B240" s="29"/>
      <c r="C240" s="29"/>
      <c r="D240" s="29"/>
      <c r="E240" s="29"/>
      <c r="F240" s="29"/>
      <c r="G240" s="25"/>
    </row>
    <row r="241" spans="1:7" s="14" customFormat="1" x14ac:dyDescent="0.25">
      <c r="A241" s="12" t="s">
        <v>22</v>
      </c>
      <c r="B241" s="13"/>
      <c r="C241" s="13"/>
      <c r="D241" s="13"/>
      <c r="E241" s="13"/>
      <c r="F241" s="13"/>
      <c r="G241" s="1"/>
    </row>
    <row r="242" spans="1:7" x14ac:dyDescent="0.25">
      <c r="A242" s="15" t="s">
        <v>51</v>
      </c>
      <c r="B242" s="3">
        <v>3</v>
      </c>
      <c r="C242" s="16">
        <v>1</v>
      </c>
      <c r="D242" s="3">
        <v>2</v>
      </c>
      <c r="E242" s="3" t="s">
        <v>324</v>
      </c>
      <c r="F242" s="3">
        <f t="shared" ref="F242:F253" si="12">SUM(B242:D242)</f>
        <v>6</v>
      </c>
    </row>
    <row r="243" spans="1:7" x14ac:dyDescent="0.25">
      <c r="A243" s="15" t="s">
        <v>224</v>
      </c>
      <c r="B243" s="3">
        <v>1</v>
      </c>
      <c r="C243" s="16">
        <v>2</v>
      </c>
      <c r="D243" s="3">
        <v>1</v>
      </c>
      <c r="E243" s="3" t="s">
        <v>325</v>
      </c>
      <c r="F243" s="3">
        <f t="shared" si="12"/>
        <v>4</v>
      </c>
    </row>
    <row r="244" spans="1:7" x14ac:dyDescent="0.25">
      <c r="A244" s="15" t="s">
        <v>270</v>
      </c>
      <c r="B244" s="3">
        <v>1</v>
      </c>
      <c r="C244" s="16">
        <v>1</v>
      </c>
      <c r="D244" s="3">
        <v>2</v>
      </c>
      <c r="E244" s="3" t="s">
        <v>324</v>
      </c>
      <c r="F244" s="3">
        <f t="shared" si="12"/>
        <v>4</v>
      </c>
    </row>
    <row r="245" spans="1:7" x14ac:dyDescent="0.25">
      <c r="A245" s="15" t="s">
        <v>271</v>
      </c>
      <c r="B245" s="3">
        <v>1</v>
      </c>
      <c r="C245" s="16">
        <v>1</v>
      </c>
      <c r="D245" s="3">
        <v>3</v>
      </c>
      <c r="E245" s="3" t="s">
        <v>324</v>
      </c>
      <c r="F245" s="3">
        <f t="shared" si="12"/>
        <v>5</v>
      </c>
    </row>
    <row r="246" spans="1:7" x14ac:dyDescent="0.25">
      <c r="A246" s="15" t="s">
        <v>272</v>
      </c>
      <c r="B246" s="3">
        <v>1</v>
      </c>
      <c r="C246" s="16">
        <v>1</v>
      </c>
      <c r="D246" s="3">
        <v>3</v>
      </c>
      <c r="E246" s="3" t="s">
        <v>324</v>
      </c>
      <c r="F246" s="3">
        <f t="shared" si="12"/>
        <v>5</v>
      </c>
    </row>
    <row r="247" spans="1:7" x14ac:dyDescent="0.25">
      <c r="A247" s="28" t="s">
        <v>52</v>
      </c>
      <c r="B247" s="3">
        <v>1</v>
      </c>
      <c r="C247" s="3">
        <v>1</v>
      </c>
      <c r="D247" s="3">
        <v>1</v>
      </c>
      <c r="E247" s="3" t="s">
        <v>324</v>
      </c>
      <c r="F247" s="3">
        <f t="shared" si="12"/>
        <v>3</v>
      </c>
    </row>
    <row r="248" spans="1:7" x14ac:dyDescent="0.25">
      <c r="A248" s="28" t="s">
        <v>180</v>
      </c>
      <c r="B248" s="3">
        <v>1</v>
      </c>
      <c r="C248" s="3">
        <v>1</v>
      </c>
      <c r="D248" s="3">
        <v>2</v>
      </c>
      <c r="E248" s="3" t="s">
        <v>324</v>
      </c>
      <c r="F248" s="3">
        <f t="shared" si="12"/>
        <v>4</v>
      </c>
    </row>
    <row r="249" spans="1:7" x14ac:dyDescent="0.25">
      <c r="A249" s="15" t="s">
        <v>178</v>
      </c>
      <c r="B249" s="6">
        <v>3</v>
      </c>
      <c r="C249" s="6">
        <v>2</v>
      </c>
      <c r="D249" s="6">
        <v>3</v>
      </c>
      <c r="E249" s="6" t="s">
        <v>325</v>
      </c>
      <c r="F249" s="6">
        <f t="shared" si="12"/>
        <v>8</v>
      </c>
    </row>
    <row r="250" spans="1:7" x14ac:dyDescent="0.25">
      <c r="A250" s="28" t="s">
        <v>179</v>
      </c>
      <c r="B250" s="3">
        <v>3</v>
      </c>
      <c r="C250" s="3">
        <v>3</v>
      </c>
      <c r="D250" s="3">
        <v>2</v>
      </c>
      <c r="E250" s="3" t="s">
        <v>325</v>
      </c>
      <c r="F250" s="3">
        <f t="shared" si="12"/>
        <v>8</v>
      </c>
    </row>
    <row r="251" spans="1:7" x14ac:dyDescent="0.25">
      <c r="A251" s="28" t="s">
        <v>181</v>
      </c>
      <c r="B251" s="16">
        <v>2</v>
      </c>
      <c r="C251" s="16">
        <v>3</v>
      </c>
      <c r="D251" s="16">
        <v>2</v>
      </c>
      <c r="E251" s="16" t="s">
        <v>325</v>
      </c>
      <c r="F251" s="16">
        <f t="shared" si="12"/>
        <v>7</v>
      </c>
    </row>
    <row r="252" spans="1:7" x14ac:dyDescent="0.25">
      <c r="A252" s="28" t="s">
        <v>273</v>
      </c>
      <c r="B252" s="3">
        <v>2</v>
      </c>
      <c r="C252" s="3">
        <v>3</v>
      </c>
      <c r="D252" s="3">
        <v>3</v>
      </c>
      <c r="E252" s="3" t="s">
        <v>325</v>
      </c>
      <c r="F252" s="3">
        <f t="shared" si="12"/>
        <v>8</v>
      </c>
    </row>
    <row r="253" spans="1:7" x14ac:dyDescent="0.25">
      <c r="A253" s="15" t="s">
        <v>274</v>
      </c>
      <c r="B253" s="3">
        <v>3</v>
      </c>
      <c r="C253" s="3">
        <v>3</v>
      </c>
      <c r="D253" s="3">
        <v>3</v>
      </c>
      <c r="E253" s="3" t="s">
        <v>325</v>
      </c>
      <c r="F253" s="3">
        <f t="shared" si="12"/>
        <v>9</v>
      </c>
    </row>
    <row r="254" spans="1:7" x14ac:dyDescent="0.25">
      <c r="A254" s="28" t="s">
        <v>182</v>
      </c>
      <c r="B254" s="3">
        <v>3</v>
      </c>
      <c r="C254" s="3">
        <v>2</v>
      </c>
      <c r="D254" s="3">
        <v>3</v>
      </c>
      <c r="E254" s="3" t="s">
        <v>324</v>
      </c>
      <c r="F254" s="3">
        <f t="shared" ref="F254:F265" si="13">SUM(B254:D254)</f>
        <v>8</v>
      </c>
    </row>
    <row r="255" spans="1:7" x14ac:dyDescent="0.25">
      <c r="A255" s="28" t="s">
        <v>183</v>
      </c>
      <c r="B255" s="3">
        <v>3</v>
      </c>
      <c r="C255" s="3">
        <v>2</v>
      </c>
      <c r="D255" s="3">
        <v>3</v>
      </c>
      <c r="E255" s="3" t="s">
        <v>324</v>
      </c>
      <c r="F255" s="3">
        <f t="shared" si="13"/>
        <v>8</v>
      </c>
    </row>
    <row r="256" spans="1:7" x14ac:dyDescent="0.25">
      <c r="A256" s="28" t="s">
        <v>332</v>
      </c>
      <c r="B256" s="3">
        <v>3</v>
      </c>
      <c r="C256" s="3">
        <v>2</v>
      </c>
      <c r="D256" s="3">
        <v>3</v>
      </c>
      <c r="E256" s="3" t="s">
        <v>324</v>
      </c>
      <c r="F256" s="3">
        <f t="shared" si="13"/>
        <v>8</v>
      </c>
    </row>
    <row r="257" spans="1:7" x14ac:dyDescent="0.25">
      <c r="A257" s="28" t="s">
        <v>184</v>
      </c>
      <c r="B257" s="16">
        <v>1</v>
      </c>
      <c r="C257" s="3">
        <v>2</v>
      </c>
      <c r="D257" s="3">
        <v>3</v>
      </c>
      <c r="E257" s="3" t="s">
        <v>325</v>
      </c>
      <c r="F257" s="3">
        <f t="shared" si="13"/>
        <v>6</v>
      </c>
    </row>
    <row r="258" spans="1:7" x14ac:dyDescent="0.25">
      <c r="A258" s="28" t="s">
        <v>225</v>
      </c>
      <c r="B258" s="3">
        <v>3</v>
      </c>
      <c r="C258" s="3">
        <v>3</v>
      </c>
      <c r="D258" s="3">
        <v>3</v>
      </c>
      <c r="E258" s="3" t="s">
        <v>325</v>
      </c>
      <c r="F258" s="3">
        <f t="shared" si="13"/>
        <v>9</v>
      </c>
    </row>
    <row r="259" spans="1:7" x14ac:dyDescent="0.25">
      <c r="A259" s="28" t="s">
        <v>333</v>
      </c>
      <c r="B259" s="3">
        <v>3</v>
      </c>
      <c r="C259" s="3">
        <v>3</v>
      </c>
      <c r="D259" s="3">
        <v>3</v>
      </c>
      <c r="E259" s="3" t="s">
        <v>325</v>
      </c>
      <c r="F259" s="3">
        <f t="shared" si="13"/>
        <v>9</v>
      </c>
    </row>
    <row r="260" spans="1:7" x14ac:dyDescent="0.25">
      <c r="A260" s="28" t="s">
        <v>185</v>
      </c>
      <c r="B260" s="3">
        <v>1</v>
      </c>
      <c r="C260" s="3">
        <v>1</v>
      </c>
      <c r="D260" s="3">
        <v>3</v>
      </c>
      <c r="E260" s="3" t="s">
        <v>324</v>
      </c>
      <c r="F260" s="3">
        <f t="shared" si="13"/>
        <v>5</v>
      </c>
    </row>
    <row r="261" spans="1:7" x14ac:dyDescent="0.25">
      <c r="A261" s="15" t="s">
        <v>226</v>
      </c>
      <c r="B261" s="3">
        <v>3</v>
      </c>
      <c r="C261" s="3">
        <v>3</v>
      </c>
      <c r="D261" s="3">
        <v>3</v>
      </c>
      <c r="E261" s="3" t="s">
        <v>325</v>
      </c>
      <c r="F261" s="3">
        <f t="shared" si="13"/>
        <v>9</v>
      </c>
    </row>
    <row r="262" spans="1:7" s="17" customFormat="1" x14ac:dyDescent="0.25">
      <c r="A262" s="28" t="s">
        <v>186</v>
      </c>
      <c r="B262" s="3">
        <v>3</v>
      </c>
      <c r="C262" s="3">
        <v>3</v>
      </c>
      <c r="D262" s="3">
        <v>3</v>
      </c>
      <c r="E262" s="3" t="s">
        <v>325</v>
      </c>
      <c r="F262" s="3">
        <f t="shared" si="13"/>
        <v>9</v>
      </c>
      <c r="G262" s="40"/>
    </row>
    <row r="263" spans="1:7" x14ac:dyDescent="0.25">
      <c r="A263" s="15" t="s">
        <v>187</v>
      </c>
      <c r="B263" s="16">
        <v>3</v>
      </c>
      <c r="C263" s="16">
        <v>3</v>
      </c>
      <c r="D263" s="16">
        <v>2</v>
      </c>
      <c r="E263" s="16" t="s">
        <v>325</v>
      </c>
      <c r="F263" s="16">
        <f t="shared" si="13"/>
        <v>8</v>
      </c>
    </row>
    <row r="264" spans="1:7" x14ac:dyDescent="0.25">
      <c r="A264" s="28" t="s">
        <v>188</v>
      </c>
      <c r="B264" s="16">
        <v>1</v>
      </c>
      <c r="C264" s="3">
        <v>1</v>
      </c>
      <c r="D264" s="3">
        <v>3</v>
      </c>
      <c r="E264" s="3" t="s">
        <v>324</v>
      </c>
      <c r="F264" s="3">
        <f t="shared" si="13"/>
        <v>5</v>
      </c>
    </row>
    <row r="265" spans="1:7" s="20" customFormat="1" x14ac:dyDescent="0.25">
      <c r="A265" s="28" t="s">
        <v>189</v>
      </c>
      <c r="B265" s="3">
        <v>3</v>
      </c>
      <c r="C265" s="3">
        <v>2</v>
      </c>
      <c r="D265" s="3">
        <v>3</v>
      </c>
      <c r="E265" s="3" t="s">
        <v>325</v>
      </c>
      <c r="F265" s="3">
        <f t="shared" si="13"/>
        <v>8</v>
      </c>
      <c r="G265" s="43"/>
    </row>
    <row r="266" spans="1:7" ht="13.9" customHeight="1" x14ac:dyDescent="0.25">
      <c r="A266" s="18" t="s">
        <v>50</v>
      </c>
      <c r="B266" s="20">
        <f>AVERAGE(B242:B265)</f>
        <v>2.1666666666666665</v>
      </c>
      <c r="C266" s="20">
        <f>AVERAGE(C242:C265)</f>
        <v>2.0416666666666665</v>
      </c>
      <c r="D266" s="20">
        <f>AVERAGE(D242:D265)</f>
        <v>2.5833333333333335</v>
      </c>
      <c r="E266" s="20"/>
      <c r="F266" s="20">
        <f>AVERAGE(F242:F265)</f>
        <v>6.791666666666667</v>
      </c>
    </row>
    <row r="267" spans="1:7" s="17" customFormat="1" x14ac:dyDescent="0.25">
      <c r="A267" s="15"/>
      <c r="B267" s="16"/>
      <c r="C267" s="16"/>
      <c r="D267" s="16"/>
      <c r="E267" s="16"/>
      <c r="F267" s="16"/>
      <c r="G267" s="40"/>
    </row>
    <row r="268" spans="1:7" x14ac:dyDescent="0.25">
      <c r="A268" s="12" t="s">
        <v>23</v>
      </c>
      <c r="B268" s="13"/>
      <c r="C268" s="13"/>
      <c r="D268" s="13"/>
      <c r="E268" s="13"/>
      <c r="F268" s="13"/>
      <c r="G268" s="1"/>
    </row>
    <row r="269" spans="1:7" x14ac:dyDescent="0.25">
      <c r="A269" s="28" t="s">
        <v>191</v>
      </c>
      <c r="B269" s="16">
        <v>1</v>
      </c>
      <c r="C269" s="3">
        <v>1</v>
      </c>
      <c r="D269" s="3">
        <v>3</v>
      </c>
      <c r="E269" s="3" t="s">
        <v>324</v>
      </c>
      <c r="F269" s="3">
        <f t="shared" ref="F269:F286" si="14">SUM(B269:D269)</f>
        <v>5</v>
      </c>
    </row>
    <row r="270" spans="1:7" x14ac:dyDescent="0.25">
      <c r="A270" s="28" t="s">
        <v>192</v>
      </c>
      <c r="B270" s="3">
        <v>1</v>
      </c>
      <c r="C270" s="3">
        <v>1</v>
      </c>
      <c r="D270" s="3">
        <v>3</v>
      </c>
      <c r="E270" s="3" t="s">
        <v>324</v>
      </c>
      <c r="F270" s="3">
        <f t="shared" si="14"/>
        <v>5</v>
      </c>
    </row>
    <row r="271" spans="1:7" x14ac:dyDescent="0.25">
      <c r="A271" s="28" t="s">
        <v>193</v>
      </c>
      <c r="B271" s="3">
        <v>2</v>
      </c>
      <c r="C271" s="3">
        <v>2</v>
      </c>
      <c r="D271" s="3">
        <v>1</v>
      </c>
      <c r="E271" s="3" t="s">
        <v>325</v>
      </c>
      <c r="F271" s="3">
        <f t="shared" si="14"/>
        <v>5</v>
      </c>
    </row>
    <row r="272" spans="1:7" x14ac:dyDescent="0.25">
      <c r="A272" s="28" t="s">
        <v>194</v>
      </c>
      <c r="B272" s="3">
        <v>2</v>
      </c>
      <c r="C272" s="3">
        <v>2</v>
      </c>
      <c r="D272" s="3">
        <v>3</v>
      </c>
      <c r="E272" s="3" t="s">
        <v>324</v>
      </c>
      <c r="F272" s="3">
        <f t="shared" si="14"/>
        <v>7</v>
      </c>
    </row>
    <row r="273" spans="1:7" x14ac:dyDescent="0.25">
      <c r="A273" s="28" t="s">
        <v>225</v>
      </c>
      <c r="B273" s="3">
        <v>3</v>
      </c>
      <c r="C273" s="3">
        <v>3</v>
      </c>
      <c r="D273" s="3">
        <v>3</v>
      </c>
      <c r="E273" s="3" t="s">
        <v>325</v>
      </c>
      <c r="F273" s="3">
        <f t="shared" si="14"/>
        <v>9</v>
      </c>
    </row>
    <row r="274" spans="1:7" x14ac:dyDescent="0.25">
      <c r="A274" s="28" t="s">
        <v>195</v>
      </c>
      <c r="B274" s="3">
        <v>3</v>
      </c>
      <c r="C274" s="3">
        <v>2</v>
      </c>
      <c r="D274" s="3">
        <v>2</v>
      </c>
      <c r="E274" s="3" t="s">
        <v>325</v>
      </c>
      <c r="F274" s="3">
        <f t="shared" si="14"/>
        <v>7</v>
      </c>
    </row>
    <row r="275" spans="1:7" x14ac:dyDescent="0.25">
      <c r="A275" s="28" t="s">
        <v>196</v>
      </c>
      <c r="B275" s="3">
        <v>3</v>
      </c>
      <c r="C275" s="3">
        <v>2</v>
      </c>
      <c r="D275" s="3">
        <v>2</v>
      </c>
      <c r="E275" s="3" t="s">
        <v>324</v>
      </c>
      <c r="F275" s="3">
        <f t="shared" si="14"/>
        <v>7</v>
      </c>
    </row>
    <row r="276" spans="1:7" x14ac:dyDescent="0.25">
      <c r="A276" s="28" t="s">
        <v>197</v>
      </c>
      <c r="B276" s="3">
        <v>3</v>
      </c>
      <c r="C276" s="3">
        <v>2</v>
      </c>
      <c r="D276" s="3">
        <v>2</v>
      </c>
      <c r="E276" s="3" t="s">
        <v>325</v>
      </c>
      <c r="F276" s="3">
        <f t="shared" si="14"/>
        <v>7</v>
      </c>
    </row>
    <row r="277" spans="1:7" x14ac:dyDescent="0.25">
      <c r="A277" s="28" t="s">
        <v>198</v>
      </c>
      <c r="B277" s="3">
        <v>3</v>
      </c>
      <c r="C277" s="3">
        <v>2</v>
      </c>
      <c r="D277" s="3">
        <v>2</v>
      </c>
      <c r="E277" s="3" t="s">
        <v>325</v>
      </c>
      <c r="F277" s="3">
        <f t="shared" si="14"/>
        <v>7</v>
      </c>
    </row>
    <row r="278" spans="1:7" x14ac:dyDescent="0.25">
      <c r="A278" s="28" t="s">
        <v>199</v>
      </c>
      <c r="B278" s="3">
        <v>3</v>
      </c>
      <c r="C278" s="3">
        <v>2</v>
      </c>
      <c r="D278" s="3">
        <v>2</v>
      </c>
      <c r="E278" s="3" t="s">
        <v>325</v>
      </c>
      <c r="F278" s="3">
        <f t="shared" si="14"/>
        <v>7</v>
      </c>
    </row>
    <row r="279" spans="1:7" x14ac:dyDescent="0.25">
      <c r="A279" s="28" t="s">
        <v>200</v>
      </c>
      <c r="B279" s="3">
        <v>3</v>
      </c>
      <c r="C279" s="3">
        <v>2</v>
      </c>
      <c r="D279" s="3">
        <v>2</v>
      </c>
      <c r="E279" s="3" t="s">
        <v>325</v>
      </c>
      <c r="F279" s="3">
        <f t="shared" si="14"/>
        <v>7</v>
      </c>
    </row>
    <row r="280" spans="1:7" x14ac:dyDescent="0.25">
      <c r="A280" s="28" t="s">
        <v>201</v>
      </c>
      <c r="B280" s="3">
        <v>3</v>
      </c>
      <c r="C280" s="3">
        <v>2</v>
      </c>
      <c r="D280" s="3">
        <v>2</v>
      </c>
      <c r="E280" s="3" t="s">
        <v>325</v>
      </c>
      <c r="F280" s="3">
        <f t="shared" si="14"/>
        <v>7</v>
      </c>
    </row>
    <row r="281" spans="1:7" x14ac:dyDescent="0.25">
      <c r="A281" s="28" t="s">
        <v>202</v>
      </c>
      <c r="B281" s="3">
        <v>3</v>
      </c>
      <c r="C281" s="3">
        <v>2</v>
      </c>
      <c r="D281" s="3">
        <v>3</v>
      </c>
      <c r="E281" s="3" t="s">
        <v>325</v>
      </c>
      <c r="F281" s="3">
        <f t="shared" si="14"/>
        <v>8</v>
      </c>
    </row>
    <row r="282" spans="1:7" x14ac:dyDescent="0.25">
      <c r="A282" s="15" t="s">
        <v>160</v>
      </c>
      <c r="B282" s="16">
        <v>1</v>
      </c>
      <c r="C282" s="16">
        <v>1</v>
      </c>
      <c r="D282" s="16">
        <v>1</v>
      </c>
      <c r="E282" s="16" t="s">
        <v>324</v>
      </c>
      <c r="F282" s="16">
        <f t="shared" si="14"/>
        <v>3</v>
      </c>
    </row>
    <row r="283" spans="1:7" x14ac:dyDescent="0.25">
      <c r="A283" s="15" t="s">
        <v>275</v>
      </c>
      <c r="B283" s="16">
        <v>3</v>
      </c>
      <c r="C283" s="16">
        <v>3</v>
      </c>
      <c r="D283" s="16">
        <v>1</v>
      </c>
      <c r="E283" s="16" t="s">
        <v>325</v>
      </c>
      <c r="F283" s="16">
        <f t="shared" si="14"/>
        <v>7</v>
      </c>
    </row>
    <row r="284" spans="1:7" x14ac:dyDescent="0.25">
      <c r="A284" s="15" t="s">
        <v>276</v>
      </c>
      <c r="B284" s="16">
        <v>3</v>
      </c>
      <c r="C284" s="16">
        <v>3</v>
      </c>
      <c r="D284" s="16">
        <v>1</v>
      </c>
      <c r="E284" s="16" t="s">
        <v>325</v>
      </c>
      <c r="F284" s="16">
        <f t="shared" si="14"/>
        <v>7</v>
      </c>
    </row>
    <row r="285" spans="1:7" s="17" customFormat="1" x14ac:dyDescent="0.25">
      <c r="A285" s="35" t="s">
        <v>277</v>
      </c>
      <c r="B285" s="16">
        <v>3</v>
      </c>
      <c r="C285" s="16">
        <v>3</v>
      </c>
      <c r="D285" s="16">
        <v>3</v>
      </c>
      <c r="E285" s="16" t="s">
        <v>325</v>
      </c>
      <c r="F285" s="16">
        <f t="shared" si="14"/>
        <v>9</v>
      </c>
      <c r="G285" s="40"/>
    </row>
    <row r="286" spans="1:7" x14ac:dyDescent="0.25">
      <c r="A286" s="28" t="s">
        <v>190</v>
      </c>
      <c r="B286" s="3">
        <v>1</v>
      </c>
      <c r="C286" s="3">
        <v>1</v>
      </c>
      <c r="D286" s="3">
        <v>2</v>
      </c>
      <c r="E286" s="3" t="s">
        <v>324</v>
      </c>
      <c r="F286" s="3">
        <f t="shared" si="14"/>
        <v>4</v>
      </c>
    </row>
    <row r="287" spans="1:7" ht="12.6" customHeight="1" x14ac:dyDescent="0.25">
      <c r="A287" s="18" t="s">
        <v>50</v>
      </c>
      <c r="B287" s="20">
        <f>AVERAGE(B269:B286)</f>
        <v>2.4444444444444446</v>
      </c>
      <c r="C287" s="20">
        <f>AVERAGE(C269:C286)</f>
        <v>2</v>
      </c>
      <c r="D287" s="20">
        <f>AVERAGE(D269:D286)</f>
        <v>2.1111111111111112</v>
      </c>
      <c r="E287" s="20"/>
      <c r="F287" s="20">
        <f>AVERAGE(F269:F286)</f>
        <v>6.5555555555555554</v>
      </c>
    </row>
    <row r="288" spans="1:7" s="17" customFormat="1" x14ac:dyDescent="0.25">
      <c r="A288" s="15"/>
      <c r="B288" s="16"/>
      <c r="C288" s="16"/>
      <c r="D288" s="16"/>
      <c r="E288" s="16"/>
      <c r="F288" s="16"/>
      <c r="G288" s="40"/>
    </row>
    <row r="289" spans="1:14" s="34" customFormat="1" x14ac:dyDescent="0.25">
      <c r="A289" s="12" t="s">
        <v>24</v>
      </c>
      <c r="B289" s="13"/>
      <c r="C289" s="13"/>
      <c r="D289" s="13"/>
      <c r="E289" s="13"/>
      <c r="F289" s="13"/>
      <c r="G289" s="25"/>
      <c r="H289" s="17"/>
      <c r="I289" s="17"/>
      <c r="J289" s="17"/>
      <c r="K289" s="17"/>
      <c r="L289" s="17"/>
      <c r="M289" s="17"/>
      <c r="N289" s="17"/>
    </row>
    <row r="290" spans="1:14" s="17" customFormat="1" x14ac:dyDescent="0.25">
      <c r="A290" s="15" t="s">
        <v>279</v>
      </c>
      <c r="B290" s="16">
        <v>2</v>
      </c>
      <c r="C290" s="16">
        <v>2</v>
      </c>
      <c r="D290" s="16">
        <v>3</v>
      </c>
      <c r="E290" s="16" t="s">
        <v>324</v>
      </c>
      <c r="F290" s="16">
        <f>SUM(B290:D290)</f>
        <v>7</v>
      </c>
      <c r="G290" s="40"/>
    </row>
    <row r="291" spans="1:14" s="17" customFormat="1" x14ac:dyDescent="0.25">
      <c r="A291" s="15" t="s">
        <v>203</v>
      </c>
      <c r="B291" s="16">
        <v>1</v>
      </c>
      <c r="C291" s="16">
        <v>1</v>
      </c>
      <c r="D291" s="16">
        <v>3</v>
      </c>
      <c r="E291" s="16" t="s">
        <v>324</v>
      </c>
      <c r="F291" s="16">
        <f>SUM(B291:D291)</f>
        <v>5</v>
      </c>
      <c r="G291" s="40"/>
    </row>
    <row r="292" spans="1:14" s="17" customFormat="1" x14ac:dyDescent="0.25">
      <c r="A292" s="15" t="s">
        <v>280</v>
      </c>
      <c r="B292" s="16">
        <v>1</v>
      </c>
      <c r="C292" s="16">
        <v>1</v>
      </c>
      <c r="D292" s="16">
        <v>3</v>
      </c>
      <c r="E292" s="16" t="s">
        <v>324</v>
      </c>
      <c r="F292" s="16">
        <f t="shared" ref="F292:F293" si="15">SUM(B292:D292)</f>
        <v>5</v>
      </c>
      <c r="G292" s="40"/>
    </row>
    <row r="293" spans="1:14" s="17" customFormat="1" x14ac:dyDescent="0.25">
      <c r="A293" s="15" t="s">
        <v>337</v>
      </c>
      <c r="B293" s="16">
        <v>1</v>
      </c>
      <c r="C293" s="16">
        <v>1</v>
      </c>
      <c r="D293" s="16">
        <v>2</v>
      </c>
      <c r="E293" s="16" t="s">
        <v>324</v>
      </c>
      <c r="F293" s="16">
        <f t="shared" si="15"/>
        <v>4</v>
      </c>
      <c r="G293" s="40"/>
    </row>
    <row r="294" spans="1:14" s="17" customFormat="1" x14ac:dyDescent="0.25">
      <c r="A294" s="15" t="s">
        <v>177</v>
      </c>
      <c r="B294" s="16">
        <v>1</v>
      </c>
      <c r="C294" s="16">
        <v>1</v>
      </c>
      <c r="D294" s="16">
        <v>3</v>
      </c>
      <c r="E294" s="16" t="s">
        <v>324</v>
      </c>
      <c r="F294" s="16">
        <f t="shared" ref="F294:F311" si="16">SUM(B294:D294)</f>
        <v>5</v>
      </c>
      <c r="G294" s="40"/>
    </row>
    <row r="295" spans="1:14" s="17" customFormat="1" x14ac:dyDescent="0.25">
      <c r="A295" s="28" t="s">
        <v>227</v>
      </c>
      <c r="B295" s="16">
        <v>1</v>
      </c>
      <c r="C295" s="16">
        <v>2</v>
      </c>
      <c r="D295" s="16">
        <v>1</v>
      </c>
      <c r="E295" s="16" t="s">
        <v>325</v>
      </c>
      <c r="F295" s="16">
        <f t="shared" si="16"/>
        <v>4</v>
      </c>
      <c r="G295" s="40"/>
    </row>
    <row r="296" spans="1:14" s="17" customFormat="1" x14ac:dyDescent="0.25">
      <c r="A296" s="28" t="s">
        <v>204</v>
      </c>
      <c r="B296" s="16">
        <v>3</v>
      </c>
      <c r="C296" s="16">
        <v>2</v>
      </c>
      <c r="D296" s="16">
        <v>2</v>
      </c>
      <c r="E296" s="16" t="s">
        <v>325</v>
      </c>
      <c r="F296" s="16">
        <f t="shared" si="16"/>
        <v>7</v>
      </c>
      <c r="G296" s="40"/>
    </row>
    <row r="297" spans="1:14" s="17" customFormat="1" x14ac:dyDescent="0.25">
      <c r="A297" s="28" t="s">
        <v>205</v>
      </c>
      <c r="B297" s="16">
        <v>2</v>
      </c>
      <c r="C297" s="16">
        <v>2</v>
      </c>
      <c r="D297" s="16">
        <v>2</v>
      </c>
      <c r="E297" s="16" t="s">
        <v>325</v>
      </c>
      <c r="F297" s="16">
        <f t="shared" si="16"/>
        <v>6</v>
      </c>
      <c r="G297" s="40"/>
    </row>
    <row r="298" spans="1:14" s="17" customFormat="1" x14ac:dyDescent="0.25">
      <c r="A298" s="28" t="s">
        <v>207</v>
      </c>
      <c r="B298" s="16">
        <v>1</v>
      </c>
      <c r="C298" s="16">
        <v>1</v>
      </c>
      <c r="D298" s="16">
        <v>2</v>
      </c>
      <c r="E298" s="16" t="s">
        <v>324</v>
      </c>
      <c r="F298" s="16">
        <f t="shared" si="16"/>
        <v>4</v>
      </c>
      <c r="G298" s="40"/>
    </row>
    <row r="299" spans="1:14" s="17" customFormat="1" x14ac:dyDescent="0.25">
      <c r="A299" s="28" t="s">
        <v>208</v>
      </c>
      <c r="B299" s="16">
        <v>2</v>
      </c>
      <c r="C299" s="16">
        <v>2</v>
      </c>
      <c r="D299" s="16">
        <v>1</v>
      </c>
      <c r="E299" s="16" t="s">
        <v>325</v>
      </c>
      <c r="F299" s="16">
        <f t="shared" si="16"/>
        <v>5</v>
      </c>
      <c r="G299" s="40"/>
    </row>
    <row r="300" spans="1:14" s="17" customFormat="1" x14ac:dyDescent="0.25">
      <c r="A300" s="28" t="s">
        <v>206</v>
      </c>
      <c r="B300" s="16">
        <v>1</v>
      </c>
      <c r="C300" s="16">
        <v>1</v>
      </c>
      <c r="D300" s="16">
        <v>2</v>
      </c>
      <c r="E300" s="16" t="s">
        <v>324</v>
      </c>
      <c r="F300" s="16">
        <f t="shared" si="16"/>
        <v>4</v>
      </c>
      <c r="G300" s="40"/>
    </row>
    <row r="301" spans="1:14" s="17" customFormat="1" x14ac:dyDescent="0.25">
      <c r="A301" s="15" t="s">
        <v>209</v>
      </c>
      <c r="B301" s="16">
        <v>1</v>
      </c>
      <c r="C301" s="16">
        <v>2</v>
      </c>
      <c r="D301" s="16">
        <v>3</v>
      </c>
      <c r="E301" s="16" t="s">
        <v>325</v>
      </c>
      <c r="F301" s="16">
        <f t="shared" si="16"/>
        <v>6</v>
      </c>
      <c r="G301" s="40"/>
    </row>
    <row r="302" spans="1:14" s="17" customFormat="1" x14ac:dyDescent="0.25">
      <c r="A302" s="28" t="s">
        <v>178</v>
      </c>
      <c r="B302" s="16">
        <v>3</v>
      </c>
      <c r="C302" s="16">
        <v>2</v>
      </c>
      <c r="D302" s="16">
        <v>3</v>
      </c>
      <c r="E302" s="16" t="s">
        <v>325</v>
      </c>
      <c r="F302" s="16">
        <f t="shared" si="16"/>
        <v>8</v>
      </c>
      <c r="G302" s="40"/>
    </row>
    <row r="303" spans="1:14" s="17" customFormat="1" x14ac:dyDescent="0.25">
      <c r="A303" s="28" t="s">
        <v>200</v>
      </c>
      <c r="B303" s="16">
        <v>3</v>
      </c>
      <c r="C303" s="16">
        <v>2</v>
      </c>
      <c r="D303" s="16">
        <v>2</v>
      </c>
      <c r="E303" s="16" t="s">
        <v>325</v>
      </c>
      <c r="F303" s="16">
        <f t="shared" si="16"/>
        <v>7</v>
      </c>
      <c r="G303" s="40"/>
    </row>
    <row r="304" spans="1:14" s="17" customFormat="1" x14ac:dyDescent="0.25">
      <c r="A304" s="28" t="s">
        <v>336</v>
      </c>
      <c r="B304" s="16">
        <v>3</v>
      </c>
      <c r="C304" s="16">
        <v>3</v>
      </c>
      <c r="D304" s="16">
        <v>3</v>
      </c>
      <c r="E304" s="16" t="s">
        <v>325</v>
      </c>
      <c r="F304" s="16">
        <f t="shared" si="16"/>
        <v>9</v>
      </c>
      <c r="G304" s="40"/>
    </row>
    <row r="305" spans="1:7" s="17" customFormat="1" x14ac:dyDescent="0.25">
      <c r="A305" s="15" t="s">
        <v>278</v>
      </c>
      <c r="B305" s="16">
        <v>2</v>
      </c>
      <c r="C305" s="16">
        <v>2</v>
      </c>
      <c r="D305" s="16">
        <v>2</v>
      </c>
      <c r="E305" s="16" t="s">
        <v>325</v>
      </c>
      <c r="F305" s="16">
        <f t="shared" si="16"/>
        <v>6</v>
      </c>
      <c r="G305" s="40"/>
    </row>
    <row r="306" spans="1:7" s="17" customFormat="1" x14ac:dyDescent="0.25">
      <c r="A306" s="28" t="s">
        <v>210</v>
      </c>
      <c r="B306" s="16">
        <v>3</v>
      </c>
      <c r="C306" s="16">
        <v>2</v>
      </c>
      <c r="D306" s="16">
        <v>2</v>
      </c>
      <c r="E306" s="16" t="s">
        <v>325</v>
      </c>
      <c r="F306" s="16">
        <f t="shared" si="16"/>
        <v>7</v>
      </c>
      <c r="G306" s="40"/>
    </row>
    <row r="307" spans="1:7" s="17" customFormat="1" x14ac:dyDescent="0.25">
      <c r="A307" s="28" t="s">
        <v>195</v>
      </c>
      <c r="B307" s="16">
        <v>3</v>
      </c>
      <c r="C307" s="16">
        <v>2</v>
      </c>
      <c r="D307" s="16">
        <v>2</v>
      </c>
      <c r="E307" s="16" t="s">
        <v>325</v>
      </c>
      <c r="F307" s="16">
        <f t="shared" si="16"/>
        <v>7</v>
      </c>
      <c r="G307" s="40"/>
    </row>
    <row r="308" spans="1:7" s="17" customFormat="1" x14ac:dyDescent="0.25">
      <c r="A308" s="28" t="s">
        <v>196</v>
      </c>
      <c r="B308" s="16">
        <v>3</v>
      </c>
      <c r="C308" s="16">
        <v>2</v>
      </c>
      <c r="D308" s="16">
        <v>2</v>
      </c>
      <c r="E308" s="16" t="s">
        <v>324</v>
      </c>
      <c r="F308" s="16">
        <f t="shared" si="16"/>
        <v>7</v>
      </c>
      <c r="G308" s="40"/>
    </row>
    <row r="309" spans="1:7" s="17" customFormat="1" x14ac:dyDescent="0.25">
      <c r="A309" s="28" t="s">
        <v>201</v>
      </c>
      <c r="B309" s="16">
        <v>3</v>
      </c>
      <c r="C309" s="16">
        <v>2</v>
      </c>
      <c r="D309" s="16">
        <v>2</v>
      </c>
      <c r="E309" s="16" t="s">
        <v>325</v>
      </c>
      <c r="F309" s="16">
        <f t="shared" si="16"/>
        <v>7</v>
      </c>
      <c r="G309" s="40"/>
    </row>
    <row r="310" spans="1:7" s="17" customFormat="1" x14ac:dyDescent="0.25">
      <c r="A310" s="28" t="s">
        <v>211</v>
      </c>
      <c r="B310" s="16">
        <v>3</v>
      </c>
      <c r="C310" s="16">
        <v>2</v>
      </c>
      <c r="D310" s="16">
        <v>2</v>
      </c>
      <c r="E310" s="16" t="s">
        <v>325</v>
      </c>
      <c r="F310" s="16">
        <f t="shared" si="16"/>
        <v>7</v>
      </c>
      <c r="G310" s="40"/>
    </row>
    <row r="311" spans="1:7" s="20" customFormat="1" x14ac:dyDescent="0.25">
      <c r="A311" s="28" t="s">
        <v>189</v>
      </c>
      <c r="B311" s="16">
        <v>3</v>
      </c>
      <c r="C311" s="16">
        <v>2</v>
      </c>
      <c r="D311" s="16">
        <v>3</v>
      </c>
      <c r="E311" s="16" t="s">
        <v>325</v>
      </c>
      <c r="F311" s="16">
        <f t="shared" si="16"/>
        <v>8</v>
      </c>
      <c r="G311" s="43"/>
    </row>
    <row r="312" spans="1:7" s="17" customFormat="1" x14ac:dyDescent="0.25">
      <c r="A312" s="18" t="s">
        <v>50</v>
      </c>
      <c r="B312" s="20">
        <f>AVERAGE(B290:B311)</f>
        <v>2.0909090909090908</v>
      </c>
      <c r="C312" s="20">
        <f>AVERAGE(C290:C311)</f>
        <v>1.7727272727272727</v>
      </c>
      <c r="D312" s="20">
        <f>AVERAGE(D290:D311)</f>
        <v>2.2727272727272729</v>
      </c>
      <c r="E312" s="19"/>
      <c r="F312" s="20">
        <f>AVERAGE(F290:F311)</f>
        <v>6.1363636363636367</v>
      </c>
      <c r="G312" s="40"/>
    </row>
    <row r="313" spans="1:7" s="17" customFormat="1" x14ac:dyDescent="0.25">
      <c r="A313" s="15"/>
      <c r="B313" s="16"/>
      <c r="C313" s="16"/>
      <c r="D313" s="16"/>
      <c r="E313" s="16"/>
      <c r="F313" s="16"/>
      <c r="G313" s="40"/>
    </row>
    <row r="314" spans="1:7" s="17" customFormat="1" x14ac:dyDescent="0.25">
      <c r="A314" s="12" t="s">
        <v>25</v>
      </c>
      <c r="B314" s="13"/>
      <c r="C314" s="13"/>
      <c r="D314" s="13"/>
      <c r="E314" s="13"/>
      <c r="F314" s="13"/>
      <c r="G314" s="25"/>
    </row>
    <row r="315" spans="1:7" s="17" customFormat="1" x14ac:dyDescent="0.25">
      <c r="A315" s="15" t="s">
        <v>212</v>
      </c>
      <c r="B315" s="16">
        <v>1</v>
      </c>
      <c r="C315" s="16">
        <v>1</v>
      </c>
      <c r="D315" s="16">
        <v>2</v>
      </c>
      <c r="E315" s="16" t="s">
        <v>324</v>
      </c>
      <c r="F315" s="16">
        <f t="shared" ref="F315:F331" si="17">SUM(B315:D315)</f>
        <v>4</v>
      </c>
      <c r="G315" s="40"/>
    </row>
    <row r="316" spans="1:7" s="17" customFormat="1" x14ac:dyDescent="0.25">
      <c r="A316" s="28" t="s">
        <v>213</v>
      </c>
      <c r="B316" s="16">
        <v>2</v>
      </c>
      <c r="C316" s="16">
        <v>2</v>
      </c>
      <c r="D316" s="16">
        <v>3</v>
      </c>
      <c r="E316" s="16" t="s">
        <v>324</v>
      </c>
      <c r="F316" s="16">
        <f t="shared" si="17"/>
        <v>7</v>
      </c>
      <c r="G316" s="40"/>
    </row>
    <row r="317" spans="1:7" s="17" customFormat="1" x14ac:dyDescent="0.25">
      <c r="A317" s="28" t="s">
        <v>228</v>
      </c>
      <c r="B317" s="16">
        <v>2</v>
      </c>
      <c r="C317" s="16">
        <v>2</v>
      </c>
      <c r="D317" s="16">
        <v>2</v>
      </c>
      <c r="E317" s="16" t="s">
        <v>325</v>
      </c>
      <c r="F317" s="16">
        <f t="shared" si="17"/>
        <v>6</v>
      </c>
      <c r="G317" s="40"/>
    </row>
    <row r="318" spans="1:7" s="17" customFormat="1" x14ac:dyDescent="0.25">
      <c r="A318" s="28" t="s">
        <v>214</v>
      </c>
      <c r="B318" s="16">
        <v>2</v>
      </c>
      <c r="C318" s="16">
        <v>2</v>
      </c>
      <c r="D318" s="16">
        <v>2</v>
      </c>
      <c r="E318" s="16" t="s">
        <v>325</v>
      </c>
      <c r="F318" s="16">
        <f t="shared" si="17"/>
        <v>6</v>
      </c>
      <c r="G318" s="40"/>
    </row>
    <row r="319" spans="1:7" s="17" customFormat="1" x14ac:dyDescent="0.25">
      <c r="A319" s="28" t="s">
        <v>186</v>
      </c>
      <c r="B319" s="16">
        <v>3</v>
      </c>
      <c r="C319" s="16">
        <v>3</v>
      </c>
      <c r="D319" s="16">
        <v>3</v>
      </c>
      <c r="E319" s="16" t="s">
        <v>325</v>
      </c>
      <c r="F319" s="16">
        <f t="shared" si="17"/>
        <v>9</v>
      </c>
      <c r="G319" s="40"/>
    </row>
    <row r="320" spans="1:7" s="17" customFormat="1" x14ac:dyDescent="0.25">
      <c r="A320" s="28" t="s">
        <v>215</v>
      </c>
      <c r="B320" s="16">
        <v>1</v>
      </c>
      <c r="C320" s="16">
        <v>2</v>
      </c>
      <c r="D320" s="16">
        <v>3</v>
      </c>
      <c r="E320" s="16" t="s">
        <v>325</v>
      </c>
      <c r="F320" s="16">
        <f t="shared" si="17"/>
        <v>6</v>
      </c>
      <c r="G320" s="40"/>
    </row>
    <row r="321" spans="1:7" s="17" customFormat="1" x14ac:dyDescent="0.25">
      <c r="A321" s="28" t="s">
        <v>216</v>
      </c>
      <c r="B321" s="16">
        <v>2</v>
      </c>
      <c r="C321" s="16">
        <v>2</v>
      </c>
      <c r="D321" s="16">
        <v>2</v>
      </c>
      <c r="E321" s="16" t="s">
        <v>325</v>
      </c>
      <c r="F321" s="16">
        <f t="shared" si="17"/>
        <v>6</v>
      </c>
      <c r="G321" s="40"/>
    </row>
    <row r="322" spans="1:7" s="17" customFormat="1" x14ac:dyDescent="0.25">
      <c r="A322" s="28" t="s">
        <v>217</v>
      </c>
      <c r="B322" s="16">
        <v>1</v>
      </c>
      <c r="C322" s="16">
        <v>2</v>
      </c>
      <c r="D322" s="16">
        <v>1</v>
      </c>
      <c r="E322" s="16" t="s">
        <v>325</v>
      </c>
      <c r="F322" s="16">
        <f t="shared" si="17"/>
        <v>4</v>
      </c>
      <c r="G322" s="40"/>
    </row>
    <row r="323" spans="1:7" s="17" customFormat="1" x14ac:dyDescent="0.25">
      <c r="A323" s="28" t="s">
        <v>218</v>
      </c>
      <c r="B323" s="16">
        <v>2</v>
      </c>
      <c r="C323" s="16">
        <v>2</v>
      </c>
      <c r="D323" s="16">
        <v>2</v>
      </c>
      <c r="E323" s="16" t="s">
        <v>325</v>
      </c>
      <c r="F323" s="16">
        <f t="shared" si="17"/>
        <v>6</v>
      </c>
      <c r="G323" s="40"/>
    </row>
    <row r="324" spans="1:7" s="17" customFormat="1" x14ac:dyDescent="0.25">
      <c r="A324" s="28" t="s">
        <v>219</v>
      </c>
      <c r="B324" s="16">
        <v>2</v>
      </c>
      <c r="C324" s="16">
        <v>2</v>
      </c>
      <c r="D324" s="16">
        <v>3</v>
      </c>
      <c r="E324" s="16" t="s">
        <v>324</v>
      </c>
      <c r="F324" s="16">
        <f t="shared" si="17"/>
        <v>7</v>
      </c>
      <c r="G324" s="40"/>
    </row>
    <row r="325" spans="1:7" s="17" customFormat="1" x14ac:dyDescent="0.25">
      <c r="A325" s="28" t="s">
        <v>204</v>
      </c>
      <c r="B325" s="16">
        <v>3</v>
      </c>
      <c r="C325" s="16">
        <v>2</v>
      </c>
      <c r="D325" s="16">
        <v>2</v>
      </c>
      <c r="E325" s="16" t="s">
        <v>325</v>
      </c>
      <c r="F325" s="16">
        <f t="shared" si="17"/>
        <v>7</v>
      </c>
      <c r="G325" s="40"/>
    </row>
    <row r="326" spans="1:7" s="17" customFormat="1" x14ac:dyDescent="0.25">
      <c r="A326" s="28" t="s">
        <v>220</v>
      </c>
      <c r="B326" s="16">
        <v>2</v>
      </c>
      <c r="C326" s="16">
        <v>2</v>
      </c>
      <c r="D326" s="16">
        <v>2</v>
      </c>
      <c r="E326" s="16" t="s">
        <v>325</v>
      </c>
      <c r="F326" s="16">
        <f t="shared" si="17"/>
        <v>6</v>
      </c>
      <c r="G326" s="40"/>
    </row>
    <row r="327" spans="1:7" s="17" customFormat="1" x14ac:dyDescent="0.25">
      <c r="A327" s="28" t="s">
        <v>208</v>
      </c>
      <c r="B327" s="16">
        <v>2</v>
      </c>
      <c r="C327" s="16">
        <v>2</v>
      </c>
      <c r="D327" s="16">
        <v>1</v>
      </c>
      <c r="E327" s="16" t="s">
        <v>325</v>
      </c>
      <c r="F327" s="16">
        <f t="shared" si="17"/>
        <v>5</v>
      </c>
      <c r="G327" s="40"/>
    </row>
    <row r="328" spans="1:7" s="17" customFormat="1" x14ac:dyDescent="0.25">
      <c r="A328" s="28" t="s">
        <v>209</v>
      </c>
      <c r="B328" s="16">
        <v>1</v>
      </c>
      <c r="C328" s="16">
        <v>2</v>
      </c>
      <c r="D328" s="16">
        <v>3</v>
      </c>
      <c r="E328" s="16" t="s">
        <v>325</v>
      </c>
      <c r="F328" s="16">
        <f t="shared" si="17"/>
        <v>6</v>
      </c>
      <c r="G328" s="40"/>
    </row>
    <row r="329" spans="1:7" s="17" customFormat="1" x14ac:dyDescent="0.25">
      <c r="A329" s="15" t="s">
        <v>281</v>
      </c>
      <c r="B329" s="16">
        <v>3</v>
      </c>
      <c r="C329" s="16">
        <v>2</v>
      </c>
      <c r="D329" s="16">
        <v>3</v>
      </c>
      <c r="E329" s="16" t="s">
        <v>325</v>
      </c>
      <c r="F329" s="16">
        <f t="shared" si="17"/>
        <v>8</v>
      </c>
      <c r="G329" s="40"/>
    </row>
    <row r="330" spans="1:7" s="17" customFormat="1" x14ac:dyDescent="0.25">
      <c r="A330" s="28" t="s">
        <v>221</v>
      </c>
      <c r="B330" s="16">
        <v>1</v>
      </c>
      <c r="C330" s="16">
        <v>2</v>
      </c>
      <c r="D330" s="16">
        <v>2</v>
      </c>
      <c r="E330" s="16" t="s">
        <v>325</v>
      </c>
      <c r="F330" s="16">
        <f t="shared" si="17"/>
        <v>5</v>
      </c>
      <c r="G330" s="40"/>
    </row>
    <row r="331" spans="1:7" s="17" customFormat="1" x14ac:dyDescent="0.25">
      <c r="A331" s="15" t="s">
        <v>295</v>
      </c>
      <c r="B331" s="16">
        <v>1</v>
      </c>
      <c r="C331" s="16">
        <v>2</v>
      </c>
      <c r="D331" s="16">
        <v>1</v>
      </c>
      <c r="E331" s="16" t="s">
        <v>325</v>
      </c>
      <c r="F331" s="16">
        <f t="shared" si="17"/>
        <v>4</v>
      </c>
      <c r="G331" s="40"/>
    </row>
    <row r="332" spans="1:7" s="17" customFormat="1" x14ac:dyDescent="0.25">
      <c r="A332" s="28" t="s">
        <v>189</v>
      </c>
      <c r="B332" s="16">
        <v>3</v>
      </c>
      <c r="C332" s="16">
        <v>2</v>
      </c>
      <c r="D332" s="16">
        <v>3</v>
      </c>
      <c r="E332" s="16" t="s">
        <v>325</v>
      </c>
      <c r="F332" s="16">
        <f>SUM(B332:D332)</f>
        <v>8</v>
      </c>
      <c r="G332" s="40"/>
    </row>
    <row r="333" spans="1:7" s="17" customFormat="1" x14ac:dyDescent="0.25">
      <c r="A333" s="28" t="s">
        <v>225</v>
      </c>
      <c r="B333" s="16">
        <v>3</v>
      </c>
      <c r="C333" s="16">
        <v>3</v>
      </c>
      <c r="D333" s="16">
        <v>3</v>
      </c>
      <c r="E333" s="16" t="s">
        <v>325</v>
      </c>
      <c r="F333" s="16">
        <f>SUM(B333:D333)</f>
        <v>9</v>
      </c>
      <c r="G333" s="40"/>
    </row>
    <row r="334" spans="1:7" s="17" customFormat="1" x14ac:dyDescent="0.25">
      <c r="A334" s="28" t="s">
        <v>222</v>
      </c>
      <c r="B334" s="16">
        <v>1</v>
      </c>
      <c r="C334" s="16">
        <v>2</v>
      </c>
      <c r="D334" s="16">
        <v>2</v>
      </c>
      <c r="E334" s="16" t="s">
        <v>325</v>
      </c>
      <c r="F334" s="16">
        <f>SUM(B334:D334)</f>
        <v>5</v>
      </c>
      <c r="G334" s="40"/>
    </row>
    <row r="335" spans="1:7" s="20" customFormat="1" x14ac:dyDescent="0.25">
      <c r="A335" s="28" t="s">
        <v>223</v>
      </c>
      <c r="B335" s="16">
        <v>1</v>
      </c>
      <c r="C335" s="16">
        <v>2</v>
      </c>
      <c r="D335" s="16">
        <v>3</v>
      </c>
      <c r="E335" s="16" t="s">
        <v>325</v>
      </c>
      <c r="F335" s="16">
        <f>SUM(B335:D335)</f>
        <v>6</v>
      </c>
      <c r="G335" s="43"/>
    </row>
    <row r="336" spans="1:7" s="17" customFormat="1" x14ac:dyDescent="0.25">
      <c r="A336" s="18" t="s">
        <v>50</v>
      </c>
      <c r="B336" s="20">
        <f>AVERAGE(B315:B335)</f>
        <v>1.8571428571428572</v>
      </c>
      <c r="C336" s="20">
        <f>AVERAGE(C315:C335)</f>
        <v>2.0476190476190474</v>
      </c>
      <c r="D336" s="20">
        <f>AVERAGE(D315:D335)</f>
        <v>2.2857142857142856</v>
      </c>
      <c r="E336" s="20"/>
      <c r="F336" s="20">
        <f>AVERAGE(F315:F335)</f>
        <v>6.1904761904761907</v>
      </c>
      <c r="G336" s="40"/>
    </row>
    <row r="337" spans="1:7" s="17" customFormat="1" ht="156" x14ac:dyDescent="0.25">
      <c r="A337" s="26" t="s">
        <v>286</v>
      </c>
      <c r="B337" s="16"/>
      <c r="C337" s="16"/>
      <c r="D337" s="16"/>
      <c r="E337" s="16"/>
      <c r="F337" s="20">
        <f>AVERAGE(F336,F312,F287,F266)</f>
        <v>6.418515512265512</v>
      </c>
      <c r="G337" s="49" t="s">
        <v>340</v>
      </c>
    </row>
    <row r="338" spans="1:7" s="17" customFormat="1" x14ac:dyDescent="0.25">
      <c r="A338" s="15"/>
      <c r="B338" s="16"/>
      <c r="C338" s="16"/>
      <c r="D338" s="16"/>
      <c r="E338" s="16"/>
      <c r="F338" s="16"/>
      <c r="G338" s="40"/>
    </row>
    <row r="339" spans="1:7" s="38" customFormat="1" x14ac:dyDescent="0.25">
      <c r="A339" s="36" t="s">
        <v>26</v>
      </c>
      <c r="B339" s="37"/>
      <c r="C339" s="37"/>
      <c r="D339" s="37"/>
      <c r="E339" s="37"/>
      <c r="F339" s="37"/>
      <c r="G339" s="48"/>
    </row>
    <row r="340" spans="1:7" s="38" customFormat="1" x14ac:dyDescent="0.25">
      <c r="A340" s="36" t="s">
        <v>27</v>
      </c>
      <c r="B340" s="37"/>
      <c r="C340" s="37"/>
      <c r="D340" s="37"/>
      <c r="E340" s="37"/>
      <c r="F340" s="37"/>
      <c r="G340" s="48"/>
    </row>
    <row r="341" spans="1:7" s="38" customFormat="1" x14ac:dyDescent="0.25">
      <c r="A341" s="36" t="s">
        <v>28</v>
      </c>
      <c r="B341" s="37"/>
      <c r="C341" s="37"/>
      <c r="D341" s="37"/>
      <c r="E341" s="37"/>
      <c r="F341" s="37"/>
      <c r="G341" s="48"/>
    </row>
    <row r="342" spans="1:7" x14ac:dyDescent="0.25">
      <c r="A342" s="15" t="s">
        <v>212</v>
      </c>
      <c r="B342" s="16">
        <v>1</v>
      </c>
      <c r="C342" s="3">
        <v>1</v>
      </c>
      <c r="D342" s="3">
        <v>2</v>
      </c>
      <c r="E342" s="3" t="s">
        <v>324</v>
      </c>
      <c r="F342" s="3">
        <f t="shared" ref="F342:F369" si="18">SUM(B342:D342)</f>
        <v>4</v>
      </c>
    </row>
    <row r="343" spans="1:7" x14ac:dyDescent="0.25">
      <c r="A343" s="15" t="s">
        <v>229</v>
      </c>
      <c r="B343" s="16">
        <v>1</v>
      </c>
      <c r="C343" s="3">
        <v>1</v>
      </c>
      <c r="D343" s="3">
        <v>2</v>
      </c>
      <c r="E343" s="3" t="s">
        <v>324</v>
      </c>
      <c r="F343" s="3">
        <f t="shared" si="18"/>
        <v>4</v>
      </c>
    </row>
    <row r="344" spans="1:7" x14ac:dyDescent="0.25">
      <c r="A344" s="15" t="s">
        <v>348</v>
      </c>
      <c r="B344" s="16">
        <v>1</v>
      </c>
      <c r="C344" s="3">
        <v>1</v>
      </c>
      <c r="D344" s="3">
        <v>3</v>
      </c>
      <c r="E344" s="3" t="s">
        <v>324</v>
      </c>
      <c r="F344" s="3">
        <f t="shared" si="18"/>
        <v>5</v>
      </c>
    </row>
    <row r="345" spans="1:7" x14ac:dyDescent="0.25">
      <c r="A345" s="15" t="s">
        <v>230</v>
      </c>
      <c r="B345" s="3">
        <v>1</v>
      </c>
      <c r="C345" s="3">
        <v>2</v>
      </c>
      <c r="D345" s="3">
        <v>3</v>
      </c>
      <c r="E345" s="3" t="s">
        <v>324</v>
      </c>
      <c r="F345" s="3">
        <f t="shared" si="18"/>
        <v>6</v>
      </c>
    </row>
    <row r="346" spans="1:7" x14ac:dyDescent="0.25">
      <c r="A346" s="15" t="s">
        <v>231</v>
      </c>
      <c r="B346" s="3">
        <v>3</v>
      </c>
      <c r="C346" s="3">
        <v>2</v>
      </c>
      <c r="D346" s="3">
        <v>3</v>
      </c>
      <c r="E346" s="3" t="s">
        <v>324</v>
      </c>
      <c r="F346" s="3">
        <f t="shared" si="18"/>
        <v>8</v>
      </c>
    </row>
    <row r="347" spans="1:7" x14ac:dyDescent="0.25">
      <c r="A347" s="15" t="s">
        <v>350</v>
      </c>
      <c r="B347" s="3">
        <v>3</v>
      </c>
      <c r="C347" s="3">
        <v>2</v>
      </c>
      <c r="D347" s="3">
        <v>1</v>
      </c>
      <c r="E347" s="3" t="s">
        <v>324</v>
      </c>
      <c r="F347" s="3">
        <f t="shared" si="18"/>
        <v>6</v>
      </c>
    </row>
    <row r="348" spans="1:7" ht="11.25" customHeight="1" x14ac:dyDescent="0.25">
      <c r="A348" s="15" t="s">
        <v>283</v>
      </c>
      <c r="B348" s="3">
        <v>3</v>
      </c>
      <c r="C348" s="3">
        <v>2</v>
      </c>
      <c r="D348" s="3">
        <v>3</v>
      </c>
      <c r="E348" s="3" t="s">
        <v>324</v>
      </c>
      <c r="F348" s="3">
        <f t="shared" si="18"/>
        <v>8</v>
      </c>
    </row>
    <row r="349" spans="1:7" ht="11.25" customHeight="1" x14ac:dyDescent="0.25">
      <c r="A349" s="15" t="s">
        <v>159</v>
      </c>
      <c r="B349" s="3">
        <v>3</v>
      </c>
      <c r="C349" s="3">
        <v>2</v>
      </c>
      <c r="D349" s="3">
        <v>3</v>
      </c>
      <c r="E349" s="3" t="s">
        <v>324</v>
      </c>
      <c r="F349" s="3">
        <f t="shared" si="18"/>
        <v>8</v>
      </c>
    </row>
    <row r="350" spans="1:7" x14ac:dyDescent="0.25">
      <c r="A350" s="15" t="s">
        <v>349</v>
      </c>
      <c r="B350" s="3">
        <v>3</v>
      </c>
      <c r="C350" s="3">
        <v>2</v>
      </c>
      <c r="D350" s="3">
        <v>3</v>
      </c>
      <c r="E350" s="3" t="s">
        <v>324</v>
      </c>
      <c r="F350" s="3">
        <f t="shared" si="18"/>
        <v>8</v>
      </c>
    </row>
    <row r="351" spans="1:7" x14ac:dyDescent="0.25">
      <c r="A351" s="15" t="s">
        <v>232</v>
      </c>
      <c r="B351" s="3">
        <v>1</v>
      </c>
      <c r="C351" s="3">
        <v>2</v>
      </c>
      <c r="D351" s="3">
        <v>3</v>
      </c>
      <c r="E351" s="3" t="s">
        <v>325</v>
      </c>
      <c r="F351" s="3">
        <f t="shared" si="18"/>
        <v>6</v>
      </c>
    </row>
    <row r="352" spans="1:7" x14ac:dyDescent="0.25">
      <c r="A352" s="15" t="s">
        <v>233</v>
      </c>
      <c r="B352" s="3">
        <v>1</v>
      </c>
      <c r="C352" s="3">
        <v>2</v>
      </c>
      <c r="D352" s="3">
        <v>1</v>
      </c>
      <c r="E352" s="3" t="s">
        <v>325</v>
      </c>
      <c r="F352" s="3">
        <f t="shared" si="18"/>
        <v>4</v>
      </c>
    </row>
    <row r="353" spans="1:6" x14ac:dyDescent="0.25">
      <c r="A353" s="15" t="s">
        <v>234</v>
      </c>
      <c r="B353" s="3">
        <v>1</v>
      </c>
      <c r="C353" s="3">
        <v>2</v>
      </c>
      <c r="D353" s="3">
        <v>1</v>
      </c>
      <c r="E353" s="3" t="s">
        <v>325</v>
      </c>
      <c r="F353" s="3">
        <f t="shared" si="18"/>
        <v>4</v>
      </c>
    </row>
    <row r="354" spans="1:6" x14ac:dyDescent="0.25">
      <c r="A354" s="15" t="s">
        <v>130</v>
      </c>
      <c r="B354" s="6">
        <v>3</v>
      </c>
      <c r="C354" s="6">
        <v>2</v>
      </c>
      <c r="D354" s="6">
        <v>2</v>
      </c>
      <c r="E354" s="6" t="s">
        <v>325</v>
      </c>
      <c r="F354" s="3">
        <f t="shared" si="18"/>
        <v>7</v>
      </c>
    </row>
    <row r="355" spans="1:6" x14ac:dyDescent="0.25">
      <c r="A355" s="15" t="s">
        <v>235</v>
      </c>
      <c r="B355" s="3">
        <v>1</v>
      </c>
      <c r="C355" s="3">
        <v>1</v>
      </c>
      <c r="D355" s="3">
        <v>1</v>
      </c>
      <c r="E355" s="3" t="s">
        <v>324</v>
      </c>
      <c r="F355" s="3">
        <f t="shared" si="18"/>
        <v>3</v>
      </c>
    </row>
    <row r="356" spans="1:6" x14ac:dyDescent="0.25">
      <c r="A356" s="15" t="s">
        <v>236</v>
      </c>
      <c r="B356" s="16">
        <v>1</v>
      </c>
      <c r="C356" s="3">
        <v>1</v>
      </c>
      <c r="D356" s="3">
        <v>3</v>
      </c>
      <c r="E356" s="3" t="s">
        <v>324</v>
      </c>
      <c r="F356" s="3">
        <f t="shared" si="18"/>
        <v>5</v>
      </c>
    </row>
    <row r="357" spans="1:6" x14ac:dyDescent="0.25">
      <c r="A357" s="15" t="s">
        <v>132</v>
      </c>
      <c r="B357" s="3">
        <v>1</v>
      </c>
      <c r="C357" s="3">
        <v>2</v>
      </c>
      <c r="D357" s="3">
        <v>2</v>
      </c>
      <c r="E357" s="3" t="s">
        <v>325</v>
      </c>
      <c r="F357" s="3">
        <f t="shared" si="18"/>
        <v>5</v>
      </c>
    </row>
    <row r="358" spans="1:6" x14ac:dyDescent="0.25">
      <c r="A358" s="15" t="s">
        <v>237</v>
      </c>
      <c r="B358" s="3">
        <v>1</v>
      </c>
      <c r="C358" s="3">
        <v>2</v>
      </c>
      <c r="D358" s="3">
        <v>2</v>
      </c>
      <c r="E358" s="3" t="s">
        <v>325</v>
      </c>
      <c r="F358" s="3">
        <f t="shared" si="18"/>
        <v>5</v>
      </c>
    </row>
    <row r="359" spans="1:6" x14ac:dyDescent="0.25">
      <c r="A359" s="15" t="s">
        <v>238</v>
      </c>
      <c r="B359" s="3">
        <v>1</v>
      </c>
      <c r="C359" s="3">
        <v>2</v>
      </c>
      <c r="D359" s="3">
        <v>3</v>
      </c>
      <c r="E359" s="3" t="s">
        <v>324</v>
      </c>
      <c r="F359" s="3">
        <f t="shared" si="18"/>
        <v>6</v>
      </c>
    </row>
    <row r="360" spans="1:6" x14ac:dyDescent="0.25">
      <c r="A360" s="15" t="s">
        <v>239</v>
      </c>
      <c r="B360" s="16">
        <v>1</v>
      </c>
      <c r="C360" s="3">
        <v>1</v>
      </c>
      <c r="D360" s="3">
        <v>2</v>
      </c>
      <c r="E360" s="3" t="s">
        <v>324</v>
      </c>
      <c r="F360" s="3">
        <f t="shared" si="18"/>
        <v>4</v>
      </c>
    </row>
    <row r="361" spans="1:6" x14ac:dyDescent="0.25">
      <c r="A361" s="15" t="s">
        <v>240</v>
      </c>
      <c r="B361" s="3">
        <v>1</v>
      </c>
      <c r="C361" s="3">
        <v>2</v>
      </c>
      <c r="D361" s="3">
        <v>2</v>
      </c>
      <c r="E361" s="3" t="s">
        <v>325</v>
      </c>
      <c r="F361" s="3">
        <f t="shared" si="18"/>
        <v>5</v>
      </c>
    </row>
    <row r="362" spans="1:6" x14ac:dyDescent="0.25">
      <c r="A362" s="15" t="s">
        <v>241</v>
      </c>
      <c r="B362" s="16">
        <v>1</v>
      </c>
      <c r="C362" s="3">
        <v>1</v>
      </c>
      <c r="D362" s="3">
        <v>2</v>
      </c>
      <c r="E362" s="3" t="s">
        <v>324</v>
      </c>
      <c r="F362" s="3">
        <f t="shared" si="18"/>
        <v>4</v>
      </c>
    </row>
    <row r="363" spans="1:6" x14ac:dyDescent="0.25">
      <c r="A363" s="15" t="s">
        <v>242</v>
      </c>
      <c r="B363" s="16">
        <v>1</v>
      </c>
      <c r="C363" s="3">
        <v>1</v>
      </c>
      <c r="D363" s="3">
        <v>1</v>
      </c>
      <c r="E363" s="3" t="s">
        <v>324</v>
      </c>
      <c r="F363" s="3">
        <f t="shared" si="18"/>
        <v>3</v>
      </c>
    </row>
    <row r="364" spans="1:6" x14ac:dyDescent="0.25">
      <c r="A364" s="15" t="s">
        <v>163</v>
      </c>
      <c r="B364" s="3">
        <v>1</v>
      </c>
      <c r="C364" s="3">
        <v>1</v>
      </c>
      <c r="D364" s="3">
        <v>3</v>
      </c>
      <c r="E364" s="3" t="s">
        <v>324</v>
      </c>
      <c r="F364" s="3">
        <f t="shared" si="18"/>
        <v>5</v>
      </c>
    </row>
    <row r="365" spans="1:6" x14ac:dyDescent="0.25">
      <c r="A365" s="15" t="s">
        <v>243</v>
      </c>
      <c r="B365" s="3">
        <v>3</v>
      </c>
      <c r="C365" s="3">
        <v>2</v>
      </c>
      <c r="D365" s="3">
        <v>3</v>
      </c>
      <c r="E365" s="3" t="s">
        <v>324</v>
      </c>
      <c r="F365" s="3">
        <f t="shared" si="18"/>
        <v>8</v>
      </c>
    </row>
    <row r="366" spans="1:6" x14ac:dyDescent="0.25">
      <c r="A366" s="15" t="s">
        <v>81</v>
      </c>
      <c r="B366" s="3">
        <v>3</v>
      </c>
      <c r="C366" s="3">
        <v>2</v>
      </c>
      <c r="D366" s="3">
        <v>3</v>
      </c>
      <c r="E366" s="3" t="s">
        <v>324</v>
      </c>
      <c r="F366" s="3">
        <f t="shared" si="18"/>
        <v>8</v>
      </c>
    </row>
    <row r="367" spans="1:6" x14ac:dyDescent="0.25">
      <c r="A367" s="15" t="s">
        <v>244</v>
      </c>
      <c r="B367" s="3">
        <v>1</v>
      </c>
      <c r="C367" s="3">
        <v>2</v>
      </c>
      <c r="D367" s="3">
        <v>2</v>
      </c>
      <c r="E367" s="3" t="s">
        <v>324</v>
      </c>
      <c r="F367" s="3">
        <f t="shared" si="18"/>
        <v>5</v>
      </c>
    </row>
    <row r="368" spans="1:6" x14ac:dyDescent="0.25">
      <c r="A368" s="15" t="s">
        <v>338</v>
      </c>
      <c r="B368" s="3">
        <v>2</v>
      </c>
      <c r="C368" s="3">
        <v>2</v>
      </c>
      <c r="D368" s="3">
        <v>3</v>
      </c>
      <c r="E368" s="3" t="s">
        <v>324</v>
      </c>
      <c r="F368" s="3">
        <f t="shared" si="18"/>
        <v>7</v>
      </c>
    </row>
    <row r="369" spans="1:7" s="20" customFormat="1" x14ac:dyDescent="0.25">
      <c r="A369" s="15" t="s">
        <v>160</v>
      </c>
      <c r="B369" s="16">
        <v>1</v>
      </c>
      <c r="C369" s="16">
        <v>1</v>
      </c>
      <c r="D369" s="16">
        <v>1</v>
      </c>
      <c r="E369" s="16" t="s">
        <v>324</v>
      </c>
      <c r="F369" s="16">
        <f t="shared" si="18"/>
        <v>3</v>
      </c>
      <c r="G369" s="43"/>
    </row>
    <row r="370" spans="1:7" s="17" customFormat="1" x14ac:dyDescent="0.25">
      <c r="A370" s="18" t="s">
        <v>50</v>
      </c>
      <c r="B370" s="20">
        <f>AVERAGE(B342:B369)</f>
        <v>1.6071428571428572</v>
      </c>
      <c r="C370" s="20">
        <f>AVERAGE(C342:C369)</f>
        <v>1.6428571428571428</v>
      </c>
      <c r="D370" s="20">
        <f>AVERAGE(D342:D369)</f>
        <v>2.25</v>
      </c>
      <c r="E370" s="20"/>
      <c r="F370" s="20">
        <f>AVERAGE(F342:F369)</f>
        <v>5.5</v>
      </c>
      <c r="G370" s="40"/>
    </row>
    <row r="371" spans="1:7" s="17" customFormat="1" x14ac:dyDescent="0.25">
      <c r="A371" s="15"/>
      <c r="B371" s="16"/>
      <c r="C371" s="16"/>
      <c r="D371" s="16"/>
      <c r="E371" s="16"/>
      <c r="F371" s="16"/>
      <c r="G371" s="40"/>
    </row>
    <row r="372" spans="1:7" x14ac:dyDescent="0.25">
      <c r="A372" s="12" t="s">
        <v>29</v>
      </c>
      <c r="B372" s="13"/>
      <c r="C372" s="13"/>
      <c r="D372" s="13"/>
      <c r="E372" s="13"/>
      <c r="F372" s="13"/>
      <c r="G372" s="25"/>
    </row>
    <row r="373" spans="1:7" x14ac:dyDescent="0.25">
      <c r="A373" s="15" t="s">
        <v>339</v>
      </c>
      <c r="B373" s="39">
        <v>3</v>
      </c>
      <c r="C373" s="3">
        <v>1</v>
      </c>
      <c r="D373" s="3">
        <v>2</v>
      </c>
      <c r="E373" s="3" t="s">
        <v>324</v>
      </c>
      <c r="F373" s="3">
        <f t="shared" ref="F373:F400" si="19">SUM(B373:D373)</f>
        <v>6</v>
      </c>
    </row>
    <row r="374" spans="1:7" x14ac:dyDescent="0.25">
      <c r="A374" s="15" t="s">
        <v>245</v>
      </c>
      <c r="B374" s="3">
        <v>1</v>
      </c>
      <c r="C374" s="3">
        <v>1</v>
      </c>
      <c r="D374" s="3">
        <v>1</v>
      </c>
      <c r="E374" s="3" t="s">
        <v>324</v>
      </c>
      <c r="F374" s="3">
        <f t="shared" si="19"/>
        <v>3</v>
      </c>
    </row>
    <row r="375" spans="1:7" x14ac:dyDescent="0.25">
      <c r="A375" s="15" t="s">
        <v>246</v>
      </c>
      <c r="B375" s="3">
        <v>2</v>
      </c>
      <c r="C375" s="3">
        <v>2</v>
      </c>
      <c r="D375" s="3">
        <v>1</v>
      </c>
      <c r="E375" s="3" t="s">
        <v>324</v>
      </c>
      <c r="F375" s="3">
        <f t="shared" si="19"/>
        <v>5</v>
      </c>
    </row>
    <row r="376" spans="1:7" x14ac:dyDescent="0.25">
      <c r="A376" s="15" t="s">
        <v>282</v>
      </c>
      <c r="B376" s="3">
        <v>3</v>
      </c>
      <c r="C376" s="3">
        <v>2</v>
      </c>
      <c r="D376" s="3">
        <v>3</v>
      </c>
      <c r="E376" s="3" t="s">
        <v>324</v>
      </c>
      <c r="F376" s="3">
        <f>SUM(B376:D376)</f>
        <v>8</v>
      </c>
    </row>
    <row r="377" spans="1:7" x14ac:dyDescent="0.25">
      <c r="A377" s="15" t="s">
        <v>283</v>
      </c>
      <c r="B377" s="3">
        <v>3</v>
      </c>
      <c r="C377" s="3">
        <v>2</v>
      </c>
      <c r="D377" s="3">
        <v>3</v>
      </c>
      <c r="E377" s="3" t="s">
        <v>324</v>
      </c>
      <c r="F377" s="3">
        <f>SUM(B377:D377)</f>
        <v>8</v>
      </c>
    </row>
    <row r="378" spans="1:7" x14ac:dyDescent="0.25">
      <c r="A378" s="15" t="s">
        <v>159</v>
      </c>
      <c r="B378" s="3">
        <v>3</v>
      </c>
      <c r="C378" s="3">
        <v>2</v>
      </c>
      <c r="D378" s="3">
        <v>3</v>
      </c>
      <c r="E378" s="3" t="s">
        <v>324</v>
      </c>
      <c r="F378" s="3">
        <f>SUM(B378:D378)</f>
        <v>8</v>
      </c>
    </row>
    <row r="379" spans="1:7" x14ac:dyDescent="0.25">
      <c r="A379" s="15" t="s">
        <v>247</v>
      </c>
      <c r="B379" s="3">
        <v>2</v>
      </c>
      <c r="C379" s="3">
        <v>2</v>
      </c>
      <c r="D379" s="3">
        <v>3</v>
      </c>
      <c r="E379" s="3" t="s">
        <v>324</v>
      </c>
      <c r="F379" s="3">
        <f t="shared" si="19"/>
        <v>7</v>
      </c>
    </row>
    <row r="380" spans="1:7" x14ac:dyDescent="0.25">
      <c r="A380" s="15" t="s">
        <v>248</v>
      </c>
      <c r="B380" s="3">
        <v>1</v>
      </c>
      <c r="C380" s="3">
        <v>2</v>
      </c>
      <c r="D380" s="3">
        <v>2</v>
      </c>
      <c r="E380" s="3" t="s">
        <v>324</v>
      </c>
      <c r="F380" s="3">
        <f t="shared" si="19"/>
        <v>5</v>
      </c>
    </row>
    <row r="381" spans="1:7" x14ac:dyDescent="0.25">
      <c r="A381" s="15" t="s">
        <v>284</v>
      </c>
      <c r="B381" s="3">
        <v>1</v>
      </c>
      <c r="C381" s="3">
        <v>2</v>
      </c>
      <c r="D381" s="3">
        <v>2</v>
      </c>
      <c r="E381" s="3" t="s">
        <v>325</v>
      </c>
      <c r="F381" s="3">
        <f t="shared" si="19"/>
        <v>5</v>
      </c>
    </row>
    <row r="382" spans="1:7" x14ac:dyDescent="0.25">
      <c r="A382" s="15" t="s">
        <v>42</v>
      </c>
      <c r="B382" s="3">
        <v>1</v>
      </c>
      <c r="C382" s="3">
        <v>2</v>
      </c>
      <c r="D382" s="3">
        <v>1</v>
      </c>
      <c r="E382" s="3" t="s">
        <v>324</v>
      </c>
      <c r="F382" s="3">
        <f t="shared" si="19"/>
        <v>4</v>
      </c>
    </row>
    <row r="383" spans="1:7" x14ac:dyDescent="0.25">
      <c r="A383" s="15" t="s">
        <v>172</v>
      </c>
      <c r="B383" s="3">
        <v>1</v>
      </c>
      <c r="C383" s="3">
        <v>2</v>
      </c>
      <c r="D383" s="3">
        <v>2</v>
      </c>
      <c r="E383" s="3" t="s">
        <v>324</v>
      </c>
      <c r="F383" s="3">
        <f t="shared" si="19"/>
        <v>5</v>
      </c>
    </row>
    <row r="384" spans="1:7" x14ac:dyDescent="0.25">
      <c r="A384" s="15" t="s">
        <v>160</v>
      </c>
      <c r="B384" s="3">
        <v>1</v>
      </c>
      <c r="C384" s="3">
        <v>1</v>
      </c>
      <c r="D384" s="3">
        <v>1</v>
      </c>
      <c r="E384" s="3" t="s">
        <v>324</v>
      </c>
      <c r="F384" s="3">
        <f t="shared" si="19"/>
        <v>3</v>
      </c>
    </row>
    <row r="385" spans="1:7" x14ac:dyDescent="0.25">
      <c r="A385" s="15" t="s">
        <v>249</v>
      </c>
      <c r="B385" s="3">
        <v>1</v>
      </c>
      <c r="C385" s="3">
        <v>2</v>
      </c>
      <c r="D385" s="3">
        <v>1</v>
      </c>
      <c r="E385" s="3" t="s">
        <v>325</v>
      </c>
      <c r="F385" s="3">
        <f t="shared" si="19"/>
        <v>4</v>
      </c>
    </row>
    <row r="386" spans="1:7" x14ac:dyDescent="0.25">
      <c r="A386" s="15" t="s">
        <v>91</v>
      </c>
      <c r="B386" s="16">
        <v>1</v>
      </c>
      <c r="C386" s="3">
        <v>2</v>
      </c>
      <c r="D386" s="3">
        <v>1</v>
      </c>
      <c r="E386" s="3" t="s">
        <v>325</v>
      </c>
      <c r="F386" s="3">
        <f t="shared" si="19"/>
        <v>4</v>
      </c>
    </row>
    <row r="387" spans="1:7" x14ac:dyDescent="0.25">
      <c r="A387" s="15" t="s">
        <v>250</v>
      </c>
      <c r="B387" s="16">
        <v>3</v>
      </c>
      <c r="C387" s="3">
        <v>2</v>
      </c>
      <c r="D387" s="3">
        <v>3</v>
      </c>
      <c r="E387" s="3" t="s">
        <v>324</v>
      </c>
      <c r="F387" s="3">
        <f t="shared" si="19"/>
        <v>8</v>
      </c>
    </row>
    <row r="388" spans="1:7" x14ac:dyDescent="0.25">
      <c r="A388" s="15" t="s">
        <v>251</v>
      </c>
      <c r="B388" s="16">
        <v>3</v>
      </c>
      <c r="C388" s="3">
        <v>2</v>
      </c>
      <c r="D388" s="3">
        <v>2</v>
      </c>
      <c r="E388" s="3" t="s">
        <v>324</v>
      </c>
      <c r="F388" s="3">
        <f t="shared" si="19"/>
        <v>7</v>
      </c>
    </row>
    <row r="389" spans="1:7" x14ac:dyDescent="0.25">
      <c r="A389" s="15" t="s">
        <v>86</v>
      </c>
      <c r="B389" s="16">
        <v>3</v>
      </c>
      <c r="C389" s="3">
        <v>2</v>
      </c>
      <c r="D389" s="3">
        <v>3</v>
      </c>
      <c r="E389" s="3" t="s">
        <v>324</v>
      </c>
      <c r="F389" s="3">
        <f t="shared" si="19"/>
        <v>8</v>
      </c>
    </row>
    <row r="390" spans="1:7" x14ac:dyDescent="0.25">
      <c r="A390" s="15" t="s">
        <v>252</v>
      </c>
      <c r="B390" s="16">
        <v>3</v>
      </c>
      <c r="C390" s="3">
        <v>2</v>
      </c>
      <c r="D390" s="3">
        <v>1</v>
      </c>
      <c r="E390" s="3" t="s">
        <v>324</v>
      </c>
      <c r="F390" s="3">
        <f t="shared" si="19"/>
        <v>6</v>
      </c>
    </row>
    <row r="391" spans="1:7" x14ac:dyDescent="0.25">
      <c r="A391" s="15" t="s">
        <v>253</v>
      </c>
      <c r="B391" s="3">
        <v>1</v>
      </c>
      <c r="C391" s="3">
        <v>1</v>
      </c>
      <c r="D391" s="3">
        <v>3</v>
      </c>
      <c r="E391" s="3" t="s">
        <v>324</v>
      </c>
      <c r="F391" s="3">
        <f t="shared" si="19"/>
        <v>5</v>
      </c>
    </row>
    <row r="392" spans="1:7" x14ac:dyDescent="0.25">
      <c r="A392" s="15" t="s">
        <v>254</v>
      </c>
      <c r="B392" s="3">
        <v>3</v>
      </c>
      <c r="C392" s="3">
        <v>2</v>
      </c>
      <c r="D392" s="3">
        <v>3</v>
      </c>
      <c r="E392" s="3" t="s">
        <v>324</v>
      </c>
      <c r="F392" s="3">
        <f t="shared" si="19"/>
        <v>8</v>
      </c>
    </row>
    <row r="393" spans="1:7" x14ac:dyDescent="0.25">
      <c r="A393" s="15" t="s">
        <v>255</v>
      </c>
      <c r="B393" s="3">
        <v>3</v>
      </c>
      <c r="C393" s="3">
        <v>2</v>
      </c>
      <c r="D393" s="3">
        <v>3</v>
      </c>
      <c r="E393" s="3" t="s">
        <v>324</v>
      </c>
      <c r="F393" s="3">
        <f t="shared" si="19"/>
        <v>8</v>
      </c>
    </row>
    <row r="394" spans="1:7" x14ac:dyDescent="0.25">
      <c r="A394" s="15" t="s">
        <v>256</v>
      </c>
      <c r="B394" s="16">
        <v>1</v>
      </c>
      <c r="C394" s="3">
        <v>1</v>
      </c>
      <c r="D394" s="3">
        <v>2</v>
      </c>
      <c r="E394" s="3" t="s">
        <v>324</v>
      </c>
      <c r="F394" s="3">
        <f t="shared" si="19"/>
        <v>4</v>
      </c>
    </row>
    <row r="395" spans="1:7" x14ac:dyDescent="0.25">
      <c r="A395" s="15" t="s">
        <v>257</v>
      </c>
      <c r="B395" s="16">
        <v>1</v>
      </c>
      <c r="C395" s="3">
        <v>1</v>
      </c>
      <c r="D395" s="3">
        <v>2</v>
      </c>
      <c r="E395" s="3" t="s">
        <v>324</v>
      </c>
      <c r="F395" s="3">
        <f t="shared" si="19"/>
        <v>4</v>
      </c>
    </row>
    <row r="396" spans="1:7" x14ac:dyDescent="0.25">
      <c r="A396" s="15" t="s">
        <v>258</v>
      </c>
      <c r="B396" s="16">
        <v>3</v>
      </c>
      <c r="C396" s="3">
        <v>2</v>
      </c>
      <c r="D396" s="3">
        <v>3</v>
      </c>
      <c r="E396" s="3" t="s">
        <v>324</v>
      </c>
      <c r="F396" s="3">
        <f t="shared" si="19"/>
        <v>8</v>
      </c>
    </row>
    <row r="397" spans="1:7" x14ac:dyDescent="0.25">
      <c r="A397" s="15" t="s">
        <v>259</v>
      </c>
      <c r="B397" s="16">
        <v>3</v>
      </c>
      <c r="C397" s="3">
        <v>2</v>
      </c>
      <c r="D397" s="3">
        <v>1</v>
      </c>
      <c r="E397" s="3" t="s">
        <v>324</v>
      </c>
      <c r="F397" s="3">
        <f t="shared" si="19"/>
        <v>6</v>
      </c>
    </row>
    <row r="398" spans="1:7" s="17" customFormat="1" x14ac:dyDescent="0.25">
      <c r="A398" s="15" t="s">
        <v>260</v>
      </c>
      <c r="B398" s="16">
        <v>3</v>
      </c>
      <c r="C398" s="3">
        <v>2</v>
      </c>
      <c r="D398" s="3">
        <v>1</v>
      </c>
      <c r="E398" s="3" t="s">
        <v>324</v>
      </c>
      <c r="F398" s="3">
        <f t="shared" si="19"/>
        <v>6</v>
      </c>
      <c r="G398" s="40"/>
    </row>
    <row r="399" spans="1:7" x14ac:dyDescent="0.25">
      <c r="A399" s="15" t="s">
        <v>261</v>
      </c>
      <c r="B399" s="16">
        <v>3</v>
      </c>
      <c r="C399" s="16">
        <v>2</v>
      </c>
      <c r="D399" s="16">
        <v>3</v>
      </c>
      <c r="E399" s="16" t="s">
        <v>324</v>
      </c>
      <c r="F399" s="16">
        <f t="shared" si="19"/>
        <v>8</v>
      </c>
    </row>
    <row r="400" spans="1:7" s="20" customFormat="1" x14ac:dyDescent="0.25">
      <c r="A400" s="15" t="s">
        <v>285</v>
      </c>
      <c r="B400" s="3">
        <v>2</v>
      </c>
      <c r="C400" s="3">
        <v>2</v>
      </c>
      <c r="D400" s="3">
        <v>3</v>
      </c>
      <c r="E400" s="3" t="s">
        <v>324</v>
      </c>
      <c r="F400" s="3">
        <f t="shared" si="19"/>
        <v>7</v>
      </c>
      <c r="G400" s="43"/>
    </row>
    <row r="401" spans="1:7" x14ac:dyDescent="0.25">
      <c r="A401" s="18" t="s">
        <v>50</v>
      </c>
      <c r="B401" s="20">
        <f>AVERAGE(B373:B400)</f>
        <v>2.1071428571428572</v>
      </c>
      <c r="C401" s="20">
        <f>AVERAGE(C373:C400)</f>
        <v>1.7857142857142858</v>
      </c>
      <c r="D401" s="20">
        <f>AVERAGE(D373:D400)</f>
        <v>2.1071428571428572</v>
      </c>
      <c r="E401" s="20"/>
      <c r="F401" s="20">
        <f>AVERAGE(F373:F400)</f>
        <v>6</v>
      </c>
    </row>
    <row r="402" spans="1:7" s="17" customFormat="1" ht="108" x14ac:dyDescent="0.25">
      <c r="A402" s="26" t="s">
        <v>286</v>
      </c>
      <c r="B402" s="16"/>
      <c r="C402" s="16"/>
      <c r="D402" s="16"/>
      <c r="E402" s="16"/>
      <c r="F402" s="20">
        <f>AVERAGE(F401,F370)</f>
        <v>5.75</v>
      </c>
      <c r="G402" s="49" t="s">
        <v>288</v>
      </c>
    </row>
    <row r="403" spans="1:7" s="17" customFormat="1" x14ac:dyDescent="0.25">
      <c r="A403" s="15"/>
      <c r="B403" s="16"/>
      <c r="C403" s="16"/>
      <c r="D403" s="16"/>
      <c r="E403" s="16"/>
      <c r="F403" s="16"/>
      <c r="G403" s="40"/>
    </row>
    <row r="404" spans="1:7" x14ac:dyDescent="0.25">
      <c r="A404" s="12" t="s">
        <v>30</v>
      </c>
      <c r="B404" s="13"/>
      <c r="C404" s="13"/>
      <c r="D404" s="13"/>
      <c r="E404" s="13"/>
      <c r="F404" s="13"/>
      <c r="G404" s="25" t="s">
        <v>287</v>
      </c>
    </row>
    <row r="405" spans="1:7" s="17" customFormat="1" x14ac:dyDescent="0.25">
      <c r="A405" s="21"/>
      <c r="B405" s="16"/>
      <c r="C405" s="16"/>
      <c r="D405" s="16"/>
      <c r="E405" s="16"/>
      <c r="F405" s="16"/>
      <c r="G405" s="40"/>
    </row>
    <row r="406" spans="1:7" s="17" customFormat="1" x14ac:dyDescent="0.25">
      <c r="A406" s="21"/>
      <c r="B406" s="16"/>
      <c r="C406" s="16"/>
      <c r="D406" s="16"/>
      <c r="E406" s="16"/>
      <c r="F406" s="16"/>
      <c r="G406" s="40"/>
    </row>
    <row r="407" spans="1:7" s="17" customFormat="1" x14ac:dyDescent="0.25">
      <c r="A407" s="21"/>
      <c r="B407" s="16"/>
      <c r="C407" s="16"/>
      <c r="D407" s="16"/>
      <c r="E407" s="16"/>
      <c r="F407" s="16"/>
      <c r="G407" s="40"/>
    </row>
    <row r="408" spans="1:7" s="17" customFormat="1" x14ac:dyDescent="0.25">
      <c r="A408" s="21"/>
      <c r="B408" s="16"/>
      <c r="C408" s="16"/>
      <c r="D408" s="16"/>
      <c r="E408" s="16"/>
      <c r="F408" s="16"/>
      <c r="G408" s="40"/>
    </row>
    <row r="409" spans="1:7" x14ac:dyDescent="0.25">
      <c r="A409" s="12" t="s">
        <v>31</v>
      </c>
      <c r="B409" s="13"/>
      <c r="C409" s="13"/>
      <c r="D409" s="13"/>
      <c r="E409" s="13"/>
      <c r="F409" s="13"/>
      <c r="G409" s="25" t="s">
        <v>287</v>
      </c>
    </row>
    <row r="410" spans="1:7" x14ac:dyDescent="0.25">
      <c r="A410" s="12" t="s">
        <v>32</v>
      </c>
      <c r="B410" s="13"/>
      <c r="C410" s="13"/>
      <c r="D410" s="13"/>
      <c r="E410" s="13"/>
      <c r="F410" s="13"/>
      <c r="G410" s="25"/>
    </row>
    <row r="411" spans="1:7" x14ac:dyDescent="0.25">
      <c r="A411" s="12" t="s">
        <v>33</v>
      </c>
      <c r="B411" s="13"/>
      <c r="C411" s="13"/>
      <c r="D411" s="13"/>
      <c r="E411" s="13"/>
      <c r="F411" s="13"/>
      <c r="G411" s="25"/>
    </row>
  </sheetData>
  <pageMargins left="0.7" right="0.7" top="0.75" bottom="0.75" header="0.3" footer="0.3"/>
  <pageSetup orientation="portrait" horizontalDpi="1200" verticalDpi="1200" r:id="rId1"/>
  <ignoredErrors>
    <ignoredError sqref="F37 F2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Data quality parameters</vt:lpstr>
      <vt:lpstr>Data quality evaluation</vt:lpstr>
      <vt:lpstr>'Data quality evaluation'!_Toc381764586</vt:lpstr>
      <vt:lpstr>'Data quality evaluation'!_Toc382577343</vt:lpstr>
    </vt:vector>
  </TitlesOfParts>
  <Company>Health Canada - Santé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DALEEN LOEST</dc:creator>
  <cp:lastModifiedBy>Frederick Uhland</cp:lastModifiedBy>
  <cp:lastPrinted>2019-05-03T15:33:34Z</cp:lastPrinted>
  <dcterms:created xsi:type="dcterms:W3CDTF">2019-04-30T14:43:40Z</dcterms:created>
  <dcterms:modified xsi:type="dcterms:W3CDTF">2022-04-28T15:58:28Z</dcterms:modified>
</cp:coreProperties>
</file>