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Juliana Monteiro\Documents\2-Trabalho\1-Doutorado\Paper-Cap2-RAPTORS\manuscrito\BCI\"/>
    </mc:Choice>
  </mc:AlternateContent>
  <bookViews>
    <workbookView xWindow="0" yWindow="0" windowWidth="20490" windowHeight="6150" activeTab="5"/>
  </bookViews>
  <sheets>
    <sheet name="Table S1" sheetId="5" r:id="rId1"/>
    <sheet name="Table S2" sheetId="2" r:id="rId2"/>
    <sheet name="Table S3" sheetId="6" r:id="rId3"/>
    <sheet name="Table S4" sheetId="7" r:id="rId4"/>
    <sheet name="Table S5" sheetId="4" r:id="rId5"/>
    <sheet name="Table S6" sheetId="3" r:id="rId6"/>
  </sheets>
  <definedNames>
    <definedName name="_xlnm._FilterDatabase" localSheetId="1" hidden="1">'Table S2'!$A$3:$V$50</definedName>
    <definedName name="_xlnm._FilterDatabase" localSheetId="4" hidden="1">'Table S5'!$C$3:$F$25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38" i="5" l="1"/>
  <c r="L43" i="2" l="1"/>
  <c r="M43" i="2"/>
  <c r="F25" i="4"/>
  <c r="E25" i="4"/>
  <c r="C25" i="4"/>
  <c r="L5" i="2"/>
  <c r="M5" i="2"/>
  <c r="L6" i="2"/>
  <c r="M6" i="2"/>
  <c r="L7" i="2"/>
  <c r="M7" i="2"/>
  <c r="L8" i="2"/>
  <c r="M8" i="2"/>
  <c r="L14" i="2"/>
  <c r="M14" i="2"/>
  <c r="L9" i="2"/>
  <c r="M9" i="2"/>
  <c r="L10" i="2"/>
  <c r="M10" i="2"/>
  <c r="L11" i="2"/>
  <c r="M11" i="2"/>
  <c r="L12" i="2"/>
  <c r="M12" i="2"/>
  <c r="L13" i="2"/>
  <c r="M13" i="2"/>
  <c r="L17" i="2"/>
  <c r="M17" i="2"/>
  <c r="L18" i="2"/>
  <c r="M18" i="2"/>
  <c r="L19" i="2"/>
  <c r="M19" i="2"/>
  <c r="L20" i="2"/>
  <c r="M20" i="2"/>
  <c r="L21" i="2"/>
  <c r="M21" i="2"/>
  <c r="L22" i="2"/>
  <c r="M22" i="2"/>
  <c r="L23" i="2"/>
  <c r="M23" i="2"/>
  <c r="L24" i="2"/>
  <c r="M24" i="2"/>
  <c r="L25" i="2"/>
  <c r="M25" i="2"/>
  <c r="L26" i="2"/>
  <c r="M26" i="2"/>
  <c r="L27" i="2"/>
  <c r="M27" i="2"/>
  <c r="L28" i="2"/>
  <c r="M28" i="2"/>
  <c r="L29" i="2"/>
  <c r="M29" i="2"/>
  <c r="L30" i="2"/>
  <c r="M30" i="2"/>
  <c r="L31" i="2"/>
  <c r="M31" i="2"/>
  <c r="L32" i="2"/>
  <c r="M32" i="2"/>
  <c r="L33" i="2"/>
  <c r="M33" i="2"/>
  <c r="L34" i="2"/>
  <c r="M34" i="2"/>
  <c r="L35" i="2"/>
  <c r="M35" i="2"/>
  <c r="L15" i="2"/>
  <c r="M15" i="2"/>
  <c r="L36" i="2"/>
  <c r="M36" i="2"/>
  <c r="L37" i="2"/>
  <c r="M37" i="2"/>
  <c r="L44" i="2"/>
  <c r="M44" i="2"/>
  <c r="L38" i="2"/>
  <c r="M38" i="2"/>
  <c r="L39" i="2"/>
  <c r="M39" i="2"/>
  <c r="L40" i="2"/>
  <c r="M40" i="2"/>
  <c r="L41" i="2"/>
  <c r="M41" i="2"/>
  <c r="L42" i="2"/>
  <c r="M42" i="2"/>
  <c r="L45" i="2"/>
  <c r="M45" i="2"/>
  <c r="L46" i="2"/>
  <c r="M46" i="2"/>
  <c r="L47" i="2"/>
  <c r="M47" i="2"/>
  <c r="L48" i="2"/>
  <c r="M48" i="2"/>
  <c r="L49" i="2"/>
  <c r="M49" i="2"/>
  <c r="L50" i="2"/>
  <c r="M50" i="2"/>
  <c r="L16" i="2"/>
  <c r="M16" i="2"/>
</calcChain>
</file>

<file path=xl/sharedStrings.xml><?xml version="1.0" encoding="utf-8"?>
<sst xmlns="http://schemas.openxmlformats.org/spreadsheetml/2006/main" count="801" uniqueCount="375">
  <si>
    <t>LC</t>
  </si>
  <si>
    <t>F</t>
  </si>
  <si>
    <t>M</t>
  </si>
  <si>
    <t>y</t>
  </si>
  <si>
    <t>Great Black-hawk</t>
  </si>
  <si>
    <t>U</t>
  </si>
  <si>
    <t>C</t>
  </si>
  <si>
    <t>Black Hawk-eagle</t>
  </si>
  <si>
    <t>Spizaetus tyrannus</t>
  </si>
  <si>
    <t>NT</t>
  </si>
  <si>
    <t>n</t>
  </si>
  <si>
    <t>Ornate Hawk-eagle</t>
  </si>
  <si>
    <t>Spizaetus ornatus</t>
  </si>
  <si>
    <t>U/P</t>
  </si>
  <si>
    <t>H</t>
  </si>
  <si>
    <t>Black-and-white Hawk-eagle</t>
  </si>
  <si>
    <t>Spizaetus melanoleucus</t>
  </si>
  <si>
    <t>King Vulture</t>
  </si>
  <si>
    <t>Sarcoramphus papa</t>
  </si>
  <si>
    <t>L</t>
  </si>
  <si>
    <t>Roadside Hawk</t>
  </si>
  <si>
    <t>Rupornis magnirostris</t>
  </si>
  <si>
    <t>Snail Kite</t>
  </si>
  <si>
    <t>Rostrhamus sociabilis</t>
  </si>
  <si>
    <t>Harris's Hawk</t>
  </si>
  <si>
    <t>Parabuteo unicinctus</t>
  </si>
  <si>
    <t>R</t>
  </si>
  <si>
    <t>Crested Eagle</t>
  </si>
  <si>
    <t>Morphnus guianensis</t>
  </si>
  <si>
    <t>Yellow-headed Caracara</t>
  </si>
  <si>
    <t>Milvago chimachima</t>
  </si>
  <si>
    <t>F/P</t>
  </si>
  <si>
    <t>Collared Forest-falcon</t>
  </si>
  <si>
    <t>Micrastur semitorquatus</t>
  </si>
  <si>
    <t>Barred Forest-falcon</t>
  </si>
  <si>
    <t>Micrastur ruficollis</t>
  </si>
  <si>
    <t>Mantled Hawk</t>
  </si>
  <si>
    <t>Grey-headed Kite</t>
  </si>
  <si>
    <t>Leptodon cayanensis</t>
  </si>
  <si>
    <t>Plumbeous Kite</t>
  </si>
  <si>
    <t>Ictinia plumbea</t>
  </si>
  <si>
    <t>Savanna Hawk</t>
  </si>
  <si>
    <t>Laughing Falcon</t>
  </si>
  <si>
    <t>Herpetotheres cachinnans</t>
  </si>
  <si>
    <t>Harpy Eagle</t>
  </si>
  <si>
    <t>Harpia harpyja</t>
  </si>
  <si>
    <t>Rufous-thighed Kite</t>
  </si>
  <si>
    <t>Harpagus diodon</t>
  </si>
  <si>
    <t>Double-toothed Kite</t>
  </si>
  <si>
    <t>Harpagus bidentatus</t>
  </si>
  <si>
    <t>Crane Hawk</t>
  </si>
  <si>
    <t>Geranospiza caerulescens</t>
  </si>
  <si>
    <t>White-tailed Hawk</t>
  </si>
  <si>
    <t>Geranoaetus albicaudatus</t>
  </si>
  <si>
    <t>Pearl Kite</t>
  </si>
  <si>
    <t>Gampsonyx swainsonii</t>
  </si>
  <si>
    <t>American Kestrel</t>
  </si>
  <si>
    <t>Falco sparverius</t>
  </si>
  <si>
    <t>Bat Falcon</t>
  </si>
  <si>
    <t>Falco rufigularis</t>
  </si>
  <si>
    <t>Peregrine Falcon</t>
  </si>
  <si>
    <t>Falco peregrinus</t>
  </si>
  <si>
    <t>Aplomado Falcon</t>
  </si>
  <si>
    <t>Falco femoralis</t>
  </si>
  <si>
    <t>White-tailed Kite</t>
  </si>
  <si>
    <t>Elanus leucurus</t>
  </si>
  <si>
    <t>Elanoides forficatus</t>
  </si>
  <si>
    <t>Black Vulture</t>
  </si>
  <si>
    <t>Coragyps atratus</t>
  </si>
  <si>
    <t>Long-winged Harrier</t>
  </si>
  <si>
    <t>Circus buffoni</t>
  </si>
  <si>
    <t>Hook-billed Kite</t>
  </si>
  <si>
    <t>Chondrohierax uncinatus</t>
  </si>
  <si>
    <t>Lesser Yellow-headed Vulture</t>
  </si>
  <si>
    <t>Cathartes burrovianus</t>
  </si>
  <si>
    <t>Turkey Vulture</t>
  </si>
  <si>
    <t>Cathartes aura</t>
  </si>
  <si>
    <t>Southern Caracara</t>
  </si>
  <si>
    <t>Caracara plancus</t>
  </si>
  <si>
    <t>Rufous Crab-hawk</t>
  </si>
  <si>
    <t>Buteogallus aequinoctialis</t>
  </si>
  <si>
    <t>Buteo nitidus</t>
  </si>
  <si>
    <t>Short-tailed Hawk</t>
  </si>
  <si>
    <t>Buteo brachyurus</t>
  </si>
  <si>
    <t>Zone-tailed Hawk</t>
  </si>
  <si>
    <t>Buteo albonotatus</t>
  </si>
  <si>
    <t>Black-collared Hawk</t>
  </si>
  <si>
    <t>Busarellus nigricollis</t>
  </si>
  <si>
    <t>VU</t>
  </si>
  <si>
    <t>White-necked Hawk</t>
  </si>
  <si>
    <t>Tiny Hawk</t>
  </si>
  <si>
    <t>Accipiter superciliosus</t>
  </si>
  <si>
    <t>Sharp-shinned Hawk</t>
  </si>
  <si>
    <t>Accipiter striatus</t>
  </si>
  <si>
    <t>300.00*</t>
  </si>
  <si>
    <t>Gray-bellied Hawk</t>
  </si>
  <si>
    <t>Accipiter poliogaster</t>
  </si>
  <si>
    <t>Accipiter bicolor</t>
  </si>
  <si>
    <t>record</t>
  </si>
  <si>
    <t>Common name</t>
  </si>
  <si>
    <t>id</t>
  </si>
  <si>
    <t>this study</t>
  </si>
  <si>
    <t xml:space="preserve">Diet </t>
  </si>
  <si>
    <t>Diet</t>
  </si>
  <si>
    <t>Status</t>
  </si>
  <si>
    <t>Degree of species sensitivity to habitat disturbance: L-low; M-medium; H-high</t>
  </si>
  <si>
    <t>Variables</t>
  </si>
  <si>
    <t>Study areas</t>
  </si>
  <si>
    <t>Index of human disturbance</t>
  </si>
  <si>
    <t>Shade-tree density (trees/ha)</t>
  </si>
  <si>
    <t>121 ± 115</t>
  </si>
  <si>
    <t>186 ± 99</t>
  </si>
  <si>
    <t>93 ± 53</t>
  </si>
  <si>
    <t>107 ± 98</t>
  </si>
  <si>
    <t>81 ± 46</t>
  </si>
  <si>
    <t>307 ± 172</t>
  </si>
  <si>
    <t>257 ± 213</t>
  </si>
  <si>
    <t>236 ± 131</t>
  </si>
  <si>
    <t>129 ± 144</t>
  </si>
  <si>
    <t>179 ± 99</t>
  </si>
  <si>
    <t>314 ± 308</t>
  </si>
  <si>
    <t>157 ± 89</t>
  </si>
  <si>
    <t>357 ± 281</t>
  </si>
  <si>
    <t>143 ± 53</t>
  </si>
  <si>
    <t>86 ± 24</t>
  </si>
  <si>
    <t>164 ± 107</t>
  </si>
  <si>
    <t>Canopy height (m)</t>
  </si>
  <si>
    <t>14 ± 8</t>
  </si>
  <si>
    <t>18 ± 4</t>
  </si>
  <si>
    <t>13 ± 7</t>
  </si>
  <si>
    <t>16 ± 8</t>
  </si>
  <si>
    <t>15 ± 2</t>
  </si>
  <si>
    <t xml:space="preserve"> 13 ± 7</t>
  </si>
  <si>
    <t>15 ± 4</t>
  </si>
  <si>
    <t>10 ± 6</t>
  </si>
  <si>
    <t>16 ± 5</t>
  </si>
  <si>
    <t>17 ± 5</t>
  </si>
  <si>
    <t>15 ± 5</t>
  </si>
  <si>
    <t>20 ± 3</t>
  </si>
  <si>
    <t>13 ± 6</t>
  </si>
  <si>
    <t>Trees connectivity per plot</t>
  </si>
  <si>
    <t>2 ± 2</t>
  </si>
  <si>
    <t>3 ± 1</t>
  </si>
  <si>
    <t>1 ± 1</t>
  </si>
  <si>
    <t>2 ± 1</t>
  </si>
  <si>
    <t>3 ± 2</t>
  </si>
  <si>
    <t>4 ± 1</t>
  </si>
  <si>
    <t xml:space="preserve">3 ± 1 </t>
  </si>
  <si>
    <t>Vertical stratification level (SD height)</t>
  </si>
  <si>
    <t>2.4 ± 3.1</t>
  </si>
  <si>
    <t>3.2 ± 1.3</t>
  </si>
  <si>
    <t>2.9 ± 3.3</t>
  </si>
  <si>
    <t>4.1 ± 6.6</t>
  </si>
  <si>
    <t>3.0 ± 4.7</t>
  </si>
  <si>
    <t>4.3 ± 3.4</t>
  </si>
  <si>
    <t>2.1 ± 2.4</t>
  </si>
  <si>
    <t>3.5 ± 2.3</t>
  </si>
  <si>
    <t>5.6 ± 3.7</t>
  </si>
  <si>
    <t>4.4 ± 2.3</t>
  </si>
  <si>
    <t>4.0 ± 2.7</t>
  </si>
  <si>
    <t>3.8 ± 1.9</t>
  </si>
  <si>
    <t>4.4 ± 3.2</t>
  </si>
  <si>
    <t>2.6 ± 2.5</t>
  </si>
  <si>
    <t>3.7 ± 2.9</t>
  </si>
  <si>
    <t>1.7 ± 2.5</t>
  </si>
  <si>
    <t>Percentage of shadow</t>
  </si>
  <si>
    <t>76 ± 10</t>
  </si>
  <si>
    <t>77 ± 7</t>
  </si>
  <si>
    <t>45 ± 16</t>
  </si>
  <si>
    <t>72 ± 5</t>
  </si>
  <si>
    <t>71 ± 18</t>
  </si>
  <si>
    <t>80 ± 8</t>
  </si>
  <si>
    <t>75 ± 16</t>
  </si>
  <si>
    <t>67 ± 17</t>
  </si>
  <si>
    <t>68 ± 32</t>
  </si>
  <si>
    <t>89 ± 4</t>
  </si>
  <si>
    <t>76 ± 12</t>
  </si>
  <si>
    <t>74 ± 14</t>
  </si>
  <si>
    <t>86 ± 3</t>
  </si>
  <si>
    <t>84 ± 10</t>
  </si>
  <si>
    <t>63 ± 14</t>
  </si>
  <si>
    <t>Cocoa density (cocoa/ha)</t>
  </si>
  <si>
    <t>286 ± 173</t>
  </si>
  <si>
    <t>643 ± 93</t>
  </si>
  <si>
    <t>600 ± 135</t>
  </si>
  <si>
    <t>414 ± 144</t>
  </si>
  <si>
    <t>719 ± 333</t>
  </si>
  <si>
    <t>707 ± 217</t>
  </si>
  <si>
    <t>664 ± 630</t>
  </si>
  <si>
    <t>693 ± 406</t>
  </si>
  <si>
    <t>371 ± 168</t>
  </si>
  <si>
    <t>879 ± 202</t>
  </si>
  <si>
    <t>536 ± 537</t>
  </si>
  <si>
    <t>471 ± 200</t>
  </si>
  <si>
    <t>557 ± 412</t>
  </si>
  <si>
    <t>643 ± 388</t>
  </si>
  <si>
    <t>907 ± 207</t>
  </si>
  <si>
    <t>836 ± 238</t>
  </si>
  <si>
    <t xml:space="preserve">Manegement (index of intensity) </t>
  </si>
  <si>
    <t>2.8 ± 0.8</t>
  </si>
  <si>
    <t>4.0 ± 0.0</t>
  </si>
  <si>
    <t>3.5 ± 1.0</t>
  </si>
  <si>
    <t>3.4 ± 0.7</t>
  </si>
  <si>
    <t>3.4 ± 0.8</t>
  </si>
  <si>
    <t>3.2 ± 0.8</t>
  </si>
  <si>
    <t>2.9 ± 0.9</t>
  </si>
  <si>
    <t>3.8 ± 0.6</t>
  </si>
  <si>
    <t>2.4 ± 0.8</t>
  </si>
  <si>
    <t>2.8 ± 0.7</t>
  </si>
  <si>
    <t>3.2 ± 1.0</t>
  </si>
  <si>
    <t>3.6 ± 0.6</t>
  </si>
  <si>
    <t>3.9 ± 0.4</t>
  </si>
  <si>
    <t>3.5 ± 0.9</t>
  </si>
  <si>
    <t>Parker III et al., 1996</t>
  </si>
  <si>
    <t>Pseudastur polionotus</t>
  </si>
  <si>
    <t>species</t>
  </si>
  <si>
    <t>Buteogallus lacernulatus</t>
  </si>
  <si>
    <t>Gray-lined Hawk</t>
  </si>
  <si>
    <t>Swallow-tailed Kite</t>
  </si>
  <si>
    <t>Buteogallus meridionalis</t>
  </si>
  <si>
    <t>Buteogallus urubitinga</t>
  </si>
  <si>
    <t>Osprey</t>
  </si>
  <si>
    <t>Pandion haliaetus</t>
  </si>
  <si>
    <t>(?) unconfirmed records</t>
  </si>
  <si>
    <t>Total of species recorded</t>
  </si>
  <si>
    <t>Species</t>
  </si>
  <si>
    <t>u</t>
  </si>
  <si>
    <t>Inv</t>
  </si>
  <si>
    <t>Vend</t>
  </si>
  <si>
    <t>Vect</t>
  </si>
  <si>
    <t>Vfish</t>
  </si>
  <si>
    <t>Scav</t>
  </si>
  <si>
    <t>Fruit</t>
  </si>
  <si>
    <t>ground</t>
  </si>
  <si>
    <t>und</t>
  </si>
  <si>
    <t>mid</t>
  </si>
  <si>
    <t>can</t>
  </si>
  <si>
    <t>aerial</t>
  </si>
  <si>
    <t>Category</t>
  </si>
  <si>
    <t>Description</t>
  </si>
  <si>
    <r>
      <t>Inv</t>
    </r>
    <r>
      <rPr>
        <sz val="11"/>
        <color rgb="FF000000"/>
        <rFont val="Times New Roman"/>
        <family val="1"/>
      </rPr>
      <t>: Percent consumption of invertebrates</t>
    </r>
  </si>
  <si>
    <r>
      <t>End</t>
    </r>
    <r>
      <rPr>
        <sz val="11"/>
        <color theme="1"/>
        <rFont val="Times New Roman"/>
        <family val="1"/>
      </rPr>
      <t>: Percent consumption of endothermic vertebrates (mammals and birds)</t>
    </r>
  </si>
  <si>
    <r>
      <t>Ect</t>
    </r>
    <r>
      <rPr>
        <sz val="11"/>
        <color theme="1"/>
        <rFont val="Times New Roman"/>
        <family val="1"/>
      </rPr>
      <t>: Percent consumption of ecthotermic vertebrates (reptiles, snakes, amphibians, salamanders)</t>
    </r>
  </si>
  <si>
    <r>
      <t>Fish</t>
    </r>
    <r>
      <rPr>
        <sz val="11"/>
        <color theme="1"/>
        <rFont val="Times New Roman"/>
        <family val="1"/>
      </rPr>
      <t>: Percent consumption of fish</t>
    </r>
  </si>
  <si>
    <r>
      <t>Fruit</t>
    </r>
    <r>
      <rPr>
        <sz val="11"/>
        <color rgb="FF000000"/>
        <rFont val="Times New Roman"/>
        <family val="1"/>
      </rPr>
      <t>: Percent consumption of fruit, drupes</t>
    </r>
  </si>
  <si>
    <r>
      <t>Dead</t>
    </r>
    <r>
      <rPr>
        <sz val="11"/>
        <color rgb="FF000000"/>
        <rFont val="Times New Roman"/>
        <family val="1"/>
      </rPr>
      <t>: Percent consumption of carcasses, carrion, and garbage</t>
    </r>
  </si>
  <si>
    <t>Specialization (Sp)</t>
  </si>
  <si>
    <t>Index of specialization calculated as the number of different food categories present in species dietary</t>
  </si>
  <si>
    <t>Trophic Level (Tr)</t>
  </si>
  <si>
    <t>Categories and values proposed by Wilman et al. (2014) were adapted based on recent literature and researcher's experience</t>
  </si>
  <si>
    <t>Sensitivity (Se)</t>
  </si>
  <si>
    <t>Abundance (Ab)</t>
  </si>
  <si>
    <t>Species abundance pattern:R-rare; U-uncommon; F-fairly common; C-common; P-patchily distributed</t>
  </si>
  <si>
    <t>Average body mass in grams</t>
  </si>
  <si>
    <t>Dunning, 2007</t>
  </si>
  <si>
    <t>Index of trophic level based on energy requirements, assuming different energetic weights depending on the food category: (3) vertebrates (including carcasses and carrion); (2) invertebrates; and (1) fruits</t>
  </si>
  <si>
    <t>Foraging (For)</t>
  </si>
  <si>
    <t>BodyMass (Body)</t>
  </si>
  <si>
    <t xml:space="preserve">Status </t>
  </si>
  <si>
    <t>IUCN conservation status: VU= Vulnerable; NT=Near threatened; EN= Endangered; CR=Critically Endangered</t>
  </si>
  <si>
    <t>Sp</t>
  </si>
  <si>
    <t>Tr</t>
  </si>
  <si>
    <t>Se</t>
  </si>
  <si>
    <t>Ab</t>
  </si>
  <si>
    <t>Body</t>
  </si>
  <si>
    <r>
      <t xml:space="preserve">* We did not find precise body mass estimates for </t>
    </r>
    <r>
      <rPr>
        <i/>
        <sz val="10"/>
        <rFont val="Times New Roman"/>
        <family val="1"/>
      </rPr>
      <t>Accipiter poliogaster</t>
    </r>
    <r>
      <rPr>
        <sz val="10"/>
        <rFont val="Times New Roman"/>
        <family val="1"/>
      </rPr>
      <t xml:space="preserve">, so we considered this species as slightely larger than a female </t>
    </r>
    <r>
      <rPr>
        <i/>
        <sz val="10"/>
        <rFont val="Times New Roman"/>
        <family val="1"/>
      </rPr>
      <t>A. bicolor</t>
    </r>
    <r>
      <rPr>
        <sz val="10"/>
        <rFont val="Times New Roman"/>
        <family val="1"/>
      </rPr>
      <t>.</t>
    </r>
  </si>
  <si>
    <t>Parker III, T.A., Stotz, D.F., &amp; Fitzpatrick, J.W. (1996) Ecological and distributional databases. In Neotropical Birds: Ecology and Conservation (eds D.F. Stotz, J.W. Fitzpatrick, T.A. Parker III, &amp; D.K. Moskovits), pp 111-410. The University of Chicago Press, Chicago.</t>
  </si>
  <si>
    <t>IUCN (2016) The IUCN Red List of Threatened Species. Version 2016-3. (http://www.iucnredlist.org)</t>
  </si>
  <si>
    <t>References:</t>
  </si>
  <si>
    <t xml:space="preserve">Dunning, J. B., Jr. (2007) CRC handbook of avian body masses. 2nd ed. CRC, Boca Raton, FL
</t>
  </si>
  <si>
    <t>PB</t>
  </si>
  <si>
    <t>PC</t>
  </si>
  <si>
    <t>AS</t>
  </si>
  <si>
    <t>O</t>
  </si>
  <si>
    <r>
      <t xml:space="preserve">Acciper bicolor </t>
    </r>
    <r>
      <rPr>
        <sz val="11"/>
        <rFont val="Times New Roman"/>
        <family val="1"/>
      </rPr>
      <t>(?)</t>
    </r>
  </si>
  <si>
    <r>
      <t xml:space="preserve">Falco </t>
    </r>
    <r>
      <rPr>
        <sz val="11"/>
        <rFont val="Times New Roman"/>
        <family val="1"/>
      </rPr>
      <t>sp. (?)</t>
    </r>
  </si>
  <si>
    <r>
      <t xml:space="preserve">Harpagus diodon </t>
    </r>
    <r>
      <rPr>
        <sz val="11"/>
        <rFont val="Times New Roman"/>
        <family val="1"/>
      </rPr>
      <t>(?)</t>
    </r>
  </si>
  <si>
    <t>Municipality</t>
  </si>
  <si>
    <t>Ilhéus</t>
  </si>
  <si>
    <t>Uruçuca</t>
  </si>
  <si>
    <t>Buerarema</t>
  </si>
  <si>
    <t>Arataca</t>
  </si>
  <si>
    <t>Camacan</t>
  </si>
  <si>
    <t>Anuri</t>
  </si>
  <si>
    <t>Jussari</t>
  </si>
  <si>
    <t>Pau Brasil</t>
  </si>
  <si>
    <t>Una</t>
  </si>
  <si>
    <t>Santa Luzia</t>
  </si>
  <si>
    <t>Canavieiras</t>
  </si>
  <si>
    <t>Itabuna</t>
  </si>
  <si>
    <t xml:space="preserve">S1 </t>
  </si>
  <si>
    <t>S2</t>
  </si>
  <si>
    <t>S3</t>
  </si>
  <si>
    <t>S4</t>
  </si>
  <si>
    <t>S5</t>
  </si>
  <si>
    <t>S6</t>
  </si>
  <si>
    <t>S7</t>
  </si>
  <si>
    <t>S8</t>
  </si>
  <si>
    <t>S9</t>
  </si>
  <si>
    <t>S10</t>
  </si>
  <si>
    <t>S11</t>
  </si>
  <si>
    <t>S12</t>
  </si>
  <si>
    <t>S13</t>
  </si>
  <si>
    <t>S14</t>
  </si>
  <si>
    <t>S15</t>
  </si>
  <si>
    <t>S16</t>
  </si>
  <si>
    <t>For</t>
  </si>
  <si>
    <r>
      <t>ground</t>
    </r>
    <r>
      <rPr>
        <sz val="11"/>
        <color rgb="FF000000"/>
        <rFont val="Times New Roman"/>
        <family val="1"/>
      </rPr>
      <t>: Percent of prey capture on ground</t>
    </r>
  </si>
  <si>
    <r>
      <t>und</t>
    </r>
    <r>
      <rPr>
        <sz val="11"/>
        <color rgb="FF000000"/>
        <rFont val="Times New Roman"/>
        <family val="1"/>
      </rPr>
      <t>: Percent of prey capture below 2m in understory in forest</t>
    </r>
  </si>
  <si>
    <r>
      <t>mid</t>
    </r>
    <r>
      <rPr>
        <sz val="11"/>
        <color rgb="FF000000"/>
        <rFont val="Times New Roman"/>
        <family val="1"/>
      </rPr>
      <t>: Percent of prey capture in mid to high levels in trees, but below canopy</t>
    </r>
  </si>
  <si>
    <r>
      <t>can</t>
    </r>
    <r>
      <rPr>
        <sz val="11"/>
        <color rgb="FF000000"/>
        <rFont val="Times New Roman"/>
        <family val="1"/>
      </rPr>
      <t>: Percent of prey capture in or just above tree canopy</t>
    </r>
  </si>
  <si>
    <r>
      <t>aer</t>
    </r>
    <r>
      <rPr>
        <sz val="11"/>
        <color rgb="FF000000"/>
        <rFont val="Times New Roman"/>
        <family val="1"/>
      </rPr>
      <t>: Percent of prey capture well above vegetation or any structures</t>
    </r>
  </si>
  <si>
    <t>Percentage of vegetation cover</t>
  </si>
  <si>
    <t>Wilman H, Belmaker J, Simpson J, de La Rosa, C, Rivadeneira MM, &amp; Jetz W (2014) EltonTraits 1.0: Species-level foraging attributes of the world’s birds and mammals. Ecology, 95(7), p. 2027.</t>
  </si>
  <si>
    <t>Variable measured</t>
  </si>
  <si>
    <t>Methodology</t>
  </si>
  <si>
    <t>Index calculation (per plot)</t>
  </si>
  <si>
    <t xml:space="preserve">Final variables </t>
  </si>
  <si>
    <t>1. Number of  shade-trees</t>
  </si>
  <si>
    <t xml:space="preserve">Visual counting of all shade-trees with diameter above the breast (DBH) ≥ 10 cm inside each plot. </t>
  </si>
  <si>
    <t>Number of shade-trees per m²</t>
  </si>
  <si>
    <t>1- Shade-trees density</t>
  </si>
  <si>
    <t xml:space="preserve">2- Shade-trees diamater </t>
  </si>
  <si>
    <t xml:space="preserve">2. Canopy height </t>
  </si>
  <si>
    <r>
      <t xml:space="preserve">While a field assistant remained beside each shade-tree holding a 2m stick perpendicular to the ground, the observer estimated tree's height using the stick as scale. </t>
    </r>
    <r>
      <rPr>
        <i/>
        <sz val="10"/>
        <color rgb="FF000000"/>
        <rFont val="Times New Roman"/>
        <family val="1"/>
      </rPr>
      <t>Cabrucas</t>
    </r>
    <r>
      <rPr>
        <sz val="10"/>
        <color rgb="FF000000"/>
        <rFont val="Times New Roman"/>
        <family val="1"/>
      </rPr>
      <t xml:space="preserve">’ vertical struture prevented the use of a rangefinder, but a observer calibration with such equipment revealed an error of approximately 2m. </t>
    </r>
  </si>
  <si>
    <t xml:space="preserve">Median canopy height and standard deviation of trees' height </t>
  </si>
  <si>
    <t xml:space="preserve">3- Canopy height </t>
  </si>
  <si>
    <t xml:space="preserve">4- Vertical stratification </t>
  </si>
  <si>
    <t>3. Canopy connectivity</t>
  </si>
  <si>
    <t xml:space="preserve">Visual counting of all trees connecting to each shade-tree through the canopy. </t>
  </si>
  <si>
    <t xml:space="preserve">Median number of connections per tree </t>
  </si>
  <si>
    <t xml:space="preserve">5- Canopy connectivity </t>
  </si>
  <si>
    <t xml:space="preserve">4. Management activity </t>
  </si>
  <si>
    <t xml:space="preserve">Categorical classification of the plot from less to most managed depending on the level of current activity: 1) old abandoned plot in process of forest regeneration with no (or very few and old) cocoa trees; 2) recently abandoned plot that is still dominated by cocoa trees and presents signs of forest regeneration; 3) active plot that is not being managed at the moment, characterized by the presence of seedlings and shrubs; and 4) active and managed plot, with absence of seedlings and shrubs. </t>
  </si>
  <si>
    <t>Categorical classification: 1-4</t>
  </si>
  <si>
    <t xml:space="preserve">7- Management intensity </t>
  </si>
  <si>
    <t>5. Number of cocoa trees</t>
  </si>
  <si>
    <t xml:space="preserve">Quantification of cocoa trees inside each plot. </t>
  </si>
  <si>
    <t>Number of  cocoa trees per m²</t>
  </si>
  <si>
    <t xml:space="preserve">8- Density of cocoa trees </t>
  </si>
  <si>
    <t>6. Percentage of shadow</t>
  </si>
  <si>
    <r>
      <t xml:space="preserve">A photograph was taken in the center of each plot using a digital camera equipped with a </t>
    </r>
    <r>
      <rPr>
        <sz val="10"/>
        <color theme="1"/>
        <rFont val="Times New Roman"/>
        <family val="1"/>
      </rPr>
      <t xml:space="preserve">55 mm </t>
    </r>
    <r>
      <rPr>
        <sz val="10"/>
        <color rgb="FF000000"/>
        <rFont val="Times New Roman"/>
        <family val="1"/>
      </rPr>
      <t xml:space="preserve">hemispheric “fish-eye” lens (180°) supported by a tripod at a height of 1.5 meters from the ground and focused up. The pictures were analyzed in Gap Light Analyzer software (Frazer </t>
    </r>
    <r>
      <rPr>
        <i/>
        <sz val="10"/>
        <color rgb="FF000000"/>
        <rFont val="Times New Roman"/>
        <family val="1"/>
      </rPr>
      <t>et al</t>
    </r>
    <r>
      <rPr>
        <sz val="10"/>
        <color rgb="FF000000"/>
        <rFont val="Times New Roman"/>
        <family val="1"/>
      </rPr>
      <t>. 1999).</t>
    </r>
  </si>
  <si>
    <t xml:space="preserve">Percentage of leaf cover (shade)   </t>
  </si>
  <si>
    <t xml:space="preserve">9- Percentage of shadow </t>
  </si>
  <si>
    <t>S1</t>
  </si>
  <si>
    <t>X*</t>
  </si>
  <si>
    <r>
      <t>X</t>
    </r>
    <r>
      <rPr>
        <vertAlign val="superscript"/>
        <sz val="12"/>
        <color theme="1"/>
        <rFont val="Times New Roman"/>
        <family val="1"/>
      </rPr>
      <t>?</t>
    </r>
  </si>
  <si>
    <t>X</t>
  </si>
  <si>
    <r>
      <t>X</t>
    </r>
    <r>
      <rPr>
        <vertAlign val="superscript"/>
        <sz val="12"/>
        <color theme="1"/>
        <rFont val="Times New Roman"/>
        <family val="1"/>
      </rPr>
      <t>*</t>
    </r>
  </si>
  <si>
    <t>unidentified raptors</t>
  </si>
  <si>
    <t>0 </t>
  </si>
  <si>
    <t xml:space="preserve">total species richness </t>
  </si>
  <si>
    <t>15-17</t>
  </si>
  <si>
    <t>8-12</t>
  </si>
  <si>
    <t>10</t>
  </si>
  <si>
    <t>8-11</t>
  </si>
  <si>
    <t>12-13</t>
  </si>
  <si>
    <t>11-13</t>
  </si>
  <si>
    <t>3-5</t>
  </si>
  <si>
    <t>6-7</t>
  </si>
  <si>
    <t>5-7</t>
  </si>
  <si>
    <t>7-9</t>
  </si>
  <si>
    <t>5-6</t>
  </si>
  <si>
    <t>8-10</t>
  </si>
  <si>
    <t>7-8</t>
  </si>
  <si>
    <t>resident?</t>
  </si>
  <si>
    <t>Bicolored Hawk</t>
  </si>
  <si>
    <t>IUCN, 2018</t>
  </si>
  <si>
    <r>
      <rPr>
        <b/>
        <sz val="11"/>
        <color theme="1"/>
        <rFont val="Times New Roman"/>
        <family val="1"/>
      </rPr>
      <t>Table S3 -</t>
    </r>
    <r>
      <rPr>
        <sz val="11"/>
        <color theme="1"/>
        <rFont val="Times New Roman"/>
        <family val="1"/>
      </rPr>
      <t xml:space="preserve"> Habitat variables measured in seven plots of 200m² in 16 cabruca sites, applied methodology, and final co-variables used in the occupancy modeling.</t>
    </r>
  </si>
  <si>
    <r>
      <rPr>
        <b/>
        <sz val="11"/>
        <rFont val="Times New Roman"/>
        <family val="1"/>
      </rPr>
      <t>Table S2 –</t>
    </r>
    <r>
      <rPr>
        <sz val="11"/>
        <rFont val="Times New Roman"/>
        <family val="1"/>
      </rPr>
      <t xml:space="preserve">  Diurnal raptor species with potential occurrence in the study region and information regarding geographical distribution, diet, foraging preferences, body size, sensitivity to habitat disturbance, abundance pattern and conservation status. 'Record' indicates if the species was detected in this study (y=yes, n=no, u=uncertain identification). See table S1 for categories' legends and descriptions.</t>
    </r>
  </si>
  <si>
    <r>
      <t>Table S1.</t>
    </r>
    <r>
      <rPr>
        <sz val="11"/>
        <color theme="1"/>
        <rFont val="Times New Roman"/>
        <family val="1"/>
      </rPr>
      <t xml:space="preserve"> Biological traits and ecological information compiled for each species in the potential dataset.</t>
    </r>
  </si>
  <si>
    <t>Reference</t>
  </si>
  <si>
    <r>
      <rPr>
        <b/>
        <sz val="11"/>
        <color theme="1"/>
        <rFont val="Times New Roman"/>
        <family val="1"/>
      </rPr>
      <t>Table S4 -</t>
    </r>
    <r>
      <rPr>
        <sz val="11"/>
        <color theme="1"/>
        <rFont val="Times New Roman"/>
        <family val="1"/>
      </rPr>
      <t xml:space="preserve"> Diurnal raptors species recorded between August 2014 and May 2015 in 16 cabruca sites (S1-S16). Total species richness per site is presented as a range, considering some uncertainty in species identification. Unconfirmed identifications are indicated with “?”, and doubts between two species in the same area are indicated with “*”.   </t>
    </r>
  </si>
  <si>
    <r>
      <rPr>
        <b/>
        <sz val="11"/>
        <color theme="1"/>
        <rFont val="Times New Roman"/>
        <family val="1"/>
      </rPr>
      <t>Table S5 –</t>
    </r>
    <r>
      <rPr>
        <sz val="11"/>
        <color theme="1"/>
        <rFont val="Times New Roman"/>
        <family val="1"/>
      </rPr>
      <t xml:space="preserve"> Species detected per sampling method - playback (PB), point count (PC), active search (AS) - and occasionally (O) in 16 cabruca sites.</t>
    </r>
  </si>
  <si>
    <r>
      <t>Table S6.</t>
    </r>
    <r>
      <rPr>
        <sz val="11"/>
        <color theme="1"/>
        <rFont val="Times New Roman"/>
        <family val="1"/>
      </rPr>
      <t xml:space="preserve"> Characterization of surveyed cabrucas (S1-S16) according to the </t>
    </r>
    <r>
      <rPr>
        <sz val="11"/>
        <color rgb="FF000000"/>
        <rFont val="Times New Roman"/>
        <family val="1"/>
      </rPr>
      <t xml:space="preserve">vegetation structure, habitat quality and vegetation cover in the landscape. From "shade-tree density" to "management", values are presented as means and standard deviations calculated among all plots within areas.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</si>
</sst>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25" x14ac:knownFonts="1">
    <font>
      <sz val="11"/>
      <color theme="1"/>
      <name val="Calibri"/>
      <family val="2"/>
      <scheme val="minor"/>
    </font>
    <font>
      <sz val="11"/>
      <color rgb="FFFF0000"/>
      <name val="Calibri"/>
      <family val="2"/>
      <scheme val="minor"/>
    </font>
    <font>
      <sz val="12"/>
      <color theme="1"/>
      <name val="Times New Roman"/>
      <family val="1"/>
    </font>
    <font>
      <b/>
      <sz val="12"/>
      <color theme="1"/>
      <name val="Times New Roman"/>
      <family val="1"/>
    </font>
    <font>
      <b/>
      <sz val="11"/>
      <color rgb="FF000000"/>
      <name val="Times New Roman"/>
      <family val="1"/>
    </font>
    <font>
      <sz val="11"/>
      <color rgb="FF000000"/>
      <name val="Times New Roman"/>
      <family val="1"/>
    </font>
    <font>
      <i/>
      <sz val="11"/>
      <color rgb="FF000000"/>
      <name val="Times New Roman"/>
      <family val="1"/>
    </font>
    <font>
      <i/>
      <sz val="11"/>
      <color theme="1"/>
      <name val="Times New Roman"/>
      <family val="1"/>
    </font>
    <font>
      <sz val="11"/>
      <color theme="1"/>
      <name val="Times New Roman"/>
      <family val="1"/>
    </font>
    <font>
      <sz val="11"/>
      <name val="Times New Roman"/>
      <family val="1"/>
    </font>
    <font>
      <b/>
      <sz val="11"/>
      <name val="Times New Roman"/>
      <family val="1"/>
    </font>
    <font>
      <i/>
      <sz val="11"/>
      <name val="Times New Roman"/>
      <family val="1"/>
    </font>
    <font>
      <sz val="10"/>
      <name val="Times New Roman"/>
      <family val="1"/>
    </font>
    <font>
      <i/>
      <sz val="10"/>
      <name val="Times New Roman"/>
      <family val="1"/>
    </font>
    <font>
      <sz val="10"/>
      <color rgb="FF000000"/>
      <name val="Times New Roman"/>
      <family val="1"/>
    </font>
    <font>
      <b/>
      <sz val="11"/>
      <color theme="1"/>
      <name val="Times New Roman"/>
      <family val="1"/>
    </font>
    <font>
      <i/>
      <sz val="11"/>
      <color rgb="FFFF0000"/>
      <name val="Times New Roman"/>
      <family val="1"/>
    </font>
    <font>
      <sz val="11"/>
      <color rgb="FFFF0000"/>
      <name val="Times New Roman"/>
      <family val="1"/>
    </font>
    <font>
      <b/>
      <sz val="10"/>
      <color rgb="FF000000"/>
      <name val="Times New Roman"/>
      <family val="1"/>
    </font>
    <font>
      <i/>
      <sz val="10"/>
      <color rgb="FF000000"/>
      <name val="Times New Roman"/>
      <family val="1"/>
    </font>
    <font>
      <sz val="10"/>
      <color theme="1"/>
      <name val="Times New Roman"/>
      <family val="1"/>
    </font>
    <font>
      <i/>
      <sz val="12"/>
      <color theme="1"/>
      <name val="Times New Roman"/>
      <family val="1"/>
    </font>
    <font>
      <vertAlign val="superscript"/>
      <sz val="12"/>
      <color theme="1"/>
      <name val="Times New Roman"/>
      <family val="1"/>
    </font>
    <font>
      <sz val="8"/>
      <color theme="1"/>
      <name val="Times New Roman"/>
      <family val="1"/>
    </font>
    <font>
      <sz val="6.5"/>
      <color theme="1"/>
      <name val="Times New Roman"/>
      <family val="1"/>
    </font>
  </fonts>
  <fills count="2">
    <fill>
      <patternFill patternType="none"/>
    </fill>
    <fill>
      <patternFill patternType="gray125"/>
    </fill>
  </fills>
  <borders count="7">
    <border>
      <left/>
      <right/>
      <top/>
      <bottom/>
      <diagonal/>
    </border>
    <border>
      <left/>
      <right/>
      <top/>
      <bottom style="thin">
        <color indexed="64"/>
      </bottom>
      <diagonal/>
    </border>
    <border>
      <left/>
      <right/>
      <top/>
      <bottom style="medium">
        <color indexed="64"/>
      </bottom>
      <diagonal/>
    </border>
    <border>
      <left/>
      <right/>
      <top style="thin">
        <color indexed="64"/>
      </top>
      <bottom style="thin">
        <color indexed="64"/>
      </bottom>
      <diagonal/>
    </border>
    <border>
      <left/>
      <right/>
      <top style="thick">
        <color indexed="64"/>
      </top>
      <bottom style="medium">
        <color indexed="64"/>
      </bottom>
      <diagonal/>
    </border>
    <border>
      <left/>
      <right/>
      <top/>
      <bottom style="thick">
        <color indexed="64"/>
      </bottom>
      <diagonal/>
    </border>
    <border>
      <left/>
      <right/>
      <top style="medium">
        <color indexed="64"/>
      </top>
      <bottom/>
      <diagonal/>
    </border>
  </borders>
  <cellStyleXfs count="1">
    <xf numFmtId="0" fontId="0" fillId="0" borderId="0"/>
  </cellStyleXfs>
  <cellXfs count="105">
    <xf numFmtId="0" fontId="0" fillId="0" borderId="0" xfId="0"/>
    <xf numFmtId="0" fontId="1" fillId="0" borderId="0" xfId="0" applyFont="1"/>
    <xf numFmtId="0" fontId="0" fillId="0" borderId="0" xfId="0" applyBorder="1"/>
    <xf numFmtId="0" fontId="4" fillId="0" borderId="4" xfId="0" applyFont="1" applyBorder="1" applyAlignment="1">
      <alignment horizontal="left" vertical="center"/>
    </xf>
    <xf numFmtId="0" fontId="4" fillId="0" borderId="4" xfId="0" applyFont="1" applyBorder="1" applyAlignment="1">
      <alignment horizontal="left" vertical="center" wrapText="1"/>
    </xf>
    <xf numFmtId="0" fontId="6" fillId="0" borderId="0" xfId="0" applyFont="1" applyAlignment="1">
      <alignment horizontal="left" vertical="center" wrapText="1"/>
    </xf>
    <xf numFmtId="0" fontId="7" fillId="0" borderId="0" xfId="0" applyFont="1" applyAlignment="1">
      <alignment horizontal="left" vertical="center" wrapText="1"/>
    </xf>
    <xf numFmtId="0" fontId="8" fillId="0" borderId="0" xfId="0" applyFont="1" applyAlignment="1">
      <alignment horizontal="left" vertical="center"/>
    </xf>
    <xf numFmtId="0" fontId="9" fillId="0" borderId="0" xfId="0" applyFont="1" applyFill="1" applyBorder="1"/>
    <xf numFmtId="0" fontId="10" fillId="0" borderId="0" xfId="0" applyFont="1" applyFill="1" applyBorder="1"/>
    <xf numFmtId="0" fontId="9" fillId="0" borderId="0" xfId="0" applyFont="1" applyFill="1" applyBorder="1" applyAlignment="1">
      <alignment horizontal="right"/>
    </xf>
    <xf numFmtId="164" fontId="9" fillId="0" borderId="0" xfId="0" applyNumberFormat="1" applyFont="1" applyFill="1" applyBorder="1" applyAlignment="1">
      <alignment horizontal="right"/>
    </xf>
    <xf numFmtId="2" fontId="9" fillId="0" borderId="0" xfId="0" applyNumberFormat="1" applyFont="1" applyFill="1" applyBorder="1" applyAlignment="1">
      <alignment horizontal="right"/>
    </xf>
    <xf numFmtId="0" fontId="9" fillId="0" borderId="0" xfId="0" quotePrefix="1" applyFont="1" applyFill="1" applyBorder="1"/>
    <xf numFmtId="0" fontId="8" fillId="0" borderId="0" xfId="0" applyFont="1" applyFill="1" applyBorder="1" applyAlignment="1">
      <alignment vertical="center"/>
    </xf>
    <xf numFmtId="0" fontId="9" fillId="0" borderId="0" xfId="0" applyFont="1" applyFill="1" applyBorder="1" applyAlignment="1">
      <alignment horizontal="right" vertical="center" wrapText="1"/>
    </xf>
    <xf numFmtId="0" fontId="9" fillId="0" borderId="0" xfId="0" applyFont="1" applyFill="1" applyBorder="1" applyAlignment="1">
      <alignment horizontal="right" vertical="top" wrapText="1"/>
    </xf>
    <xf numFmtId="0" fontId="5" fillId="0" borderId="0" xfId="0" applyFont="1" applyFill="1" applyBorder="1" applyAlignment="1">
      <alignment vertical="center" wrapText="1"/>
    </xf>
    <xf numFmtId="1" fontId="9" fillId="0" borderId="0" xfId="0" applyNumberFormat="1" applyFont="1" applyFill="1" applyBorder="1" applyAlignment="1">
      <alignment horizontal="right"/>
    </xf>
    <xf numFmtId="0" fontId="9" fillId="0" borderId="2" xfId="0" applyFont="1" applyFill="1" applyBorder="1"/>
    <xf numFmtId="0" fontId="9" fillId="0" borderId="2" xfId="0" applyFont="1" applyFill="1" applyBorder="1" applyAlignment="1">
      <alignment horizontal="right" vertical="center" wrapText="1"/>
    </xf>
    <xf numFmtId="0" fontId="9" fillId="0" borderId="2" xfId="0" applyFont="1" applyFill="1" applyBorder="1" applyAlignment="1">
      <alignment horizontal="right"/>
    </xf>
    <xf numFmtId="164" fontId="9" fillId="0" borderId="2" xfId="0" applyNumberFormat="1" applyFont="1" applyFill="1" applyBorder="1" applyAlignment="1">
      <alignment horizontal="right"/>
    </xf>
    <xf numFmtId="2" fontId="9" fillId="0" borderId="2" xfId="0" applyNumberFormat="1" applyFont="1" applyFill="1" applyBorder="1" applyAlignment="1">
      <alignment horizontal="right"/>
    </xf>
    <xf numFmtId="0" fontId="10" fillId="0" borderId="1" xfId="0" applyFont="1" applyFill="1" applyBorder="1" applyAlignment="1">
      <alignment horizontal="right"/>
    </xf>
    <xf numFmtId="0" fontId="12" fillId="0" borderId="0" xfId="0" applyFont="1" applyFill="1" applyBorder="1"/>
    <xf numFmtId="0" fontId="5" fillId="0" borderId="0" xfId="0" applyFont="1" applyBorder="1" applyAlignment="1">
      <alignment horizontal="left" vertical="center"/>
    </xf>
    <xf numFmtId="0" fontId="5" fillId="0" borderId="0" xfId="0" applyFont="1" applyBorder="1" applyAlignment="1">
      <alignment horizontal="left" vertical="center" wrapText="1"/>
    </xf>
    <xf numFmtId="0" fontId="8" fillId="0" borderId="0" xfId="0" applyFont="1"/>
    <xf numFmtId="0" fontId="11" fillId="0" borderId="0" xfId="0" applyFont="1" applyAlignment="1">
      <alignment horizontal="left"/>
    </xf>
    <xf numFmtId="0" fontId="15" fillId="0" borderId="3" xfId="0" applyFont="1" applyBorder="1"/>
    <xf numFmtId="0" fontId="10" fillId="0" borderId="3" xfId="0" applyFont="1" applyFill="1" applyBorder="1" applyAlignment="1">
      <alignment horizontal="left"/>
    </xf>
    <xf numFmtId="0" fontId="15" fillId="0" borderId="3" xfId="0" applyFont="1" applyFill="1" applyBorder="1" applyAlignment="1"/>
    <xf numFmtId="0" fontId="11" fillId="0" borderId="0" xfId="0" applyFont="1" applyFill="1"/>
    <xf numFmtId="0" fontId="8" fillId="0" borderId="0" xfId="0" applyFont="1" applyFill="1"/>
    <xf numFmtId="0" fontId="11" fillId="0" borderId="0" xfId="0" applyFont="1" applyFill="1" applyAlignment="1">
      <alignment horizontal="left"/>
    </xf>
    <xf numFmtId="0" fontId="11" fillId="0" borderId="0" xfId="0" applyFont="1" applyFill="1" applyBorder="1" applyAlignment="1">
      <alignment horizontal="left"/>
    </xf>
    <xf numFmtId="0" fontId="8" fillId="0" borderId="0" xfId="0" applyFont="1" applyFill="1" applyBorder="1"/>
    <xf numFmtId="0" fontId="11" fillId="0" borderId="1" xfId="0" applyFont="1" applyFill="1" applyBorder="1" applyAlignment="1">
      <alignment horizontal="left"/>
    </xf>
    <xf numFmtId="0" fontId="8" fillId="0" borderId="1" xfId="0" applyFont="1" applyFill="1" applyBorder="1"/>
    <xf numFmtId="0" fontId="15" fillId="0" borderId="3" xfId="0" applyFont="1" applyFill="1" applyBorder="1"/>
    <xf numFmtId="0" fontId="15" fillId="0" borderId="0" xfId="0" applyFont="1" applyBorder="1" applyAlignment="1"/>
    <xf numFmtId="0" fontId="8" fillId="0" borderId="0" xfId="0" applyFont="1" applyFill="1" applyBorder="1" applyAlignment="1"/>
    <xf numFmtId="1" fontId="8" fillId="0" borderId="0" xfId="0" applyNumberFormat="1" applyFont="1" applyBorder="1" applyAlignment="1">
      <alignment horizontal="right"/>
    </xf>
    <xf numFmtId="0" fontId="8" fillId="0" borderId="0" xfId="0" applyFont="1" applyBorder="1" applyAlignment="1"/>
    <xf numFmtId="0" fontId="8" fillId="0" borderId="0" xfId="0" applyFont="1" applyAlignment="1"/>
    <xf numFmtId="1" fontId="8" fillId="0" borderId="0" xfId="0" applyNumberFormat="1" applyFont="1" applyFill="1" applyBorder="1" applyAlignment="1">
      <alignment horizontal="right"/>
    </xf>
    <xf numFmtId="0" fontId="8" fillId="0" borderId="2" xfId="0" applyFont="1" applyFill="1" applyBorder="1" applyAlignment="1"/>
    <xf numFmtId="1" fontId="8" fillId="0" borderId="2" xfId="0" applyNumberFormat="1" applyFont="1" applyBorder="1" applyAlignment="1">
      <alignment horizontal="right"/>
    </xf>
    <xf numFmtId="0" fontId="15" fillId="0" borderId="0" xfId="0" applyFont="1"/>
    <xf numFmtId="0" fontId="0" fillId="0" borderId="0" xfId="0" applyFont="1"/>
    <xf numFmtId="0" fontId="0" fillId="0" borderId="2" xfId="0" applyFont="1" applyBorder="1"/>
    <xf numFmtId="0" fontId="8" fillId="0" borderId="1" xfId="0" applyFont="1" applyBorder="1" applyAlignment="1"/>
    <xf numFmtId="0" fontId="16" fillId="0" borderId="0" xfId="0" applyFont="1"/>
    <xf numFmtId="0" fontId="17" fillId="0" borderId="0" xfId="0" applyFont="1"/>
    <xf numFmtId="0" fontId="16" fillId="0" borderId="0" xfId="0" applyFont="1" applyAlignment="1">
      <alignment horizontal="left"/>
    </xf>
    <xf numFmtId="0" fontId="11" fillId="0" borderId="0" xfId="0" applyFont="1"/>
    <xf numFmtId="0" fontId="8" fillId="0" borderId="0" xfId="0" applyFont="1" applyBorder="1"/>
    <xf numFmtId="0" fontId="18" fillId="0" borderId="4" xfId="0" applyFont="1" applyBorder="1" applyAlignment="1">
      <alignment horizontal="left" vertical="center" wrapText="1"/>
    </xf>
    <xf numFmtId="0" fontId="18" fillId="0" borderId="4" xfId="0" applyFont="1" applyBorder="1" applyAlignment="1">
      <alignment horizontal="justify" vertical="center" wrapText="1"/>
    </xf>
    <xf numFmtId="0" fontId="14" fillId="0" borderId="2" xfId="0" applyFont="1" applyBorder="1" applyAlignment="1">
      <alignment horizontal="justify" vertical="center" wrapText="1"/>
    </xf>
    <xf numFmtId="0" fontId="14" fillId="0" borderId="5" xfId="0" applyFont="1" applyBorder="1" applyAlignment="1">
      <alignment horizontal="left" vertical="center" wrapText="1"/>
    </xf>
    <xf numFmtId="0" fontId="14" fillId="0" borderId="5" xfId="0" applyFont="1" applyBorder="1" applyAlignment="1">
      <alignment horizontal="justify" vertical="center" wrapText="1"/>
    </xf>
    <xf numFmtId="0" fontId="3" fillId="0" borderId="4" xfId="0" applyFont="1" applyBorder="1" applyAlignment="1">
      <alignment vertical="center"/>
    </xf>
    <xf numFmtId="0" fontId="3" fillId="0" borderId="4" xfId="0" applyFont="1" applyBorder="1" applyAlignment="1">
      <alignment vertical="center" wrapText="1"/>
    </xf>
    <xf numFmtId="0" fontId="21" fillId="0" borderId="0" xfId="0" applyFont="1" applyAlignment="1">
      <alignment vertical="center"/>
    </xf>
    <xf numFmtId="0" fontId="2" fillId="0" borderId="0" xfId="0" applyFont="1" applyAlignment="1">
      <alignment vertical="center"/>
    </xf>
    <xf numFmtId="0" fontId="2" fillId="0" borderId="0" xfId="0" applyFont="1" applyAlignment="1">
      <alignment vertical="center" wrapText="1"/>
    </xf>
    <xf numFmtId="0" fontId="2" fillId="0" borderId="2" xfId="0" applyFont="1" applyBorder="1" applyAlignment="1">
      <alignment vertical="center"/>
    </xf>
    <xf numFmtId="0" fontId="2" fillId="0" borderId="2" xfId="0" applyFont="1" applyBorder="1" applyAlignment="1">
      <alignment vertical="center" wrapText="1"/>
    </xf>
    <xf numFmtId="0" fontId="2" fillId="0" borderId="5" xfId="0" applyFont="1" applyBorder="1" applyAlignment="1">
      <alignment vertical="center"/>
    </xf>
    <xf numFmtId="49" fontId="2" fillId="0" borderId="5" xfId="0" applyNumberFormat="1" applyFont="1" applyBorder="1" applyAlignment="1">
      <alignment vertical="center"/>
    </xf>
    <xf numFmtId="49" fontId="2" fillId="0" borderId="5" xfId="0" applyNumberFormat="1" applyFont="1" applyBorder="1" applyAlignment="1">
      <alignment vertical="center" wrapText="1"/>
    </xf>
    <xf numFmtId="0" fontId="5" fillId="0" borderId="0" xfId="0" applyFont="1" applyAlignment="1">
      <alignment horizontal="left" vertical="center"/>
    </xf>
    <xf numFmtId="0" fontId="5" fillId="0" borderId="0" xfId="0" applyFont="1" applyAlignment="1">
      <alignment horizontal="left" vertical="center" wrapText="1"/>
    </xf>
    <xf numFmtId="0" fontId="5" fillId="0" borderId="5" xfId="0" applyFont="1" applyBorder="1" applyAlignment="1">
      <alignment horizontal="left" vertical="center"/>
    </xf>
    <xf numFmtId="0" fontId="14" fillId="0" borderId="2" xfId="0" applyFont="1" applyBorder="1" applyAlignment="1">
      <alignment horizontal="left" vertical="center" wrapText="1"/>
    </xf>
    <xf numFmtId="0" fontId="5" fillId="0" borderId="6" xfId="0" applyFont="1" applyBorder="1" applyAlignment="1">
      <alignment horizontal="left" vertical="center"/>
    </xf>
    <xf numFmtId="0" fontId="5" fillId="0" borderId="0" xfId="0" applyFont="1" applyAlignment="1">
      <alignment horizontal="left" vertical="center"/>
    </xf>
    <xf numFmtId="0" fontId="5" fillId="0" borderId="6" xfId="0" applyFont="1" applyBorder="1" applyAlignment="1">
      <alignment horizontal="left" vertical="center" wrapText="1"/>
    </xf>
    <xf numFmtId="0" fontId="5" fillId="0" borderId="0" xfId="0" applyFont="1" applyAlignment="1">
      <alignment horizontal="left" vertical="center" wrapText="1"/>
    </xf>
    <xf numFmtId="0" fontId="5" fillId="0" borderId="5" xfId="0" applyFont="1" applyBorder="1" applyAlignment="1">
      <alignment horizontal="left" vertical="center" wrapText="1"/>
    </xf>
    <xf numFmtId="0" fontId="5" fillId="0" borderId="5" xfId="0" applyFont="1" applyBorder="1" applyAlignment="1">
      <alignment horizontal="left" vertical="center"/>
    </xf>
    <xf numFmtId="0" fontId="10" fillId="0" borderId="6" xfId="0" applyFont="1" applyFill="1" applyBorder="1" applyAlignment="1">
      <alignment horizontal="center"/>
    </xf>
    <xf numFmtId="0" fontId="14" fillId="0" borderId="6" xfId="0" applyFont="1" applyBorder="1" applyAlignment="1">
      <alignment horizontal="left" vertical="center" wrapText="1"/>
    </xf>
    <xf numFmtId="0" fontId="14" fillId="0" borderId="2" xfId="0" applyFont="1" applyBorder="1" applyAlignment="1">
      <alignment horizontal="left" vertical="center" wrapText="1"/>
    </xf>
    <xf numFmtId="0" fontId="15" fillId="0" borderId="3" xfId="0" applyFont="1" applyBorder="1" applyAlignment="1">
      <alignment horizontal="left"/>
    </xf>
    <xf numFmtId="0" fontId="15" fillId="0" borderId="0" xfId="0" applyFont="1" applyBorder="1" applyAlignment="1">
      <alignment horizontal="center"/>
    </xf>
    <xf numFmtId="0" fontId="5" fillId="0" borderId="0" xfId="0" applyFont="1" applyFill="1" applyBorder="1" applyAlignment="1">
      <alignment horizontal="left" vertical="center"/>
    </xf>
    <xf numFmtId="0" fontId="23" fillId="0" borderId="0" xfId="0" applyFont="1" applyAlignment="1">
      <alignment horizontal="left" vertical="center"/>
    </xf>
    <xf numFmtId="0" fontId="24" fillId="0" borderId="0" xfId="0" applyFont="1" applyAlignment="1">
      <alignment horizontal="justify" vertical="center"/>
    </xf>
    <xf numFmtId="0" fontId="14" fillId="0" borderId="2" xfId="0" applyFont="1" applyBorder="1" applyAlignment="1">
      <alignment vertical="top" wrapText="1"/>
    </xf>
    <xf numFmtId="0" fontId="14" fillId="0" borderId="6" xfId="0" applyFont="1" applyBorder="1" applyAlignment="1">
      <alignment horizontal="left" vertical="top" wrapText="1"/>
    </xf>
    <xf numFmtId="0" fontId="14" fillId="0" borderId="2" xfId="0" applyFont="1" applyBorder="1" applyAlignment="1">
      <alignment horizontal="left" vertical="top" wrapText="1"/>
    </xf>
    <xf numFmtId="0" fontId="14" fillId="0" borderId="5" xfId="0" applyFont="1" applyBorder="1" applyAlignment="1">
      <alignment horizontal="left" vertical="top" wrapText="1"/>
    </xf>
    <xf numFmtId="0" fontId="14" fillId="0" borderId="0" xfId="0" applyFont="1" applyAlignment="1">
      <alignment horizontal="justify" vertical="top" wrapText="1"/>
    </xf>
    <xf numFmtId="0" fontId="14" fillId="0" borderId="2" xfId="0" applyFont="1" applyBorder="1" applyAlignment="1">
      <alignment horizontal="justify" vertical="top" wrapText="1"/>
    </xf>
    <xf numFmtId="0" fontId="14" fillId="0" borderId="0" xfId="0" applyFont="1" applyAlignment="1">
      <alignment horizontal="left" vertical="top" wrapText="1"/>
    </xf>
    <xf numFmtId="0" fontId="14" fillId="0" borderId="2" xfId="0" applyFont="1" applyBorder="1" applyAlignment="1">
      <alignment horizontal="left" vertical="top" wrapText="1"/>
    </xf>
    <xf numFmtId="0" fontId="10" fillId="0" borderId="6" xfId="0" applyFont="1" applyFill="1" applyBorder="1" applyAlignment="1">
      <alignment horizontal="left"/>
    </xf>
    <xf numFmtId="0" fontId="10" fillId="0" borderId="1" xfId="0" applyFont="1" applyFill="1" applyBorder="1" applyAlignment="1">
      <alignment horizontal="left"/>
    </xf>
    <xf numFmtId="0" fontId="0" fillId="0" borderId="1" xfId="0" applyFill="1" applyBorder="1" applyAlignment="1">
      <alignment horizontal="left"/>
    </xf>
    <xf numFmtId="0" fontId="0" fillId="0" borderId="1" xfId="0" applyBorder="1" applyAlignment="1">
      <alignment horizontal="left"/>
    </xf>
    <xf numFmtId="0" fontId="10" fillId="0" borderId="6" xfId="0" applyFont="1" applyFill="1" applyBorder="1" applyAlignment="1">
      <alignment horizontal="right"/>
    </xf>
    <xf numFmtId="0" fontId="0" fillId="0" borderId="1" xfId="0" applyBorder="1" applyAlignment="1">
      <alignment horizontal="righ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8"/>
  <sheetViews>
    <sheetView topLeftCell="A16" zoomScale="80" zoomScaleNormal="80" workbookViewId="0">
      <selection activeCell="B31" sqref="B31"/>
    </sheetView>
  </sheetViews>
  <sheetFormatPr defaultRowHeight="15" x14ac:dyDescent="0.25"/>
  <cols>
    <col min="1" max="1" width="17.7109375" style="50" bestFit="1" customWidth="1"/>
    <col min="2" max="2" width="52.42578125" style="50" bestFit="1" customWidth="1"/>
    <col min="3" max="3" width="21.42578125" style="50" bestFit="1" customWidth="1"/>
    <col min="4" max="16384" width="9.140625" style="50"/>
  </cols>
  <sheetData>
    <row r="1" spans="1:3" x14ac:dyDescent="0.25">
      <c r="A1" s="49" t="s">
        <v>370</v>
      </c>
    </row>
    <row r="2" spans="1:3" ht="15.75" thickBot="1" x14ac:dyDescent="0.3"/>
    <row r="3" spans="1:3" ht="16.5" thickTop="1" thickBot="1" x14ac:dyDescent="0.3">
      <c r="A3" s="3" t="s">
        <v>238</v>
      </c>
      <c r="B3" s="4" t="s">
        <v>239</v>
      </c>
      <c r="C3" s="3" t="s">
        <v>371</v>
      </c>
    </row>
    <row r="4" spans="1:3" x14ac:dyDescent="0.25">
      <c r="A4" s="77" t="s">
        <v>102</v>
      </c>
      <c r="B4" s="5" t="s">
        <v>240</v>
      </c>
      <c r="C4" s="79" t="s">
        <v>249</v>
      </c>
    </row>
    <row r="5" spans="1:3" ht="30" x14ac:dyDescent="0.25">
      <c r="A5" s="78"/>
      <c r="B5" s="6" t="s">
        <v>241</v>
      </c>
      <c r="C5" s="80"/>
    </row>
    <row r="6" spans="1:3" ht="30" x14ac:dyDescent="0.25">
      <c r="A6" s="78"/>
      <c r="B6" s="6" t="s">
        <v>242</v>
      </c>
      <c r="C6" s="80"/>
    </row>
    <row r="7" spans="1:3" x14ac:dyDescent="0.25">
      <c r="A7" s="78"/>
      <c r="B7" s="6" t="s">
        <v>243</v>
      </c>
      <c r="C7" s="80"/>
    </row>
    <row r="8" spans="1:3" x14ac:dyDescent="0.25">
      <c r="A8" s="78"/>
      <c r="B8" s="5" t="s">
        <v>244</v>
      </c>
      <c r="C8" s="80"/>
    </row>
    <row r="9" spans="1:3" ht="30" x14ac:dyDescent="0.25">
      <c r="A9" s="78"/>
      <c r="B9" s="5" t="s">
        <v>245</v>
      </c>
      <c r="C9" s="80"/>
    </row>
    <row r="10" spans="1:3" ht="30" x14ac:dyDescent="0.25">
      <c r="A10" s="73" t="s">
        <v>246</v>
      </c>
      <c r="B10" s="74" t="s">
        <v>247</v>
      </c>
      <c r="C10" s="73" t="s">
        <v>101</v>
      </c>
    </row>
    <row r="11" spans="1:3" ht="60" x14ac:dyDescent="0.25">
      <c r="A11" s="73" t="s">
        <v>248</v>
      </c>
      <c r="B11" s="74" t="s">
        <v>255</v>
      </c>
      <c r="C11" s="73" t="s">
        <v>101</v>
      </c>
    </row>
    <row r="12" spans="1:3" x14ac:dyDescent="0.25">
      <c r="A12" s="78" t="s">
        <v>256</v>
      </c>
      <c r="B12" s="5" t="s">
        <v>307</v>
      </c>
      <c r="C12" s="80" t="s">
        <v>249</v>
      </c>
    </row>
    <row r="13" spans="1:3" ht="30" x14ac:dyDescent="0.25">
      <c r="A13" s="78"/>
      <c r="B13" s="5" t="s">
        <v>308</v>
      </c>
      <c r="C13" s="80"/>
    </row>
    <row r="14" spans="1:3" ht="30" x14ac:dyDescent="0.25">
      <c r="A14" s="78"/>
      <c r="B14" s="5" t="s">
        <v>309</v>
      </c>
      <c r="C14" s="80"/>
    </row>
    <row r="15" spans="1:3" x14ac:dyDescent="0.25">
      <c r="A15" s="78"/>
      <c r="B15" s="5" t="s">
        <v>310</v>
      </c>
      <c r="C15" s="80"/>
    </row>
    <row r="16" spans="1:3" ht="30" x14ac:dyDescent="0.25">
      <c r="A16" s="78"/>
      <c r="B16" s="5" t="s">
        <v>311</v>
      </c>
      <c r="C16" s="80"/>
    </row>
    <row r="17" spans="1:3" ht="30" x14ac:dyDescent="0.25">
      <c r="A17" s="73" t="s">
        <v>250</v>
      </c>
      <c r="B17" s="74" t="s">
        <v>105</v>
      </c>
      <c r="C17" s="73" t="s">
        <v>213</v>
      </c>
    </row>
    <row r="18" spans="1:3" ht="30" x14ac:dyDescent="0.25">
      <c r="A18" s="73" t="s">
        <v>251</v>
      </c>
      <c r="B18" s="74" t="s">
        <v>252</v>
      </c>
      <c r="C18" s="73" t="s">
        <v>213</v>
      </c>
    </row>
    <row r="19" spans="1:3" x14ac:dyDescent="0.25">
      <c r="A19" s="7" t="s">
        <v>257</v>
      </c>
      <c r="B19" s="74" t="s">
        <v>253</v>
      </c>
      <c r="C19" s="73" t="s">
        <v>254</v>
      </c>
    </row>
    <row r="20" spans="1:3" x14ac:dyDescent="0.25">
      <c r="A20" s="73" t="s">
        <v>258</v>
      </c>
      <c r="B20" s="80" t="s">
        <v>259</v>
      </c>
      <c r="C20" s="78" t="s">
        <v>367</v>
      </c>
    </row>
    <row r="21" spans="1:3" ht="15.75" thickBot="1" x14ac:dyDescent="0.3">
      <c r="A21" s="75"/>
      <c r="B21" s="81"/>
      <c r="C21" s="82"/>
    </row>
    <row r="22" spans="1:3" ht="15.75" thickTop="1" x14ac:dyDescent="0.25">
      <c r="A22" s="26"/>
      <c r="B22" s="27"/>
      <c r="C22" s="26"/>
    </row>
    <row r="23" spans="1:3" x14ac:dyDescent="0.25">
      <c r="A23" s="88" t="s">
        <v>268</v>
      </c>
    </row>
    <row r="24" spans="1:3" x14ac:dyDescent="0.25">
      <c r="A24" s="45" t="s">
        <v>269</v>
      </c>
    </row>
    <row r="25" spans="1:3" x14ac:dyDescent="0.25">
      <c r="A25" s="28" t="s">
        <v>267</v>
      </c>
    </row>
    <row r="26" spans="1:3" x14ac:dyDescent="0.25">
      <c r="A26" s="28" t="s">
        <v>266</v>
      </c>
    </row>
    <row r="27" spans="1:3" x14ac:dyDescent="0.25">
      <c r="A27" s="28" t="s">
        <v>313</v>
      </c>
    </row>
    <row r="38" spans="5:5" x14ac:dyDescent="0.25">
      <c r="E38" s="50">
        <f>9885-101-160-100-224-311</f>
        <v>8989</v>
      </c>
    </row>
  </sheetData>
  <mergeCells count="6">
    <mergeCell ref="A4:A9"/>
    <mergeCell ref="C4:C9"/>
    <mergeCell ref="A12:A16"/>
    <mergeCell ref="C12:C16"/>
    <mergeCell ref="B20:B21"/>
    <mergeCell ref="C20:C21"/>
  </mergeCells>
  <pageMargins left="0.511811024" right="0.511811024" top="0.78740157499999996" bottom="0.78740157499999996" header="0.31496062000000002" footer="0.3149606200000000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64"/>
  <sheetViews>
    <sheetView zoomScale="80" zoomScaleNormal="80" workbookViewId="0">
      <selection activeCell="X7" sqref="X7"/>
    </sheetView>
  </sheetViews>
  <sheetFormatPr defaultColWidth="9.140625" defaultRowHeight="15" x14ac:dyDescent="0.25"/>
  <cols>
    <col min="1" max="1" width="3" style="8" customWidth="1"/>
    <col min="2" max="2" width="27" style="8" bestFit="1" customWidth="1"/>
    <col min="3" max="3" width="27.7109375" style="8" customWidth="1"/>
    <col min="4" max="4" width="10" style="8" bestFit="1" customWidth="1"/>
    <col min="5" max="5" width="7.140625" style="8" bestFit="1" customWidth="1"/>
    <col min="6" max="6" width="4.42578125" style="8" bestFit="1" customWidth="1"/>
    <col min="7" max="7" width="6.28515625" style="8" bestFit="1" customWidth="1"/>
    <col min="8" max="8" width="5.5703125" style="8" bestFit="1" customWidth="1"/>
    <col min="9" max="9" width="6.28515625" style="8" bestFit="1" customWidth="1"/>
    <col min="10" max="10" width="5.85546875" style="8" bestFit="1" customWidth="1"/>
    <col min="11" max="11" width="5.7109375" style="8" bestFit="1" customWidth="1"/>
    <col min="12" max="12" width="5.28515625" style="8" customWidth="1"/>
    <col min="13" max="13" width="5.7109375" style="8" customWidth="1"/>
    <col min="14" max="14" width="8.140625" style="8" bestFit="1" customWidth="1"/>
    <col min="15" max="16" width="7.5703125" style="8" customWidth="1"/>
    <col min="17" max="17" width="7.28515625" style="8" customWidth="1"/>
    <col min="18" max="18" width="7.5703125" style="8" customWidth="1"/>
    <col min="19" max="19" width="7.140625" style="8" customWidth="1"/>
    <col min="20" max="20" width="6.5703125" style="8" customWidth="1"/>
    <col min="21" max="21" width="10.85546875" style="8" customWidth="1"/>
    <col min="22" max="22" width="7.42578125" style="8" bestFit="1" customWidth="1"/>
    <col min="23" max="23" width="17.28515625" style="8" customWidth="1"/>
    <col min="24" max="16384" width="9.140625" style="8"/>
  </cols>
  <sheetData>
    <row r="1" spans="1:22" x14ac:dyDescent="0.25">
      <c r="A1" s="8" t="s">
        <v>369</v>
      </c>
    </row>
    <row r="2" spans="1:22" ht="15.75" thickBot="1" x14ac:dyDescent="0.3">
      <c r="A2" s="19"/>
      <c r="B2" s="19"/>
      <c r="C2" s="19"/>
      <c r="D2" s="19"/>
      <c r="E2" s="19"/>
      <c r="F2" s="19"/>
      <c r="G2" s="19"/>
      <c r="H2" s="19"/>
      <c r="I2" s="19"/>
      <c r="J2" s="19"/>
      <c r="K2" s="19"/>
      <c r="L2" s="19"/>
      <c r="M2" s="19"/>
      <c r="N2" s="19"/>
      <c r="O2" s="19"/>
      <c r="P2" s="19"/>
      <c r="Q2" s="19"/>
      <c r="R2" s="19"/>
      <c r="S2" s="19"/>
      <c r="T2" s="19"/>
      <c r="U2" s="19"/>
      <c r="V2" s="19"/>
    </row>
    <row r="3" spans="1:22" x14ac:dyDescent="0.25">
      <c r="A3" s="99" t="s">
        <v>100</v>
      </c>
      <c r="B3" s="99" t="s">
        <v>225</v>
      </c>
      <c r="C3" s="99" t="s">
        <v>99</v>
      </c>
      <c r="D3" s="99" t="s">
        <v>365</v>
      </c>
      <c r="E3" s="99" t="s">
        <v>98</v>
      </c>
      <c r="F3" s="83" t="s">
        <v>103</v>
      </c>
      <c r="G3" s="83"/>
      <c r="H3" s="83"/>
      <c r="I3" s="83"/>
      <c r="J3" s="83"/>
      <c r="K3" s="83"/>
      <c r="L3" s="103" t="s">
        <v>260</v>
      </c>
      <c r="M3" s="103" t="s">
        <v>261</v>
      </c>
      <c r="N3" s="83" t="s">
        <v>306</v>
      </c>
      <c r="O3" s="83"/>
      <c r="P3" s="83"/>
      <c r="Q3" s="83"/>
      <c r="R3" s="83"/>
      <c r="S3" s="103" t="s">
        <v>262</v>
      </c>
      <c r="T3" s="103" t="s">
        <v>263</v>
      </c>
      <c r="U3" s="103" t="s">
        <v>264</v>
      </c>
      <c r="V3" s="103" t="s">
        <v>104</v>
      </c>
    </row>
    <row r="4" spans="1:22" x14ac:dyDescent="0.25">
      <c r="A4" s="100"/>
      <c r="B4" s="101"/>
      <c r="C4" s="102"/>
      <c r="D4" s="100"/>
      <c r="E4" s="102"/>
      <c r="F4" s="24" t="s">
        <v>227</v>
      </c>
      <c r="G4" s="24" t="s">
        <v>228</v>
      </c>
      <c r="H4" s="24" t="s">
        <v>229</v>
      </c>
      <c r="I4" s="24" t="s">
        <v>230</v>
      </c>
      <c r="J4" s="24" t="s">
        <v>231</v>
      </c>
      <c r="K4" s="24" t="s">
        <v>232</v>
      </c>
      <c r="L4" s="104"/>
      <c r="M4" s="104"/>
      <c r="N4" s="24" t="s">
        <v>233</v>
      </c>
      <c r="O4" s="24" t="s">
        <v>234</v>
      </c>
      <c r="P4" s="24" t="s">
        <v>235</v>
      </c>
      <c r="Q4" s="24" t="s">
        <v>236</v>
      </c>
      <c r="R4" s="24" t="s">
        <v>237</v>
      </c>
      <c r="S4" s="104"/>
      <c r="T4" s="104"/>
      <c r="U4" s="104"/>
      <c r="V4" s="104"/>
    </row>
    <row r="5" spans="1:22" s="9" customFormat="1" x14ac:dyDescent="0.25">
      <c r="A5" s="8">
        <v>1</v>
      </c>
      <c r="B5" s="8" t="s">
        <v>97</v>
      </c>
      <c r="C5" s="8" t="s">
        <v>366</v>
      </c>
      <c r="D5" s="8" t="s">
        <v>3</v>
      </c>
      <c r="E5" s="15" t="s">
        <v>226</v>
      </c>
      <c r="F5" s="10">
        <v>0</v>
      </c>
      <c r="G5" s="10">
        <v>100</v>
      </c>
      <c r="H5" s="10">
        <v>0</v>
      </c>
      <c r="I5" s="10">
        <v>0</v>
      </c>
      <c r="J5" s="10">
        <v>0</v>
      </c>
      <c r="K5" s="10">
        <v>0</v>
      </c>
      <c r="L5" s="10">
        <f t="shared" ref="L5:L50" si="0">COUNTIF(F5:K5,"&gt;0")</f>
        <v>1</v>
      </c>
      <c r="M5" s="11">
        <f t="shared" ref="M5:M50" si="1">((2*F5)+(3*G5)+(3*H5)+(3*I5)+(3*J5)+(K5))/100</f>
        <v>3</v>
      </c>
      <c r="N5" s="10">
        <v>10</v>
      </c>
      <c r="O5" s="10">
        <v>25</v>
      </c>
      <c r="P5" s="10">
        <v>35</v>
      </c>
      <c r="Q5" s="10">
        <v>25</v>
      </c>
      <c r="R5" s="10">
        <v>5</v>
      </c>
      <c r="S5" s="10" t="s">
        <v>2</v>
      </c>
      <c r="T5" s="10" t="s">
        <v>5</v>
      </c>
      <c r="U5" s="12">
        <v>287.54000000000002</v>
      </c>
      <c r="V5" s="16" t="s">
        <v>0</v>
      </c>
    </row>
    <row r="6" spans="1:22" x14ac:dyDescent="0.25">
      <c r="A6" s="8">
        <v>2</v>
      </c>
      <c r="B6" s="8" t="s">
        <v>96</v>
      </c>
      <c r="C6" s="8" t="s">
        <v>95</v>
      </c>
      <c r="D6" s="8" t="s">
        <v>3</v>
      </c>
      <c r="E6" s="15" t="s">
        <v>10</v>
      </c>
      <c r="F6" s="10">
        <v>0</v>
      </c>
      <c r="G6" s="10">
        <v>100</v>
      </c>
      <c r="H6" s="10">
        <v>0</v>
      </c>
      <c r="I6" s="10">
        <v>0</v>
      </c>
      <c r="J6" s="10">
        <v>0</v>
      </c>
      <c r="K6" s="10">
        <v>0</v>
      </c>
      <c r="L6" s="10">
        <f t="shared" si="0"/>
        <v>1</v>
      </c>
      <c r="M6" s="11">
        <f t="shared" si="1"/>
        <v>3</v>
      </c>
      <c r="N6" s="10">
        <v>10</v>
      </c>
      <c r="O6" s="10">
        <v>27</v>
      </c>
      <c r="P6" s="10">
        <v>27</v>
      </c>
      <c r="Q6" s="10">
        <v>27</v>
      </c>
      <c r="R6" s="10">
        <v>10</v>
      </c>
      <c r="S6" s="10" t="s">
        <v>14</v>
      </c>
      <c r="T6" s="10" t="s">
        <v>26</v>
      </c>
      <c r="U6" s="12" t="s">
        <v>94</v>
      </c>
      <c r="V6" s="16" t="s">
        <v>9</v>
      </c>
    </row>
    <row r="7" spans="1:22" x14ac:dyDescent="0.25">
      <c r="A7" s="8">
        <v>3</v>
      </c>
      <c r="B7" s="8" t="s">
        <v>93</v>
      </c>
      <c r="C7" s="8" t="s">
        <v>92</v>
      </c>
      <c r="D7" s="8" t="s">
        <v>3</v>
      </c>
      <c r="E7" s="15" t="s">
        <v>10</v>
      </c>
      <c r="F7" s="10">
        <v>5</v>
      </c>
      <c r="G7" s="10">
        <v>90</v>
      </c>
      <c r="H7" s="10">
        <v>5</v>
      </c>
      <c r="I7" s="10">
        <v>0</v>
      </c>
      <c r="J7" s="10">
        <v>0</v>
      </c>
      <c r="K7" s="10">
        <v>0</v>
      </c>
      <c r="L7" s="10">
        <f t="shared" si="0"/>
        <v>3</v>
      </c>
      <c r="M7" s="11">
        <f t="shared" si="1"/>
        <v>2.95</v>
      </c>
      <c r="N7" s="10">
        <v>15</v>
      </c>
      <c r="O7" s="10">
        <v>25</v>
      </c>
      <c r="P7" s="10">
        <v>25</v>
      </c>
      <c r="Q7" s="10">
        <v>25</v>
      </c>
      <c r="R7" s="10">
        <v>10</v>
      </c>
      <c r="S7" s="10" t="s">
        <v>19</v>
      </c>
      <c r="T7" s="10" t="s">
        <v>1</v>
      </c>
      <c r="U7" s="12">
        <v>130.59</v>
      </c>
      <c r="V7" s="16" t="s">
        <v>0</v>
      </c>
    </row>
    <row r="8" spans="1:22" x14ac:dyDescent="0.25">
      <c r="A8" s="8">
        <v>4</v>
      </c>
      <c r="B8" s="8" t="s">
        <v>91</v>
      </c>
      <c r="C8" s="8" t="s">
        <v>90</v>
      </c>
      <c r="D8" s="8" t="s">
        <v>3</v>
      </c>
      <c r="E8" s="15" t="s">
        <v>10</v>
      </c>
      <c r="F8" s="10">
        <v>0</v>
      </c>
      <c r="G8" s="10">
        <v>100</v>
      </c>
      <c r="H8" s="10">
        <v>0</v>
      </c>
      <c r="I8" s="10">
        <v>0</v>
      </c>
      <c r="J8" s="10">
        <v>0</v>
      </c>
      <c r="K8" s="10">
        <v>0</v>
      </c>
      <c r="L8" s="10">
        <f t="shared" si="0"/>
        <v>1</v>
      </c>
      <c r="M8" s="11">
        <f t="shared" si="1"/>
        <v>3</v>
      </c>
      <c r="N8" s="10">
        <v>0</v>
      </c>
      <c r="O8" s="10">
        <v>50</v>
      </c>
      <c r="P8" s="10">
        <v>50</v>
      </c>
      <c r="Q8" s="10">
        <v>0</v>
      </c>
      <c r="R8" s="10">
        <v>0</v>
      </c>
      <c r="S8" s="10" t="s">
        <v>14</v>
      </c>
      <c r="T8" s="10" t="s">
        <v>5</v>
      </c>
      <c r="U8" s="12">
        <v>99.51</v>
      </c>
      <c r="V8" s="10" t="s">
        <v>0</v>
      </c>
    </row>
    <row r="9" spans="1:22" x14ac:dyDescent="0.25">
      <c r="A9" s="8">
        <v>5</v>
      </c>
      <c r="B9" s="8" t="s">
        <v>87</v>
      </c>
      <c r="C9" s="8" t="s">
        <v>86</v>
      </c>
      <c r="D9" s="8" t="s">
        <v>3</v>
      </c>
      <c r="E9" s="15" t="s">
        <v>10</v>
      </c>
      <c r="F9" s="10">
        <v>15</v>
      </c>
      <c r="G9" s="10">
        <v>5</v>
      </c>
      <c r="H9" s="10">
        <v>10</v>
      </c>
      <c r="I9" s="10">
        <v>70</v>
      </c>
      <c r="J9" s="10">
        <v>0</v>
      </c>
      <c r="K9" s="10">
        <v>0</v>
      </c>
      <c r="L9" s="10">
        <f t="shared" si="0"/>
        <v>4</v>
      </c>
      <c r="M9" s="11">
        <f t="shared" si="1"/>
        <v>2.85</v>
      </c>
      <c r="N9" s="10">
        <v>100</v>
      </c>
      <c r="O9" s="10">
        <v>0</v>
      </c>
      <c r="P9" s="10">
        <v>0</v>
      </c>
      <c r="Q9" s="10">
        <v>0</v>
      </c>
      <c r="R9" s="10">
        <v>0</v>
      </c>
      <c r="S9" s="10" t="s">
        <v>19</v>
      </c>
      <c r="T9" s="10" t="s">
        <v>1</v>
      </c>
      <c r="U9" s="12">
        <v>766.14</v>
      </c>
      <c r="V9" s="10" t="s">
        <v>0</v>
      </c>
    </row>
    <row r="10" spans="1:22" x14ac:dyDescent="0.25">
      <c r="A10" s="8">
        <v>6</v>
      </c>
      <c r="B10" s="8" t="s">
        <v>85</v>
      </c>
      <c r="C10" s="8" t="s">
        <v>84</v>
      </c>
      <c r="D10" s="8" t="s">
        <v>3</v>
      </c>
      <c r="E10" s="15" t="s">
        <v>3</v>
      </c>
      <c r="F10" s="10">
        <v>0</v>
      </c>
      <c r="G10" s="10">
        <v>70</v>
      </c>
      <c r="H10" s="10">
        <v>30</v>
      </c>
      <c r="I10" s="10">
        <v>0</v>
      </c>
      <c r="J10" s="10">
        <v>0</v>
      </c>
      <c r="K10" s="10">
        <v>0</v>
      </c>
      <c r="L10" s="10">
        <f t="shared" si="0"/>
        <v>2</v>
      </c>
      <c r="M10" s="11">
        <f t="shared" si="1"/>
        <v>3</v>
      </c>
      <c r="N10" s="10">
        <v>30</v>
      </c>
      <c r="O10" s="10">
        <v>30</v>
      </c>
      <c r="P10" s="10">
        <v>0</v>
      </c>
      <c r="Q10" s="10">
        <v>30</v>
      </c>
      <c r="R10" s="10">
        <v>10</v>
      </c>
      <c r="S10" s="10" t="s">
        <v>2</v>
      </c>
      <c r="T10" s="10" t="s">
        <v>13</v>
      </c>
      <c r="U10" s="12">
        <v>745.92</v>
      </c>
      <c r="V10" s="10" t="s">
        <v>0</v>
      </c>
    </row>
    <row r="11" spans="1:22" x14ac:dyDescent="0.25">
      <c r="A11" s="8">
        <v>7</v>
      </c>
      <c r="B11" s="8" t="s">
        <v>83</v>
      </c>
      <c r="C11" s="8" t="s">
        <v>82</v>
      </c>
      <c r="D11" s="8" t="s">
        <v>3</v>
      </c>
      <c r="E11" s="15" t="s">
        <v>3</v>
      </c>
      <c r="F11" s="10">
        <v>10</v>
      </c>
      <c r="G11" s="10">
        <v>80</v>
      </c>
      <c r="H11" s="10">
        <v>10</v>
      </c>
      <c r="I11" s="10">
        <v>0</v>
      </c>
      <c r="J11" s="10">
        <v>0</v>
      </c>
      <c r="K11" s="10">
        <v>0</v>
      </c>
      <c r="L11" s="10">
        <f t="shared" si="0"/>
        <v>3</v>
      </c>
      <c r="M11" s="11">
        <f t="shared" si="1"/>
        <v>2.9</v>
      </c>
      <c r="N11" s="10">
        <v>7</v>
      </c>
      <c r="O11" s="10">
        <v>7</v>
      </c>
      <c r="P11" s="10">
        <v>0</v>
      </c>
      <c r="Q11" s="10">
        <v>66</v>
      </c>
      <c r="R11" s="10">
        <v>20</v>
      </c>
      <c r="S11" s="10" t="s">
        <v>2</v>
      </c>
      <c r="T11" s="10" t="s">
        <v>1</v>
      </c>
      <c r="U11" s="12">
        <v>496.01</v>
      </c>
      <c r="V11" s="10" t="s">
        <v>0</v>
      </c>
    </row>
    <row r="12" spans="1:22" x14ac:dyDescent="0.25">
      <c r="A12" s="8">
        <v>8</v>
      </c>
      <c r="B12" s="8" t="s">
        <v>81</v>
      </c>
      <c r="C12" s="17" t="s">
        <v>217</v>
      </c>
      <c r="D12" s="8" t="s">
        <v>3</v>
      </c>
      <c r="E12" s="15" t="s">
        <v>3</v>
      </c>
      <c r="F12" s="10">
        <v>20</v>
      </c>
      <c r="G12" s="10">
        <v>60</v>
      </c>
      <c r="H12" s="10">
        <v>20</v>
      </c>
      <c r="I12" s="10">
        <v>0</v>
      </c>
      <c r="J12" s="10">
        <v>0</v>
      </c>
      <c r="K12" s="10">
        <v>0</v>
      </c>
      <c r="L12" s="10">
        <f t="shared" si="0"/>
        <v>3</v>
      </c>
      <c r="M12" s="11">
        <f t="shared" si="1"/>
        <v>2.8</v>
      </c>
      <c r="N12" s="10">
        <v>20</v>
      </c>
      <c r="O12" s="10">
        <v>20</v>
      </c>
      <c r="P12" s="10">
        <v>20</v>
      </c>
      <c r="Q12" s="10">
        <v>20</v>
      </c>
      <c r="R12" s="10">
        <v>20</v>
      </c>
      <c r="S12" s="10" t="s">
        <v>2</v>
      </c>
      <c r="T12" s="10" t="s">
        <v>1</v>
      </c>
      <c r="U12" s="12">
        <v>519.04</v>
      </c>
      <c r="V12" s="10" t="s">
        <v>0</v>
      </c>
    </row>
    <row r="13" spans="1:22" x14ac:dyDescent="0.25">
      <c r="A13" s="8">
        <v>9</v>
      </c>
      <c r="B13" s="8" t="s">
        <v>80</v>
      </c>
      <c r="C13" s="8" t="s">
        <v>79</v>
      </c>
      <c r="D13" s="8" t="s">
        <v>3</v>
      </c>
      <c r="E13" s="15" t="s">
        <v>10</v>
      </c>
      <c r="F13" s="10">
        <v>100</v>
      </c>
      <c r="G13" s="10">
        <v>0</v>
      </c>
      <c r="H13" s="10">
        <v>0</v>
      </c>
      <c r="I13" s="10">
        <v>0</v>
      </c>
      <c r="J13" s="10">
        <v>0</v>
      </c>
      <c r="K13" s="10">
        <v>0</v>
      </c>
      <c r="L13" s="10">
        <f t="shared" si="0"/>
        <v>1</v>
      </c>
      <c r="M13" s="11">
        <f t="shared" si="1"/>
        <v>2</v>
      </c>
      <c r="N13" s="10">
        <v>100</v>
      </c>
      <c r="O13" s="10">
        <v>0</v>
      </c>
      <c r="P13" s="10">
        <v>0</v>
      </c>
      <c r="Q13" s="10">
        <v>0</v>
      </c>
      <c r="R13" s="10">
        <v>0</v>
      </c>
      <c r="S13" s="10" t="s">
        <v>2</v>
      </c>
      <c r="T13" s="10" t="s">
        <v>5</v>
      </c>
      <c r="U13" s="12">
        <v>657.63</v>
      </c>
      <c r="V13" s="10" t="s">
        <v>9</v>
      </c>
    </row>
    <row r="14" spans="1:22" x14ac:dyDescent="0.25">
      <c r="A14" s="8">
        <v>10</v>
      </c>
      <c r="B14" s="8" t="s">
        <v>216</v>
      </c>
      <c r="C14" s="8" t="s">
        <v>89</v>
      </c>
      <c r="D14" s="8" t="s">
        <v>3</v>
      </c>
      <c r="E14" s="15" t="s">
        <v>10</v>
      </c>
      <c r="F14" s="10">
        <v>40</v>
      </c>
      <c r="G14" s="10">
        <v>30</v>
      </c>
      <c r="H14" s="10">
        <v>30</v>
      </c>
      <c r="I14" s="10">
        <v>0</v>
      </c>
      <c r="J14" s="10">
        <v>0</v>
      </c>
      <c r="K14" s="10">
        <v>0</v>
      </c>
      <c r="L14" s="10">
        <f t="shared" si="0"/>
        <v>3</v>
      </c>
      <c r="M14" s="11">
        <f t="shared" si="1"/>
        <v>2.6</v>
      </c>
      <c r="N14" s="10">
        <v>80</v>
      </c>
      <c r="O14" s="10">
        <v>10</v>
      </c>
      <c r="P14" s="10">
        <v>10</v>
      </c>
      <c r="Q14" s="10">
        <v>0</v>
      </c>
      <c r="R14" s="10">
        <v>0</v>
      </c>
      <c r="S14" s="10" t="s">
        <v>14</v>
      </c>
      <c r="T14" s="10" t="s">
        <v>5</v>
      </c>
      <c r="U14" s="12">
        <v>595.5</v>
      </c>
      <c r="V14" s="10" t="s">
        <v>88</v>
      </c>
    </row>
    <row r="15" spans="1:22" x14ac:dyDescent="0.25">
      <c r="A15" s="8">
        <v>11</v>
      </c>
      <c r="B15" s="8" t="s">
        <v>219</v>
      </c>
      <c r="C15" s="8" t="s">
        <v>41</v>
      </c>
      <c r="D15" s="8" t="s">
        <v>3</v>
      </c>
      <c r="E15" s="15" t="s">
        <v>3</v>
      </c>
      <c r="F15" s="10">
        <v>28</v>
      </c>
      <c r="G15" s="10">
        <v>28</v>
      </c>
      <c r="H15" s="10">
        <v>28</v>
      </c>
      <c r="I15" s="10">
        <v>8</v>
      </c>
      <c r="J15" s="10">
        <v>8</v>
      </c>
      <c r="K15" s="10">
        <v>0</v>
      </c>
      <c r="L15" s="10">
        <f t="shared" si="0"/>
        <v>5</v>
      </c>
      <c r="M15" s="11">
        <f t="shared" si="1"/>
        <v>2.72</v>
      </c>
      <c r="N15" s="10">
        <v>50</v>
      </c>
      <c r="O15" s="10">
        <v>20</v>
      </c>
      <c r="P15" s="10">
        <v>0</v>
      </c>
      <c r="Q15" s="10">
        <v>20</v>
      </c>
      <c r="R15" s="10">
        <v>10</v>
      </c>
      <c r="S15" s="10" t="s">
        <v>19</v>
      </c>
      <c r="T15" s="10" t="s">
        <v>1</v>
      </c>
      <c r="U15" s="12">
        <v>807.99</v>
      </c>
      <c r="V15" s="10" t="s">
        <v>0</v>
      </c>
    </row>
    <row r="16" spans="1:22" x14ac:dyDescent="0.25">
      <c r="A16" s="8">
        <v>12</v>
      </c>
      <c r="B16" s="8" t="s">
        <v>220</v>
      </c>
      <c r="C16" s="8" t="s">
        <v>4</v>
      </c>
      <c r="D16" s="8" t="s">
        <v>3</v>
      </c>
      <c r="E16" s="15" t="s">
        <v>3</v>
      </c>
      <c r="F16" s="10">
        <v>10</v>
      </c>
      <c r="G16" s="10">
        <v>20</v>
      </c>
      <c r="H16" s="10">
        <v>40</v>
      </c>
      <c r="I16" s="10">
        <v>10</v>
      </c>
      <c r="J16" s="10">
        <v>15</v>
      </c>
      <c r="K16" s="10">
        <v>5</v>
      </c>
      <c r="L16" s="10">
        <f t="shared" si="0"/>
        <v>6</v>
      </c>
      <c r="M16" s="11">
        <f t="shared" si="1"/>
        <v>2.8</v>
      </c>
      <c r="N16" s="10">
        <v>40</v>
      </c>
      <c r="O16" s="10">
        <v>20</v>
      </c>
      <c r="P16" s="10">
        <v>20</v>
      </c>
      <c r="Q16" s="10">
        <v>20</v>
      </c>
      <c r="R16" s="10">
        <v>0</v>
      </c>
      <c r="S16" s="10" t="s">
        <v>2</v>
      </c>
      <c r="T16" s="10" t="s">
        <v>1</v>
      </c>
      <c r="U16" s="12">
        <v>1152.8699999999999</v>
      </c>
      <c r="V16" s="10" t="s">
        <v>0</v>
      </c>
    </row>
    <row r="17" spans="1:22" x14ac:dyDescent="0.25">
      <c r="A17" s="8">
        <v>13</v>
      </c>
      <c r="B17" s="8" t="s">
        <v>78</v>
      </c>
      <c r="C17" s="8" t="s">
        <v>77</v>
      </c>
      <c r="D17" s="8" t="s">
        <v>3</v>
      </c>
      <c r="E17" s="15" t="s">
        <v>3</v>
      </c>
      <c r="F17" s="10">
        <v>30</v>
      </c>
      <c r="G17" s="10">
        <v>15</v>
      </c>
      <c r="H17" s="10">
        <v>15</v>
      </c>
      <c r="I17" s="10">
        <v>0</v>
      </c>
      <c r="J17" s="10">
        <v>35</v>
      </c>
      <c r="K17" s="10">
        <v>5</v>
      </c>
      <c r="L17" s="10">
        <f t="shared" si="0"/>
        <v>5</v>
      </c>
      <c r="M17" s="11">
        <f t="shared" si="1"/>
        <v>2.6</v>
      </c>
      <c r="N17" s="10">
        <v>50</v>
      </c>
      <c r="O17" s="10">
        <v>15</v>
      </c>
      <c r="P17" s="10">
        <v>15</v>
      </c>
      <c r="Q17" s="10">
        <v>15</v>
      </c>
      <c r="R17" s="10">
        <v>5</v>
      </c>
      <c r="S17" s="10" t="s">
        <v>19</v>
      </c>
      <c r="T17" s="10" t="s">
        <v>6</v>
      </c>
      <c r="U17" s="12">
        <v>1078.6199999999999</v>
      </c>
      <c r="V17" s="10" t="s">
        <v>0</v>
      </c>
    </row>
    <row r="18" spans="1:22" x14ac:dyDescent="0.25">
      <c r="A18" s="8">
        <v>14</v>
      </c>
      <c r="B18" s="8" t="s">
        <v>76</v>
      </c>
      <c r="C18" s="8" t="s">
        <v>75</v>
      </c>
      <c r="D18" s="8" t="s">
        <v>3</v>
      </c>
      <c r="E18" s="15" t="s">
        <v>3</v>
      </c>
      <c r="F18" s="10">
        <v>0</v>
      </c>
      <c r="G18" s="10">
        <v>5</v>
      </c>
      <c r="H18" s="10">
        <v>0</v>
      </c>
      <c r="I18" s="10">
        <v>0</v>
      </c>
      <c r="J18" s="10">
        <v>90</v>
      </c>
      <c r="K18" s="10">
        <v>5</v>
      </c>
      <c r="L18" s="10">
        <f t="shared" si="0"/>
        <v>3</v>
      </c>
      <c r="M18" s="11">
        <f t="shared" si="1"/>
        <v>2.9</v>
      </c>
      <c r="N18" s="10">
        <v>100</v>
      </c>
      <c r="O18" s="10">
        <v>0</v>
      </c>
      <c r="P18" s="10">
        <v>0</v>
      </c>
      <c r="Q18" s="10">
        <v>0</v>
      </c>
      <c r="R18" s="10">
        <v>0</v>
      </c>
      <c r="S18" s="10" t="s">
        <v>19</v>
      </c>
      <c r="T18" s="10" t="s">
        <v>6</v>
      </c>
      <c r="U18" s="12">
        <v>1518.24</v>
      </c>
      <c r="V18" s="10" t="s">
        <v>0</v>
      </c>
    </row>
    <row r="19" spans="1:22" x14ac:dyDescent="0.25">
      <c r="A19" s="8">
        <v>15</v>
      </c>
      <c r="B19" s="8" t="s">
        <v>74</v>
      </c>
      <c r="C19" s="8" t="s">
        <v>73</v>
      </c>
      <c r="D19" s="8" t="s">
        <v>3</v>
      </c>
      <c r="E19" s="15" t="s">
        <v>3</v>
      </c>
      <c r="F19" s="10">
        <v>5</v>
      </c>
      <c r="G19" s="10">
        <v>0</v>
      </c>
      <c r="H19" s="10">
        <v>5</v>
      </c>
      <c r="I19" s="10">
        <v>5</v>
      </c>
      <c r="J19" s="10">
        <v>80</v>
      </c>
      <c r="K19" s="10">
        <v>5</v>
      </c>
      <c r="L19" s="10">
        <f t="shared" si="0"/>
        <v>5</v>
      </c>
      <c r="M19" s="11">
        <f t="shared" si="1"/>
        <v>2.85</v>
      </c>
      <c r="N19" s="10">
        <v>100</v>
      </c>
      <c r="O19" s="10">
        <v>0</v>
      </c>
      <c r="P19" s="10">
        <v>0</v>
      </c>
      <c r="Q19" s="10">
        <v>0</v>
      </c>
      <c r="R19" s="10">
        <v>0</v>
      </c>
      <c r="S19" s="10" t="s">
        <v>2</v>
      </c>
      <c r="T19" s="10" t="s">
        <v>31</v>
      </c>
      <c r="U19" s="12">
        <v>935</v>
      </c>
      <c r="V19" s="10" t="s">
        <v>0</v>
      </c>
    </row>
    <row r="20" spans="1:22" x14ac:dyDescent="0.25">
      <c r="A20" s="8">
        <v>16</v>
      </c>
      <c r="B20" s="8" t="s">
        <v>72</v>
      </c>
      <c r="C20" s="8" t="s">
        <v>71</v>
      </c>
      <c r="D20" s="8" t="s">
        <v>3</v>
      </c>
      <c r="E20" s="15" t="s">
        <v>3</v>
      </c>
      <c r="F20" s="10">
        <v>90</v>
      </c>
      <c r="G20" s="10">
        <v>0</v>
      </c>
      <c r="H20" s="10">
        <v>10</v>
      </c>
      <c r="I20" s="10">
        <v>0</v>
      </c>
      <c r="J20" s="10">
        <v>0</v>
      </c>
      <c r="K20" s="10">
        <v>0</v>
      </c>
      <c r="L20" s="10">
        <f t="shared" si="0"/>
        <v>2</v>
      </c>
      <c r="M20" s="11">
        <f t="shared" si="1"/>
        <v>2.1</v>
      </c>
      <c r="N20" s="10">
        <v>25</v>
      </c>
      <c r="O20" s="10">
        <v>25</v>
      </c>
      <c r="P20" s="10">
        <v>25</v>
      </c>
      <c r="Q20" s="10">
        <v>25</v>
      </c>
      <c r="R20" s="10">
        <v>0</v>
      </c>
      <c r="S20" s="10" t="s">
        <v>19</v>
      </c>
      <c r="T20" s="10" t="s">
        <v>13</v>
      </c>
      <c r="U20" s="12">
        <v>286.07</v>
      </c>
      <c r="V20" s="10" t="s">
        <v>0</v>
      </c>
    </row>
    <row r="21" spans="1:22" x14ac:dyDescent="0.25">
      <c r="A21" s="8">
        <v>17</v>
      </c>
      <c r="B21" s="8" t="s">
        <v>70</v>
      </c>
      <c r="C21" s="8" t="s">
        <v>69</v>
      </c>
      <c r="D21" s="8" t="s">
        <v>3</v>
      </c>
      <c r="E21" s="15" t="s">
        <v>10</v>
      </c>
      <c r="F21" s="10">
        <v>0</v>
      </c>
      <c r="G21" s="10">
        <v>80</v>
      </c>
      <c r="H21" s="10">
        <v>20</v>
      </c>
      <c r="I21" s="10">
        <v>0</v>
      </c>
      <c r="J21" s="10">
        <v>0</v>
      </c>
      <c r="K21" s="10">
        <v>0</v>
      </c>
      <c r="L21" s="10">
        <f t="shared" si="0"/>
        <v>2</v>
      </c>
      <c r="M21" s="11">
        <f t="shared" si="1"/>
        <v>3</v>
      </c>
      <c r="N21" s="10">
        <v>80</v>
      </c>
      <c r="O21" s="10">
        <v>20</v>
      </c>
      <c r="P21" s="10">
        <v>0</v>
      </c>
      <c r="Q21" s="10">
        <v>0</v>
      </c>
      <c r="R21" s="10">
        <v>0</v>
      </c>
      <c r="S21" s="10" t="s">
        <v>2</v>
      </c>
      <c r="T21" s="10" t="s">
        <v>13</v>
      </c>
      <c r="U21" s="12">
        <v>507.4</v>
      </c>
      <c r="V21" s="10" t="s">
        <v>0</v>
      </c>
    </row>
    <row r="22" spans="1:22" x14ac:dyDescent="0.25">
      <c r="A22" s="8">
        <v>18</v>
      </c>
      <c r="B22" s="8" t="s">
        <v>68</v>
      </c>
      <c r="C22" s="8" t="s">
        <v>67</v>
      </c>
      <c r="D22" s="8" t="s">
        <v>3</v>
      </c>
      <c r="E22" s="15" t="s">
        <v>3</v>
      </c>
      <c r="F22" s="10">
        <v>5</v>
      </c>
      <c r="G22" s="10">
        <v>10</v>
      </c>
      <c r="H22" s="10">
        <v>5</v>
      </c>
      <c r="I22" s="10">
        <v>0</v>
      </c>
      <c r="J22" s="10">
        <v>75</v>
      </c>
      <c r="K22" s="10">
        <v>5</v>
      </c>
      <c r="L22" s="10">
        <f t="shared" si="0"/>
        <v>5</v>
      </c>
      <c r="M22" s="11">
        <f t="shared" si="1"/>
        <v>2.85</v>
      </c>
      <c r="N22" s="10">
        <v>85</v>
      </c>
      <c r="O22" s="10">
        <v>5</v>
      </c>
      <c r="P22" s="10">
        <v>5</v>
      </c>
      <c r="Q22" s="10">
        <v>5</v>
      </c>
      <c r="R22" s="10">
        <v>0</v>
      </c>
      <c r="S22" s="10" t="s">
        <v>19</v>
      </c>
      <c r="T22" s="10" t="s">
        <v>6</v>
      </c>
      <c r="U22" s="12">
        <v>1881.69</v>
      </c>
      <c r="V22" s="10" t="s">
        <v>0</v>
      </c>
    </row>
    <row r="23" spans="1:22" x14ac:dyDescent="0.25">
      <c r="A23" s="8">
        <v>19</v>
      </c>
      <c r="B23" s="8" t="s">
        <v>66</v>
      </c>
      <c r="C23" s="8" t="s">
        <v>218</v>
      </c>
      <c r="D23" s="8" t="s">
        <v>10</v>
      </c>
      <c r="E23" s="15" t="s">
        <v>10</v>
      </c>
      <c r="F23" s="10">
        <v>70</v>
      </c>
      <c r="G23" s="10">
        <v>10</v>
      </c>
      <c r="H23" s="10">
        <v>10</v>
      </c>
      <c r="I23" s="10">
        <v>0</v>
      </c>
      <c r="J23" s="10">
        <v>0</v>
      </c>
      <c r="K23" s="10">
        <v>10</v>
      </c>
      <c r="L23" s="10">
        <f t="shared" si="0"/>
        <v>4</v>
      </c>
      <c r="M23" s="11">
        <f t="shared" si="1"/>
        <v>2.1</v>
      </c>
      <c r="N23" s="10">
        <v>0</v>
      </c>
      <c r="O23" s="10">
        <v>0</v>
      </c>
      <c r="P23" s="10">
        <v>0</v>
      </c>
      <c r="Q23" s="10">
        <v>70</v>
      </c>
      <c r="R23" s="10">
        <v>30</v>
      </c>
      <c r="S23" s="10" t="s">
        <v>2</v>
      </c>
      <c r="T23" s="10" t="s">
        <v>5</v>
      </c>
      <c r="U23" s="12">
        <v>416.24</v>
      </c>
      <c r="V23" s="10" t="s">
        <v>0</v>
      </c>
    </row>
    <row r="24" spans="1:22" x14ac:dyDescent="0.25">
      <c r="A24" s="8">
        <v>20</v>
      </c>
      <c r="B24" s="8" t="s">
        <v>65</v>
      </c>
      <c r="C24" s="8" t="s">
        <v>64</v>
      </c>
      <c r="D24" s="8" t="s">
        <v>3</v>
      </c>
      <c r="E24" s="15" t="s">
        <v>10</v>
      </c>
      <c r="F24" s="10">
        <v>5</v>
      </c>
      <c r="G24" s="10">
        <v>90</v>
      </c>
      <c r="H24" s="10">
        <v>5</v>
      </c>
      <c r="I24" s="10">
        <v>0</v>
      </c>
      <c r="J24" s="10">
        <v>0</v>
      </c>
      <c r="K24" s="10">
        <v>0</v>
      </c>
      <c r="L24" s="10">
        <f t="shared" si="0"/>
        <v>3</v>
      </c>
      <c r="M24" s="11">
        <f t="shared" si="1"/>
        <v>2.95</v>
      </c>
      <c r="N24" s="10">
        <v>90</v>
      </c>
      <c r="O24" s="10">
        <v>0</v>
      </c>
      <c r="P24" s="10">
        <v>0</v>
      </c>
      <c r="Q24" s="10">
        <v>0</v>
      </c>
      <c r="R24" s="10">
        <v>10</v>
      </c>
      <c r="S24" s="10" t="s">
        <v>19</v>
      </c>
      <c r="T24" s="10" t="s">
        <v>13</v>
      </c>
      <c r="U24" s="12">
        <v>850.28</v>
      </c>
      <c r="V24" s="10" t="s">
        <v>0</v>
      </c>
    </row>
    <row r="25" spans="1:22" x14ac:dyDescent="0.25">
      <c r="A25" s="8">
        <v>21</v>
      </c>
      <c r="B25" s="8" t="s">
        <v>63</v>
      </c>
      <c r="C25" s="8" t="s">
        <v>62</v>
      </c>
      <c r="D25" s="8" t="s">
        <v>3</v>
      </c>
      <c r="E25" s="15" t="s">
        <v>226</v>
      </c>
      <c r="F25" s="10">
        <v>50</v>
      </c>
      <c r="G25" s="10">
        <v>40</v>
      </c>
      <c r="H25" s="10">
        <v>10</v>
      </c>
      <c r="I25" s="10">
        <v>0</v>
      </c>
      <c r="J25" s="10">
        <v>0</v>
      </c>
      <c r="K25" s="10">
        <v>0</v>
      </c>
      <c r="L25" s="10">
        <f t="shared" si="0"/>
        <v>3</v>
      </c>
      <c r="M25" s="11">
        <f t="shared" si="1"/>
        <v>2.5</v>
      </c>
      <c r="N25" s="10">
        <v>20</v>
      </c>
      <c r="O25" s="10">
        <v>20</v>
      </c>
      <c r="P25" s="10">
        <v>20</v>
      </c>
      <c r="Q25" s="10">
        <v>20</v>
      </c>
      <c r="R25" s="10">
        <v>20</v>
      </c>
      <c r="S25" s="10" t="s">
        <v>19</v>
      </c>
      <c r="T25" s="10" t="s">
        <v>5</v>
      </c>
      <c r="U25" s="12">
        <v>2950</v>
      </c>
      <c r="V25" s="10" t="s">
        <v>0</v>
      </c>
    </row>
    <row r="26" spans="1:22" x14ac:dyDescent="0.25">
      <c r="A26" s="8">
        <v>22</v>
      </c>
      <c r="B26" s="8" t="s">
        <v>61</v>
      </c>
      <c r="C26" s="8" t="s">
        <v>60</v>
      </c>
      <c r="D26" s="8" t="s">
        <v>10</v>
      </c>
      <c r="E26" s="15" t="s">
        <v>10</v>
      </c>
      <c r="F26" s="10">
        <v>10</v>
      </c>
      <c r="G26" s="10">
        <v>80</v>
      </c>
      <c r="H26" s="10">
        <v>10</v>
      </c>
      <c r="I26" s="10">
        <v>0</v>
      </c>
      <c r="J26" s="10">
        <v>0</v>
      </c>
      <c r="K26" s="10">
        <v>0</v>
      </c>
      <c r="L26" s="10">
        <f t="shared" si="0"/>
        <v>3</v>
      </c>
      <c r="M26" s="11">
        <f t="shared" si="1"/>
        <v>2.9</v>
      </c>
      <c r="N26" s="10">
        <v>40</v>
      </c>
      <c r="O26" s="18">
        <v>10</v>
      </c>
      <c r="P26" s="18">
        <v>5</v>
      </c>
      <c r="Q26" s="18">
        <v>5</v>
      </c>
      <c r="R26" s="10">
        <v>40</v>
      </c>
      <c r="S26" s="10" t="s">
        <v>2</v>
      </c>
      <c r="T26" s="10" t="s">
        <v>26</v>
      </c>
      <c r="U26" s="12">
        <v>759.95</v>
      </c>
      <c r="V26" s="10" t="s">
        <v>0</v>
      </c>
    </row>
    <row r="27" spans="1:22" x14ac:dyDescent="0.25">
      <c r="A27" s="8">
        <v>23</v>
      </c>
      <c r="B27" s="8" t="s">
        <v>59</v>
      </c>
      <c r="C27" s="8" t="s">
        <v>58</v>
      </c>
      <c r="D27" s="8" t="s">
        <v>3</v>
      </c>
      <c r="E27" s="15" t="s">
        <v>226</v>
      </c>
      <c r="F27" s="10">
        <v>30</v>
      </c>
      <c r="G27" s="10">
        <v>70</v>
      </c>
      <c r="H27" s="10">
        <v>0</v>
      </c>
      <c r="I27" s="10">
        <v>0</v>
      </c>
      <c r="J27" s="10">
        <v>0</v>
      </c>
      <c r="K27" s="10">
        <v>0</v>
      </c>
      <c r="L27" s="10">
        <f t="shared" si="0"/>
        <v>2</v>
      </c>
      <c r="M27" s="11">
        <f t="shared" si="1"/>
        <v>2.7</v>
      </c>
      <c r="N27" s="10">
        <v>7</v>
      </c>
      <c r="O27" s="10">
        <v>11</v>
      </c>
      <c r="P27" s="10">
        <v>11</v>
      </c>
      <c r="Q27" s="10">
        <v>11</v>
      </c>
      <c r="R27" s="10">
        <v>60</v>
      </c>
      <c r="S27" s="10" t="s">
        <v>19</v>
      </c>
      <c r="T27" s="10" t="s">
        <v>1</v>
      </c>
      <c r="U27" s="12">
        <v>163.63999999999999</v>
      </c>
      <c r="V27" s="10" t="s">
        <v>0</v>
      </c>
    </row>
    <row r="28" spans="1:22" x14ac:dyDescent="0.25">
      <c r="A28" s="8">
        <v>24</v>
      </c>
      <c r="B28" s="8" t="s">
        <v>57</v>
      </c>
      <c r="C28" s="8" t="s">
        <v>56</v>
      </c>
      <c r="D28" s="8" t="s">
        <v>3</v>
      </c>
      <c r="E28" s="15" t="s">
        <v>10</v>
      </c>
      <c r="F28" s="10">
        <v>60</v>
      </c>
      <c r="G28" s="10">
        <v>20</v>
      </c>
      <c r="H28" s="10">
        <v>20</v>
      </c>
      <c r="I28" s="10">
        <v>0</v>
      </c>
      <c r="J28" s="10">
        <v>0</v>
      </c>
      <c r="K28" s="10">
        <v>0</v>
      </c>
      <c r="L28" s="10">
        <f t="shared" si="0"/>
        <v>3</v>
      </c>
      <c r="M28" s="11">
        <f t="shared" si="1"/>
        <v>2.4</v>
      </c>
      <c r="N28" s="10">
        <v>50</v>
      </c>
      <c r="O28" s="10">
        <v>25</v>
      </c>
      <c r="P28" s="10">
        <v>5</v>
      </c>
      <c r="Q28" s="10">
        <v>5</v>
      </c>
      <c r="R28" s="10">
        <v>15</v>
      </c>
      <c r="S28" s="10" t="s">
        <v>19</v>
      </c>
      <c r="T28" s="10" t="s">
        <v>1</v>
      </c>
      <c r="U28" s="12">
        <v>496.01</v>
      </c>
      <c r="V28" s="10" t="s">
        <v>0</v>
      </c>
    </row>
    <row r="29" spans="1:22" x14ac:dyDescent="0.25">
      <c r="A29" s="8">
        <v>25</v>
      </c>
      <c r="B29" s="8" t="s">
        <v>55</v>
      </c>
      <c r="C29" s="8" t="s">
        <v>54</v>
      </c>
      <c r="D29" s="8" t="s">
        <v>3</v>
      </c>
      <c r="E29" s="15" t="s">
        <v>10</v>
      </c>
      <c r="F29" s="10">
        <v>15</v>
      </c>
      <c r="G29" s="10">
        <v>10</v>
      </c>
      <c r="H29" s="10">
        <v>75</v>
      </c>
      <c r="I29" s="10">
        <v>0</v>
      </c>
      <c r="J29" s="10">
        <v>0</v>
      </c>
      <c r="K29" s="10">
        <v>0</v>
      </c>
      <c r="L29" s="10">
        <f t="shared" si="0"/>
        <v>3</v>
      </c>
      <c r="M29" s="11">
        <f t="shared" si="1"/>
        <v>2.85</v>
      </c>
      <c r="N29" s="10">
        <v>85</v>
      </c>
      <c r="O29" s="10">
        <v>5</v>
      </c>
      <c r="P29" s="10">
        <v>0</v>
      </c>
      <c r="Q29" s="10">
        <v>0</v>
      </c>
      <c r="R29" s="10">
        <v>10</v>
      </c>
      <c r="S29" s="10" t="s">
        <v>19</v>
      </c>
      <c r="T29" s="10" t="s">
        <v>13</v>
      </c>
      <c r="U29" s="12">
        <v>92.9</v>
      </c>
      <c r="V29" s="10" t="s">
        <v>0</v>
      </c>
    </row>
    <row r="30" spans="1:22" x14ac:dyDescent="0.25">
      <c r="A30" s="8">
        <v>26</v>
      </c>
      <c r="B30" s="8" t="s">
        <v>53</v>
      </c>
      <c r="C30" s="8" t="s">
        <v>52</v>
      </c>
      <c r="D30" s="8" t="s">
        <v>3</v>
      </c>
      <c r="E30" s="15" t="s">
        <v>10</v>
      </c>
      <c r="F30" s="10">
        <v>35</v>
      </c>
      <c r="G30" s="10">
        <v>35</v>
      </c>
      <c r="H30" s="10">
        <v>20</v>
      </c>
      <c r="I30" s="10">
        <v>0</v>
      </c>
      <c r="J30" s="10">
        <v>10</v>
      </c>
      <c r="K30" s="10">
        <v>0</v>
      </c>
      <c r="L30" s="10">
        <f t="shared" si="0"/>
        <v>4</v>
      </c>
      <c r="M30" s="11">
        <f t="shared" si="1"/>
        <v>2.65</v>
      </c>
      <c r="N30" s="10">
        <v>85</v>
      </c>
      <c r="O30" s="10">
        <v>5</v>
      </c>
      <c r="P30" s="10">
        <v>0</v>
      </c>
      <c r="Q30" s="10">
        <v>0</v>
      </c>
      <c r="R30" s="10">
        <v>10</v>
      </c>
      <c r="S30" s="10" t="s">
        <v>19</v>
      </c>
      <c r="T30" s="10" t="s">
        <v>1</v>
      </c>
      <c r="U30" s="12">
        <v>885</v>
      </c>
      <c r="V30" s="10" t="s">
        <v>0</v>
      </c>
    </row>
    <row r="31" spans="1:22" x14ac:dyDescent="0.25">
      <c r="A31" s="8">
        <v>27</v>
      </c>
      <c r="B31" s="8" t="s">
        <v>51</v>
      </c>
      <c r="C31" s="8" t="s">
        <v>50</v>
      </c>
      <c r="D31" s="8" t="s">
        <v>3</v>
      </c>
      <c r="E31" s="15" t="s">
        <v>3</v>
      </c>
      <c r="F31" s="10">
        <v>20</v>
      </c>
      <c r="G31" s="10">
        <v>40</v>
      </c>
      <c r="H31" s="10">
        <v>40</v>
      </c>
      <c r="I31" s="10">
        <v>0</v>
      </c>
      <c r="J31" s="10">
        <v>0</v>
      </c>
      <c r="K31" s="10">
        <v>0</v>
      </c>
      <c r="L31" s="10">
        <f t="shared" si="0"/>
        <v>3</v>
      </c>
      <c r="M31" s="11">
        <f t="shared" si="1"/>
        <v>2.8</v>
      </c>
      <c r="N31" s="10">
        <v>10</v>
      </c>
      <c r="O31" s="10">
        <v>30</v>
      </c>
      <c r="P31" s="10">
        <v>40</v>
      </c>
      <c r="Q31" s="10">
        <v>20</v>
      </c>
      <c r="R31" s="10">
        <v>0</v>
      </c>
      <c r="S31" s="10" t="s">
        <v>2</v>
      </c>
      <c r="T31" s="10" t="s">
        <v>5</v>
      </c>
      <c r="U31" s="12">
        <v>302.5</v>
      </c>
      <c r="V31" s="10" t="s">
        <v>0</v>
      </c>
    </row>
    <row r="32" spans="1:22" x14ac:dyDescent="0.25">
      <c r="A32" s="8">
        <v>28</v>
      </c>
      <c r="B32" s="8" t="s">
        <v>49</v>
      </c>
      <c r="C32" s="8" t="s">
        <v>48</v>
      </c>
      <c r="D32" s="8" t="s">
        <v>3</v>
      </c>
      <c r="E32" s="15" t="s">
        <v>10</v>
      </c>
      <c r="F32" s="10">
        <v>65</v>
      </c>
      <c r="G32" s="10">
        <v>5</v>
      </c>
      <c r="H32" s="10">
        <v>30</v>
      </c>
      <c r="I32" s="10">
        <v>0</v>
      </c>
      <c r="J32" s="10">
        <v>0</v>
      </c>
      <c r="K32" s="10">
        <v>0</v>
      </c>
      <c r="L32" s="10">
        <f t="shared" si="0"/>
        <v>3</v>
      </c>
      <c r="M32" s="11">
        <f t="shared" si="1"/>
        <v>2.35</v>
      </c>
      <c r="N32" s="10">
        <v>5</v>
      </c>
      <c r="O32" s="10">
        <v>0</v>
      </c>
      <c r="P32" s="10">
        <v>30</v>
      </c>
      <c r="Q32" s="10">
        <v>50</v>
      </c>
      <c r="R32" s="10">
        <v>15</v>
      </c>
      <c r="S32" s="10" t="s">
        <v>2</v>
      </c>
      <c r="T32" s="10" t="s">
        <v>1</v>
      </c>
      <c r="U32" s="10">
        <v>215.25</v>
      </c>
      <c r="V32" s="10" t="s">
        <v>0</v>
      </c>
    </row>
    <row r="33" spans="1:22" x14ac:dyDescent="0.25">
      <c r="A33" s="8">
        <v>29</v>
      </c>
      <c r="B33" s="8" t="s">
        <v>47</v>
      </c>
      <c r="C33" s="8" t="s">
        <v>46</v>
      </c>
      <c r="D33" s="8" t="s">
        <v>3</v>
      </c>
      <c r="E33" s="15" t="s">
        <v>226</v>
      </c>
      <c r="F33" s="10">
        <v>65</v>
      </c>
      <c r="G33" s="10">
        <v>5</v>
      </c>
      <c r="H33" s="10">
        <v>30</v>
      </c>
      <c r="I33" s="10">
        <v>0</v>
      </c>
      <c r="J33" s="10">
        <v>0</v>
      </c>
      <c r="K33" s="10">
        <v>0</v>
      </c>
      <c r="L33" s="10">
        <f t="shared" si="0"/>
        <v>3</v>
      </c>
      <c r="M33" s="11">
        <f t="shared" si="1"/>
        <v>2.35</v>
      </c>
      <c r="N33" s="10">
        <v>5</v>
      </c>
      <c r="O33" s="10">
        <v>5</v>
      </c>
      <c r="P33" s="10">
        <v>40</v>
      </c>
      <c r="Q33" s="10">
        <v>45</v>
      </c>
      <c r="R33" s="10">
        <v>5</v>
      </c>
      <c r="S33" s="10" t="s">
        <v>2</v>
      </c>
      <c r="T33" s="10" t="s">
        <v>1</v>
      </c>
      <c r="U33" s="12">
        <v>200</v>
      </c>
      <c r="V33" s="10" t="s">
        <v>0</v>
      </c>
    </row>
    <row r="34" spans="1:22" x14ac:dyDescent="0.25">
      <c r="A34" s="8">
        <v>30</v>
      </c>
      <c r="B34" s="8" t="s">
        <v>45</v>
      </c>
      <c r="C34" s="8" t="s">
        <v>44</v>
      </c>
      <c r="D34" s="8" t="s">
        <v>3</v>
      </c>
      <c r="E34" s="15" t="s">
        <v>10</v>
      </c>
      <c r="F34" s="10">
        <v>0</v>
      </c>
      <c r="G34" s="10">
        <v>80</v>
      </c>
      <c r="H34" s="10">
        <v>20</v>
      </c>
      <c r="I34" s="10">
        <v>0</v>
      </c>
      <c r="J34" s="10">
        <v>0</v>
      </c>
      <c r="K34" s="10">
        <v>0</v>
      </c>
      <c r="L34" s="10">
        <f t="shared" si="0"/>
        <v>2</v>
      </c>
      <c r="M34" s="11">
        <f t="shared" si="1"/>
        <v>3</v>
      </c>
      <c r="N34" s="10">
        <v>15</v>
      </c>
      <c r="O34" s="10">
        <v>15</v>
      </c>
      <c r="P34" s="10">
        <v>20</v>
      </c>
      <c r="Q34" s="10">
        <v>40</v>
      </c>
      <c r="R34" s="10">
        <v>10</v>
      </c>
      <c r="S34" s="10" t="s">
        <v>14</v>
      </c>
      <c r="T34" s="10" t="s">
        <v>26</v>
      </c>
      <c r="U34" s="12">
        <v>4800</v>
      </c>
      <c r="V34" s="10" t="s">
        <v>9</v>
      </c>
    </row>
    <row r="35" spans="1:22" x14ac:dyDescent="0.25">
      <c r="A35" s="8">
        <v>31</v>
      </c>
      <c r="B35" s="8" t="s">
        <v>43</v>
      </c>
      <c r="C35" s="8" t="s">
        <v>42</v>
      </c>
      <c r="D35" s="8" t="s">
        <v>3</v>
      </c>
      <c r="E35" s="15" t="s">
        <v>3</v>
      </c>
      <c r="F35" s="10">
        <v>10</v>
      </c>
      <c r="G35" s="10">
        <v>10</v>
      </c>
      <c r="H35" s="10">
        <v>80</v>
      </c>
      <c r="I35" s="10">
        <v>0</v>
      </c>
      <c r="J35" s="10">
        <v>0</v>
      </c>
      <c r="K35" s="10">
        <v>0</v>
      </c>
      <c r="L35" s="10">
        <f t="shared" si="0"/>
        <v>3</v>
      </c>
      <c r="M35" s="11">
        <f t="shared" si="1"/>
        <v>2.9</v>
      </c>
      <c r="N35" s="10">
        <v>50</v>
      </c>
      <c r="O35" s="10">
        <v>20</v>
      </c>
      <c r="P35" s="10">
        <v>20</v>
      </c>
      <c r="Q35" s="10">
        <v>5</v>
      </c>
      <c r="R35" s="10">
        <v>5</v>
      </c>
      <c r="S35" s="10" t="s">
        <v>19</v>
      </c>
      <c r="T35" s="10" t="s">
        <v>1</v>
      </c>
      <c r="U35" s="10">
        <v>623.58000000000004</v>
      </c>
      <c r="V35" s="10" t="s">
        <v>0</v>
      </c>
    </row>
    <row r="36" spans="1:22" x14ac:dyDescent="0.25">
      <c r="A36" s="8">
        <v>32</v>
      </c>
      <c r="B36" s="8" t="s">
        <v>40</v>
      </c>
      <c r="C36" s="8" t="s">
        <v>39</v>
      </c>
      <c r="D36" s="8" t="s">
        <v>10</v>
      </c>
      <c r="E36" s="15" t="s">
        <v>10</v>
      </c>
      <c r="F36" s="10">
        <v>90</v>
      </c>
      <c r="G36" s="10">
        <v>5</v>
      </c>
      <c r="H36" s="10">
        <v>5</v>
      </c>
      <c r="I36" s="10">
        <v>0</v>
      </c>
      <c r="J36" s="10">
        <v>0</v>
      </c>
      <c r="K36" s="10">
        <v>0</v>
      </c>
      <c r="L36" s="10">
        <f t="shared" si="0"/>
        <v>3</v>
      </c>
      <c r="M36" s="11">
        <f t="shared" si="1"/>
        <v>2.1</v>
      </c>
      <c r="N36" s="10">
        <v>10</v>
      </c>
      <c r="O36" s="10">
        <v>5</v>
      </c>
      <c r="P36" s="10">
        <v>10</v>
      </c>
      <c r="Q36" s="10">
        <v>35</v>
      </c>
      <c r="R36" s="10">
        <v>40</v>
      </c>
      <c r="S36" s="10" t="s">
        <v>2</v>
      </c>
      <c r="T36" s="10" t="s">
        <v>6</v>
      </c>
      <c r="U36" s="12">
        <v>249.9</v>
      </c>
      <c r="V36" s="10" t="s">
        <v>0</v>
      </c>
    </row>
    <row r="37" spans="1:22" x14ac:dyDescent="0.25">
      <c r="A37" s="8">
        <v>33</v>
      </c>
      <c r="B37" s="8" t="s">
        <v>38</v>
      </c>
      <c r="C37" s="8" t="s">
        <v>37</v>
      </c>
      <c r="D37" s="8" t="s">
        <v>3</v>
      </c>
      <c r="E37" s="15" t="s">
        <v>3</v>
      </c>
      <c r="F37" s="10">
        <v>50</v>
      </c>
      <c r="G37" s="10">
        <v>20</v>
      </c>
      <c r="H37" s="10">
        <v>30</v>
      </c>
      <c r="I37" s="10">
        <v>0</v>
      </c>
      <c r="J37" s="10">
        <v>0</v>
      </c>
      <c r="K37" s="10">
        <v>0</v>
      </c>
      <c r="L37" s="10">
        <f t="shared" si="0"/>
        <v>3</v>
      </c>
      <c r="M37" s="11">
        <f t="shared" si="1"/>
        <v>2.5</v>
      </c>
      <c r="N37" s="10">
        <v>0</v>
      </c>
      <c r="O37" s="10">
        <v>33</v>
      </c>
      <c r="P37" s="10">
        <v>33</v>
      </c>
      <c r="Q37" s="10">
        <v>33</v>
      </c>
      <c r="R37" s="10">
        <v>0</v>
      </c>
      <c r="S37" s="10" t="s">
        <v>2</v>
      </c>
      <c r="T37" s="10" t="s">
        <v>5</v>
      </c>
      <c r="U37" s="12">
        <v>474</v>
      </c>
      <c r="V37" s="10" t="s">
        <v>0</v>
      </c>
    </row>
    <row r="38" spans="1:22" x14ac:dyDescent="0.25">
      <c r="A38" s="8">
        <v>34</v>
      </c>
      <c r="B38" s="8" t="s">
        <v>35</v>
      </c>
      <c r="C38" s="8" t="s">
        <v>34</v>
      </c>
      <c r="D38" s="8" t="s">
        <v>3</v>
      </c>
      <c r="E38" s="15" t="s">
        <v>10</v>
      </c>
      <c r="F38" s="10">
        <v>10</v>
      </c>
      <c r="G38" s="10">
        <v>40</v>
      </c>
      <c r="H38" s="10">
        <v>50</v>
      </c>
      <c r="I38" s="10">
        <v>0</v>
      </c>
      <c r="J38" s="10">
        <v>0</v>
      </c>
      <c r="K38" s="10">
        <v>0</v>
      </c>
      <c r="L38" s="10">
        <f t="shared" si="0"/>
        <v>3</v>
      </c>
      <c r="M38" s="11">
        <f t="shared" si="1"/>
        <v>2.9</v>
      </c>
      <c r="N38" s="10">
        <v>34</v>
      </c>
      <c r="O38" s="10">
        <v>28</v>
      </c>
      <c r="P38" s="10">
        <v>28</v>
      </c>
      <c r="Q38" s="10">
        <v>0</v>
      </c>
      <c r="R38" s="10">
        <v>10</v>
      </c>
      <c r="S38" s="10" t="s">
        <v>2</v>
      </c>
      <c r="T38" s="10" t="s">
        <v>1</v>
      </c>
      <c r="U38" s="12">
        <v>315.20999999999998</v>
      </c>
      <c r="V38" s="10" t="s">
        <v>0</v>
      </c>
    </row>
    <row r="39" spans="1:22" x14ac:dyDescent="0.25">
      <c r="A39" s="8">
        <v>35</v>
      </c>
      <c r="B39" s="8" t="s">
        <v>33</v>
      </c>
      <c r="C39" s="8" t="s">
        <v>32</v>
      </c>
      <c r="D39" s="8" t="s">
        <v>3</v>
      </c>
      <c r="E39" s="15" t="s">
        <v>3</v>
      </c>
      <c r="F39" s="10">
        <v>0</v>
      </c>
      <c r="G39" s="10">
        <v>80</v>
      </c>
      <c r="H39" s="10">
        <v>20</v>
      </c>
      <c r="I39" s="10">
        <v>0</v>
      </c>
      <c r="J39" s="10">
        <v>0</v>
      </c>
      <c r="K39" s="10">
        <v>0</v>
      </c>
      <c r="L39" s="10">
        <f t="shared" si="0"/>
        <v>2</v>
      </c>
      <c r="M39" s="11">
        <f t="shared" si="1"/>
        <v>3</v>
      </c>
      <c r="N39" s="10">
        <v>40</v>
      </c>
      <c r="O39" s="10">
        <v>30</v>
      </c>
      <c r="P39" s="10">
        <v>20</v>
      </c>
      <c r="Q39" s="10">
        <v>5</v>
      </c>
      <c r="R39" s="10">
        <v>5</v>
      </c>
      <c r="S39" s="10" t="s">
        <v>2</v>
      </c>
      <c r="T39" s="10" t="s">
        <v>31</v>
      </c>
      <c r="U39" s="12">
        <v>621.67999999999995</v>
      </c>
      <c r="V39" s="10" t="s">
        <v>0</v>
      </c>
    </row>
    <row r="40" spans="1:22" x14ac:dyDescent="0.25">
      <c r="A40" s="8">
        <v>36</v>
      </c>
      <c r="B40" s="8" t="s">
        <v>30</v>
      </c>
      <c r="C40" s="8" t="s">
        <v>29</v>
      </c>
      <c r="D40" s="8" t="s">
        <v>3</v>
      </c>
      <c r="E40" s="15" t="s">
        <v>3</v>
      </c>
      <c r="F40" s="10">
        <v>40</v>
      </c>
      <c r="G40" s="10">
        <v>15</v>
      </c>
      <c r="H40" s="10">
        <v>15</v>
      </c>
      <c r="I40" s="10">
        <v>5</v>
      </c>
      <c r="J40" s="10">
        <v>20</v>
      </c>
      <c r="K40" s="10">
        <v>5</v>
      </c>
      <c r="L40" s="10">
        <f t="shared" si="0"/>
        <v>6</v>
      </c>
      <c r="M40" s="11">
        <f t="shared" si="1"/>
        <v>2.5</v>
      </c>
      <c r="N40" s="10">
        <v>25</v>
      </c>
      <c r="O40" s="10">
        <v>25</v>
      </c>
      <c r="P40" s="10">
        <v>25</v>
      </c>
      <c r="Q40" s="10">
        <v>25</v>
      </c>
      <c r="R40" s="10">
        <v>0</v>
      </c>
      <c r="S40" s="10" t="s">
        <v>19</v>
      </c>
      <c r="T40" s="10" t="s">
        <v>6</v>
      </c>
      <c r="U40" s="12">
        <v>315.20999999999998</v>
      </c>
      <c r="V40" s="10" t="s">
        <v>0</v>
      </c>
    </row>
    <row r="41" spans="1:22" x14ac:dyDescent="0.25">
      <c r="A41" s="8">
        <v>37</v>
      </c>
      <c r="B41" s="8" t="s">
        <v>28</v>
      </c>
      <c r="C41" s="8" t="s">
        <v>27</v>
      </c>
      <c r="D41" s="8" t="s">
        <v>3</v>
      </c>
      <c r="E41" s="15" t="s">
        <v>10</v>
      </c>
      <c r="F41" s="10">
        <v>0</v>
      </c>
      <c r="G41" s="10">
        <v>60</v>
      </c>
      <c r="H41" s="10">
        <v>40</v>
      </c>
      <c r="I41" s="10">
        <v>0</v>
      </c>
      <c r="J41" s="10">
        <v>0</v>
      </c>
      <c r="K41" s="10">
        <v>0</v>
      </c>
      <c r="L41" s="10">
        <f t="shared" si="0"/>
        <v>2</v>
      </c>
      <c r="M41" s="11">
        <f t="shared" si="1"/>
        <v>3</v>
      </c>
      <c r="N41" s="10">
        <v>10</v>
      </c>
      <c r="O41" s="10">
        <v>35</v>
      </c>
      <c r="P41" s="10">
        <v>35</v>
      </c>
      <c r="Q41" s="10">
        <v>10</v>
      </c>
      <c r="R41" s="10">
        <v>10</v>
      </c>
      <c r="S41" s="10" t="s">
        <v>14</v>
      </c>
      <c r="T41" s="10" t="s">
        <v>26</v>
      </c>
      <c r="U41" s="12">
        <v>1750</v>
      </c>
      <c r="V41" s="10" t="s">
        <v>9</v>
      </c>
    </row>
    <row r="42" spans="1:22" x14ac:dyDescent="0.25">
      <c r="A42" s="8">
        <v>38</v>
      </c>
      <c r="B42" s="8" t="s">
        <v>25</v>
      </c>
      <c r="C42" s="8" t="s">
        <v>24</v>
      </c>
      <c r="D42" s="8" t="s">
        <v>3</v>
      </c>
      <c r="E42" s="15" t="s">
        <v>10</v>
      </c>
      <c r="F42" s="10">
        <v>0</v>
      </c>
      <c r="G42" s="10">
        <v>90</v>
      </c>
      <c r="H42" s="10">
        <v>10</v>
      </c>
      <c r="I42" s="10">
        <v>0</v>
      </c>
      <c r="J42" s="10">
        <v>0</v>
      </c>
      <c r="K42" s="10">
        <v>0</v>
      </c>
      <c r="L42" s="10">
        <f t="shared" si="0"/>
        <v>2</v>
      </c>
      <c r="M42" s="11">
        <f t="shared" si="1"/>
        <v>3</v>
      </c>
      <c r="N42" s="10">
        <v>35</v>
      </c>
      <c r="O42" s="11">
        <v>30</v>
      </c>
      <c r="P42" s="11">
        <v>5</v>
      </c>
      <c r="Q42" s="11">
        <v>15</v>
      </c>
      <c r="R42" s="11">
        <v>15</v>
      </c>
      <c r="S42" s="10" t="s">
        <v>19</v>
      </c>
      <c r="T42" s="10" t="s">
        <v>5</v>
      </c>
      <c r="U42" s="12">
        <v>850.28</v>
      </c>
      <c r="V42" s="10" t="s">
        <v>0</v>
      </c>
    </row>
    <row r="43" spans="1:22" x14ac:dyDescent="0.25">
      <c r="A43" s="8">
        <v>39</v>
      </c>
      <c r="B43" s="8" t="s">
        <v>222</v>
      </c>
      <c r="C43" s="8" t="s">
        <v>221</v>
      </c>
      <c r="D43" s="8" t="s">
        <v>10</v>
      </c>
      <c r="E43" s="15" t="s">
        <v>10</v>
      </c>
      <c r="F43" s="10">
        <v>0</v>
      </c>
      <c r="G43" s="10">
        <v>0</v>
      </c>
      <c r="H43" s="10">
        <v>0</v>
      </c>
      <c r="I43" s="10">
        <v>100</v>
      </c>
      <c r="J43" s="10">
        <v>0</v>
      </c>
      <c r="K43" s="10">
        <v>0</v>
      </c>
      <c r="L43" s="10">
        <f t="shared" si="0"/>
        <v>1</v>
      </c>
      <c r="M43" s="11">
        <f t="shared" si="1"/>
        <v>3</v>
      </c>
      <c r="N43" s="10">
        <v>100</v>
      </c>
      <c r="O43" s="11">
        <v>0</v>
      </c>
      <c r="P43" s="11">
        <v>0</v>
      </c>
      <c r="Q43" s="11">
        <v>0</v>
      </c>
      <c r="R43" s="11">
        <v>0</v>
      </c>
      <c r="S43" s="10" t="s">
        <v>2</v>
      </c>
      <c r="T43" s="10" t="s">
        <v>5</v>
      </c>
      <c r="U43" s="12">
        <v>1483.2</v>
      </c>
      <c r="V43" s="10" t="s">
        <v>0</v>
      </c>
    </row>
    <row r="44" spans="1:22" x14ac:dyDescent="0.25">
      <c r="A44" s="8">
        <v>40</v>
      </c>
      <c r="B44" s="8" t="s">
        <v>214</v>
      </c>
      <c r="C44" s="8" t="s">
        <v>36</v>
      </c>
      <c r="D44" s="8" t="s">
        <v>3</v>
      </c>
      <c r="E44" s="15" t="s">
        <v>3</v>
      </c>
      <c r="F44" s="10">
        <v>5</v>
      </c>
      <c r="G44" s="10">
        <v>70</v>
      </c>
      <c r="H44" s="10">
        <v>25</v>
      </c>
      <c r="I44" s="10">
        <v>0</v>
      </c>
      <c r="J44" s="10">
        <v>0</v>
      </c>
      <c r="K44" s="10">
        <v>0</v>
      </c>
      <c r="L44" s="10">
        <f t="shared" si="0"/>
        <v>3</v>
      </c>
      <c r="M44" s="11">
        <f t="shared" si="1"/>
        <v>2.95</v>
      </c>
      <c r="N44" s="10">
        <v>50</v>
      </c>
      <c r="O44" s="10">
        <v>30</v>
      </c>
      <c r="P44" s="10">
        <v>20</v>
      </c>
      <c r="Q44" s="10">
        <v>0</v>
      </c>
      <c r="R44" s="10">
        <v>0</v>
      </c>
      <c r="S44" s="10" t="s">
        <v>14</v>
      </c>
      <c r="T44" s="10" t="s">
        <v>5</v>
      </c>
      <c r="U44" s="10">
        <v>595.5</v>
      </c>
      <c r="V44" s="10" t="s">
        <v>9</v>
      </c>
    </row>
    <row r="45" spans="1:22" x14ac:dyDescent="0.25">
      <c r="A45" s="8">
        <v>41</v>
      </c>
      <c r="B45" s="8" t="s">
        <v>23</v>
      </c>
      <c r="C45" s="8" t="s">
        <v>22</v>
      </c>
      <c r="D45" s="8" t="s">
        <v>3</v>
      </c>
      <c r="E45" s="15" t="s">
        <v>226</v>
      </c>
      <c r="F45" s="10">
        <v>100</v>
      </c>
      <c r="G45" s="10">
        <v>0</v>
      </c>
      <c r="H45" s="10">
        <v>0</v>
      </c>
      <c r="I45" s="10">
        <v>0</v>
      </c>
      <c r="J45" s="10">
        <v>0</v>
      </c>
      <c r="K45" s="10">
        <v>0</v>
      </c>
      <c r="L45" s="10">
        <f t="shared" si="0"/>
        <v>1</v>
      </c>
      <c r="M45" s="11">
        <f t="shared" si="1"/>
        <v>2</v>
      </c>
      <c r="N45" s="10">
        <v>100</v>
      </c>
      <c r="O45" s="10">
        <v>0</v>
      </c>
      <c r="P45" s="10">
        <v>0</v>
      </c>
      <c r="Q45" s="10">
        <v>0</v>
      </c>
      <c r="R45" s="10">
        <v>0</v>
      </c>
      <c r="S45" s="10" t="s">
        <v>19</v>
      </c>
      <c r="T45" s="10" t="s">
        <v>6</v>
      </c>
      <c r="U45" s="12">
        <v>366.94</v>
      </c>
      <c r="V45" s="10" t="s">
        <v>0</v>
      </c>
    </row>
    <row r="46" spans="1:22" x14ac:dyDescent="0.25">
      <c r="A46" s="8">
        <v>42</v>
      </c>
      <c r="B46" s="8" t="s">
        <v>21</v>
      </c>
      <c r="C46" s="8" t="s">
        <v>20</v>
      </c>
      <c r="D46" s="8" t="s">
        <v>3</v>
      </c>
      <c r="E46" s="15" t="s">
        <v>3</v>
      </c>
      <c r="F46" s="10">
        <v>40</v>
      </c>
      <c r="G46" s="10">
        <v>25</v>
      </c>
      <c r="H46" s="10">
        <v>35</v>
      </c>
      <c r="I46" s="10">
        <v>0</v>
      </c>
      <c r="J46" s="10">
        <v>0</v>
      </c>
      <c r="K46" s="10">
        <v>0</v>
      </c>
      <c r="L46" s="10">
        <f t="shared" si="0"/>
        <v>3</v>
      </c>
      <c r="M46" s="11">
        <f t="shared" si="1"/>
        <v>2.6</v>
      </c>
      <c r="N46" s="10">
        <v>50</v>
      </c>
      <c r="O46" s="10">
        <v>15</v>
      </c>
      <c r="P46" s="10">
        <v>15</v>
      </c>
      <c r="Q46" s="10">
        <v>15</v>
      </c>
      <c r="R46" s="10">
        <v>5</v>
      </c>
      <c r="S46" s="10" t="s">
        <v>19</v>
      </c>
      <c r="T46" s="10" t="s">
        <v>6</v>
      </c>
      <c r="U46" s="12">
        <v>269</v>
      </c>
      <c r="V46" s="10" t="s">
        <v>0</v>
      </c>
    </row>
    <row r="47" spans="1:22" x14ac:dyDescent="0.25">
      <c r="A47" s="8">
        <v>43</v>
      </c>
      <c r="B47" s="8" t="s">
        <v>18</v>
      </c>
      <c r="C47" s="8" t="s">
        <v>17</v>
      </c>
      <c r="D47" s="8" t="s">
        <v>3</v>
      </c>
      <c r="E47" s="15" t="s">
        <v>3</v>
      </c>
      <c r="F47" s="10">
        <v>0</v>
      </c>
      <c r="G47" s="10">
        <v>0</v>
      </c>
      <c r="H47" s="10">
        <v>0</v>
      </c>
      <c r="I47" s="10">
        <v>0</v>
      </c>
      <c r="J47" s="10">
        <v>100</v>
      </c>
      <c r="K47" s="10">
        <v>0</v>
      </c>
      <c r="L47" s="10">
        <f t="shared" si="0"/>
        <v>1</v>
      </c>
      <c r="M47" s="11">
        <f t="shared" si="1"/>
        <v>3</v>
      </c>
      <c r="N47" s="10">
        <v>100</v>
      </c>
      <c r="O47" s="10">
        <v>0</v>
      </c>
      <c r="P47" s="10">
        <v>0</v>
      </c>
      <c r="Q47" s="10">
        <v>0</v>
      </c>
      <c r="R47" s="10">
        <v>0</v>
      </c>
      <c r="S47" s="10" t="s">
        <v>2</v>
      </c>
      <c r="T47" s="10" t="s">
        <v>1</v>
      </c>
      <c r="U47" s="12">
        <v>3400</v>
      </c>
      <c r="V47" s="10" t="s">
        <v>0</v>
      </c>
    </row>
    <row r="48" spans="1:22" x14ac:dyDescent="0.25">
      <c r="A48" s="8">
        <v>44</v>
      </c>
      <c r="B48" s="8" t="s">
        <v>16</v>
      </c>
      <c r="C48" s="8" t="s">
        <v>15</v>
      </c>
      <c r="D48" s="8" t="s">
        <v>3</v>
      </c>
      <c r="E48" s="15" t="s">
        <v>3</v>
      </c>
      <c r="F48" s="10">
        <v>0</v>
      </c>
      <c r="G48" s="10">
        <v>90</v>
      </c>
      <c r="H48" s="10">
        <v>10</v>
      </c>
      <c r="I48" s="10">
        <v>0</v>
      </c>
      <c r="J48" s="10">
        <v>0</v>
      </c>
      <c r="K48" s="10">
        <v>0</v>
      </c>
      <c r="L48" s="10">
        <f t="shared" si="0"/>
        <v>2</v>
      </c>
      <c r="M48" s="11">
        <f t="shared" si="1"/>
        <v>3</v>
      </c>
      <c r="N48" s="10">
        <v>10</v>
      </c>
      <c r="O48" s="10">
        <v>0</v>
      </c>
      <c r="P48" s="10">
        <v>0</v>
      </c>
      <c r="Q48" s="10">
        <v>70</v>
      </c>
      <c r="R48" s="10">
        <v>20</v>
      </c>
      <c r="S48" s="10" t="s">
        <v>14</v>
      </c>
      <c r="T48" s="10" t="s">
        <v>13</v>
      </c>
      <c r="U48" s="12">
        <v>1518.24</v>
      </c>
      <c r="V48" s="10" t="s">
        <v>0</v>
      </c>
    </row>
    <row r="49" spans="1:22" x14ac:dyDescent="0.25">
      <c r="A49" s="8">
        <v>45</v>
      </c>
      <c r="B49" s="8" t="s">
        <v>12</v>
      </c>
      <c r="C49" s="8" t="s">
        <v>11</v>
      </c>
      <c r="D49" s="8" t="s">
        <v>3</v>
      </c>
      <c r="E49" s="15" t="s">
        <v>10</v>
      </c>
      <c r="F49" s="10">
        <v>0</v>
      </c>
      <c r="G49" s="10">
        <v>90</v>
      </c>
      <c r="H49" s="10">
        <v>10</v>
      </c>
      <c r="I49" s="10">
        <v>0</v>
      </c>
      <c r="J49" s="10">
        <v>0</v>
      </c>
      <c r="K49" s="10">
        <v>0</v>
      </c>
      <c r="L49" s="10">
        <f t="shared" si="0"/>
        <v>2</v>
      </c>
      <c r="M49" s="11">
        <f t="shared" si="1"/>
        <v>3</v>
      </c>
      <c r="N49" s="10">
        <v>15</v>
      </c>
      <c r="O49" s="10">
        <v>15</v>
      </c>
      <c r="P49" s="10">
        <v>40</v>
      </c>
      <c r="Q49" s="10">
        <v>15</v>
      </c>
      <c r="R49" s="10">
        <v>15</v>
      </c>
      <c r="S49" s="10" t="s">
        <v>2</v>
      </c>
      <c r="T49" s="10" t="s">
        <v>5</v>
      </c>
      <c r="U49" s="12">
        <v>1197.4000000000001</v>
      </c>
      <c r="V49" s="10" t="s">
        <v>9</v>
      </c>
    </row>
    <row r="50" spans="1:22" ht="15.75" thickBot="1" x14ac:dyDescent="0.3">
      <c r="A50" s="19">
        <v>46</v>
      </c>
      <c r="B50" s="19" t="s">
        <v>8</v>
      </c>
      <c r="C50" s="19" t="s">
        <v>7</v>
      </c>
      <c r="D50" s="19" t="s">
        <v>3</v>
      </c>
      <c r="E50" s="20" t="s">
        <v>3</v>
      </c>
      <c r="F50" s="21">
        <v>0</v>
      </c>
      <c r="G50" s="21">
        <v>75</v>
      </c>
      <c r="H50" s="21">
        <v>25</v>
      </c>
      <c r="I50" s="21">
        <v>0</v>
      </c>
      <c r="J50" s="21">
        <v>0</v>
      </c>
      <c r="K50" s="21">
        <v>0</v>
      </c>
      <c r="L50" s="21">
        <f t="shared" si="0"/>
        <v>2</v>
      </c>
      <c r="M50" s="22">
        <f t="shared" si="1"/>
        <v>3</v>
      </c>
      <c r="N50" s="21">
        <v>5</v>
      </c>
      <c r="O50" s="21">
        <v>20</v>
      </c>
      <c r="P50" s="21">
        <v>30</v>
      </c>
      <c r="Q50" s="21">
        <v>35</v>
      </c>
      <c r="R50" s="21">
        <v>10</v>
      </c>
      <c r="S50" s="21" t="s">
        <v>2</v>
      </c>
      <c r="T50" s="21" t="s">
        <v>5</v>
      </c>
      <c r="U50" s="23">
        <v>1007.11</v>
      </c>
      <c r="V50" s="21" t="s">
        <v>0</v>
      </c>
    </row>
    <row r="51" spans="1:22" x14ac:dyDescent="0.25">
      <c r="A51" s="25" t="s">
        <v>265</v>
      </c>
    </row>
    <row r="53" spans="1:22" x14ac:dyDescent="0.25">
      <c r="B53" s="9"/>
    </row>
    <row r="55" spans="1:22" x14ac:dyDescent="0.25">
      <c r="L55" s="13"/>
    </row>
    <row r="59" spans="1:22" x14ac:dyDescent="0.25">
      <c r="B59" s="9"/>
    </row>
    <row r="62" spans="1:22" x14ac:dyDescent="0.25">
      <c r="B62" s="9"/>
    </row>
    <row r="64" spans="1:22" x14ac:dyDescent="0.25">
      <c r="C64" s="14"/>
      <c r="D64" s="14"/>
    </row>
  </sheetData>
  <mergeCells count="13">
    <mergeCell ref="L3:L4"/>
    <mergeCell ref="M3:M4"/>
    <mergeCell ref="F3:K3"/>
    <mergeCell ref="A3:A4"/>
    <mergeCell ref="B3:B4"/>
    <mergeCell ref="C3:C4"/>
    <mergeCell ref="E3:E4"/>
    <mergeCell ref="D3:D4"/>
    <mergeCell ref="S3:S4"/>
    <mergeCell ref="T3:T4"/>
    <mergeCell ref="U3:U4"/>
    <mergeCell ref="V3:V4"/>
    <mergeCell ref="N3:R3"/>
  </mergeCells>
  <pageMargins left="0.511811024" right="0.511811024" top="0.78740157499999996" bottom="0.78740157499999996" header="0.31496062000000002" footer="0.31496062000000002"/>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zoomScale="90" zoomScaleNormal="90" workbookViewId="0"/>
  </sheetViews>
  <sheetFormatPr defaultRowHeight="15" x14ac:dyDescent="0.25"/>
  <cols>
    <col min="1" max="1" width="32" style="28" customWidth="1"/>
    <col min="2" max="2" width="99.7109375" style="28" customWidth="1"/>
    <col min="3" max="3" width="31.85546875" style="28" customWidth="1"/>
    <col min="4" max="4" width="21.140625" style="28" customWidth="1"/>
    <col min="5" max="16384" width="9.140625" style="28"/>
  </cols>
  <sheetData>
    <row r="1" spans="1:4" x14ac:dyDescent="0.25">
      <c r="A1" s="28" t="s">
        <v>368</v>
      </c>
    </row>
    <row r="2" spans="1:4" ht="15.75" thickBot="1" x14ac:dyDescent="0.3"/>
    <row r="3" spans="1:4" ht="16.5" thickTop="1" thickBot="1" x14ac:dyDescent="0.3">
      <c r="A3" s="58" t="s">
        <v>314</v>
      </c>
      <c r="B3" s="59" t="s">
        <v>315</v>
      </c>
      <c r="C3" s="58" t="s">
        <v>316</v>
      </c>
      <c r="D3" s="58" t="s">
        <v>317</v>
      </c>
    </row>
    <row r="4" spans="1:4" x14ac:dyDescent="0.25">
      <c r="A4" s="84" t="s">
        <v>318</v>
      </c>
      <c r="B4" s="84" t="s">
        <v>319</v>
      </c>
      <c r="C4" s="92" t="s">
        <v>320</v>
      </c>
      <c r="D4" s="95" t="s">
        <v>321</v>
      </c>
    </row>
    <row r="5" spans="1:4" ht="15.75" thickBot="1" x14ac:dyDescent="0.3">
      <c r="A5" s="85"/>
      <c r="B5" s="85"/>
      <c r="C5" s="93"/>
      <c r="D5" s="96" t="s">
        <v>322</v>
      </c>
    </row>
    <row r="6" spans="1:4" ht="24.75" customHeight="1" x14ac:dyDescent="0.25">
      <c r="A6" s="84" t="s">
        <v>323</v>
      </c>
      <c r="B6" s="84" t="s">
        <v>324</v>
      </c>
      <c r="C6" s="92" t="s">
        <v>325</v>
      </c>
      <c r="D6" s="97" t="s">
        <v>326</v>
      </c>
    </row>
    <row r="7" spans="1:4" ht="22.5" customHeight="1" thickBot="1" x14ac:dyDescent="0.3">
      <c r="A7" s="85"/>
      <c r="B7" s="85"/>
      <c r="C7" s="93"/>
      <c r="D7" s="98" t="s">
        <v>327</v>
      </c>
    </row>
    <row r="8" spans="1:4" ht="32.25" customHeight="1" thickBot="1" x14ac:dyDescent="0.3">
      <c r="A8" s="76" t="s">
        <v>328</v>
      </c>
      <c r="B8" s="60" t="s">
        <v>329</v>
      </c>
      <c r="C8" s="98" t="s">
        <v>330</v>
      </c>
      <c r="D8" s="91" t="s">
        <v>331</v>
      </c>
    </row>
    <row r="9" spans="1:4" ht="64.5" thickBot="1" x14ac:dyDescent="0.3">
      <c r="A9" s="76" t="s">
        <v>332</v>
      </c>
      <c r="B9" s="60" t="s">
        <v>333</v>
      </c>
      <c r="C9" s="91" t="s">
        <v>334</v>
      </c>
      <c r="D9" s="91" t="s">
        <v>335</v>
      </c>
    </row>
    <row r="10" spans="1:4" ht="26.25" thickBot="1" x14ac:dyDescent="0.3">
      <c r="A10" s="76" t="s">
        <v>336</v>
      </c>
      <c r="B10" s="60" t="s">
        <v>337</v>
      </c>
      <c r="C10" s="98" t="s">
        <v>338</v>
      </c>
      <c r="D10" s="98" t="s">
        <v>339</v>
      </c>
    </row>
    <row r="11" spans="1:4" ht="39" thickBot="1" x14ac:dyDescent="0.3">
      <c r="A11" s="61" t="s">
        <v>340</v>
      </c>
      <c r="B11" s="62" t="s">
        <v>341</v>
      </c>
      <c r="C11" s="94" t="s">
        <v>342</v>
      </c>
      <c r="D11" s="94" t="s">
        <v>343</v>
      </c>
    </row>
    <row r="12" spans="1:4" ht="15.75" thickTop="1" x14ac:dyDescent="0.25">
      <c r="A12" s="89"/>
    </row>
    <row r="13" spans="1:4" x14ac:dyDescent="0.25">
      <c r="A13" s="90"/>
    </row>
  </sheetData>
  <mergeCells count="6">
    <mergeCell ref="A4:A5"/>
    <mergeCell ref="A6:A7"/>
    <mergeCell ref="B6:B7"/>
    <mergeCell ref="B4:B5"/>
    <mergeCell ref="C4:C5"/>
    <mergeCell ref="C6:C7"/>
  </mergeCells>
  <pageMargins left="0.511811024" right="0.511811024" top="0.78740157499999996" bottom="0.78740157499999996" header="0.31496062000000002" footer="0.31496062000000002"/>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9"/>
  <sheetViews>
    <sheetView zoomScale="80" zoomScaleNormal="80" workbookViewId="0"/>
  </sheetViews>
  <sheetFormatPr defaultRowHeight="15" x14ac:dyDescent="0.25"/>
  <cols>
    <col min="1" max="1" width="25.42578125" style="28" customWidth="1"/>
    <col min="2" max="16384" width="9.140625" style="28"/>
  </cols>
  <sheetData>
    <row r="1" spans="1:17" x14ac:dyDescent="0.25">
      <c r="A1" s="28" t="s">
        <v>372</v>
      </c>
    </row>
    <row r="2" spans="1:17" ht="15.75" thickBot="1" x14ac:dyDescent="0.3"/>
    <row r="3" spans="1:17" ht="17.25" thickTop="1" thickBot="1" x14ac:dyDescent="0.3">
      <c r="A3" s="63" t="s">
        <v>225</v>
      </c>
      <c r="B3" s="63" t="s">
        <v>344</v>
      </c>
      <c r="C3" s="63" t="s">
        <v>291</v>
      </c>
      <c r="D3" s="63" t="s">
        <v>292</v>
      </c>
      <c r="E3" s="63" t="s">
        <v>293</v>
      </c>
      <c r="F3" s="63" t="s">
        <v>294</v>
      </c>
      <c r="G3" s="63" t="s">
        <v>295</v>
      </c>
      <c r="H3" s="63" t="s">
        <v>296</v>
      </c>
      <c r="I3" s="63" t="s">
        <v>297</v>
      </c>
      <c r="J3" s="64" t="s">
        <v>298</v>
      </c>
      <c r="K3" s="64" t="s">
        <v>299</v>
      </c>
      <c r="L3" s="64" t="s">
        <v>300</v>
      </c>
      <c r="M3" s="64" t="s">
        <v>301</v>
      </c>
      <c r="N3" s="64" t="s">
        <v>302</v>
      </c>
      <c r="O3" s="64" t="s">
        <v>303</v>
      </c>
      <c r="P3" s="64" t="s">
        <v>304</v>
      </c>
      <c r="Q3" s="64" t="s">
        <v>305</v>
      </c>
    </row>
    <row r="4" spans="1:17" ht="18.75" x14ac:dyDescent="0.25">
      <c r="A4" s="65" t="s">
        <v>97</v>
      </c>
      <c r="C4" s="66" t="s">
        <v>345</v>
      </c>
      <c r="D4" s="66" t="s">
        <v>346</v>
      </c>
      <c r="G4" s="66" t="s">
        <v>346</v>
      </c>
      <c r="J4" s="67"/>
      <c r="K4" s="67"/>
      <c r="L4" s="67"/>
      <c r="M4" s="67"/>
      <c r="N4" s="67"/>
      <c r="O4" s="67"/>
      <c r="P4" s="67"/>
      <c r="Q4" s="67" t="s">
        <v>346</v>
      </c>
    </row>
    <row r="5" spans="1:17" ht="18.75" x14ac:dyDescent="0.25">
      <c r="A5" s="65" t="s">
        <v>85</v>
      </c>
      <c r="B5" s="66" t="s">
        <v>347</v>
      </c>
      <c r="C5" s="66" t="s">
        <v>347</v>
      </c>
      <c r="D5" s="66" t="s">
        <v>347</v>
      </c>
      <c r="E5" s="66" t="s">
        <v>347</v>
      </c>
      <c r="F5" s="66" t="s">
        <v>347</v>
      </c>
      <c r="G5" s="66" t="s">
        <v>346</v>
      </c>
      <c r="H5" s="66" t="s">
        <v>347</v>
      </c>
      <c r="I5" s="66" t="s">
        <v>347</v>
      </c>
      <c r="J5" s="67" t="s">
        <v>347</v>
      </c>
      <c r="K5" s="67" t="s">
        <v>347</v>
      </c>
      <c r="L5" s="67" t="s">
        <v>346</v>
      </c>
      <c r="M5" s="67" t="s">
        <v>346</v>
      </c>
      <c r="N5" s="67" t="s">
        <v>346</v>
      </c>
      <c r="O5" s="67"/>
      <c r="P5" s="67" t="s">
        <v>347</v>
      </c>
      <c r="Q5" s="67" t="s">
        <v>347</v>
      </c>
    </row>
    <row r="6" spans="1:17" ht="18.75" x14ac:dyDescent="0.25">
      <c r="A6" s="65" t="s">
        <v>83</v>
      </c>
      <c r="B6" s="66" t="s">
        <v>346</v>
      </c>
      <c r="D6" s="66" t="s">
        <v>347</v>
      </c>
      <c r="J6" s="67"/>
      <c r="K6" s="67"/>
      <c r="L6" s="67"/>
      <c r="M6" s="67"/>
      <c r="N6" s="67"/>
      <c r="O6" s="67"/>
      <c r="P6" s="67"/>
      <c r="Q6" s="67"/>
    </row>
    <row r="7" spans="1:17" ht="15.75" x14ac:dyDescent="0.25">
      <c r="A7" s="65" t="s">
        <v>81</v>
      </c>
      <c r="B7" s="66" t="s">
        <v>345</v>
      </c>
      <c r="C7" s="66" t="s">
        <v>345</v>
      </c>
      <c r="D7" s="66" t="s">
        <v>347</v>
      </c>
      <c r="F7" s="66" t="s">
        <v>347</v>
      </c>
      <c r="J7" s="67"/>
      <c r="K7" s="67"/>
      <c r="L7" s="67"/>
      <c r="M7" s="67"/>
      <c r="N7" s="67"/>
      <c r="O7" s="67"/>
      <c r="P7" s="67"/>
      <c r="Q7" s="67"/>
    </row>
    <row r="8" spans="1:17" ht="18.75" x14ac:dyDescent="0.25">
      <c r="A8" s="65" t="s">
        <v>219</v>
      </c>
      <c r="J8" s="67"/>
      <c r="K8" s="67"/>
      <c r="L8" s="67" t="s">
        <v>346</v>
      </c>
      <c r="M8" s="67"/>
      <c r="N8" s="67"/>
      <c r="O8" s="67"/>
      <c r="P8" s="67" t="s">
        <v>347</v>
      </c>
      <c r="Q8" s="67"/>
    </row>
    <row r="9" spans="1:17" ht="15.75" x14ac:dyDescent="0.25">
      <c r="A9" s="65" t="s">
        <v>220</v>
      </c>
      <c r="C9" s="66" t="s">
        <v>347</v>
      </c>
      <c r="D9" s="66" t="s">
        <v>347</v>
      </c>
      <c r="J9" s="67"/>
      <c r="K9" s="67"/>
      <c r="L9" s="67" t="s">
        <v>345</v>
      </c>
      <c r="M9" s="67"/>
      <c r="N9" s="67"/>
      <c r="O9" s="67" t="s">
        <v>347</v>
      </c>
      <c r="P9" s="67"/>
      <c r="Q9" s="67"/>
    </row>
    <row r="10" spans="1:17" ht="15.75" x14ac:dyDescent="0.25">
      <c r="A10" s="65" t="s">
        <v>78</v>
      </c>
      <c r="B10" s="66" t="s">
        <v>347</v>
      </c>
      <c r="C10" s="66" t="s">
        <v>347</v>
      </c>
      <c r="D10" s="66" t="s">
        <v>347</v>
      </c>
      <c r="E10" s="66" t="s">
        <v>347</v>
      </c>
      <c r="F10" s="66" t="s">
        <v>347</v>
      </c>
      <c r="G10" s="66" t="s">
        <v>347</v>
      </c>
      <c r="I10" s="66" t="s">
        <v>347</v>
      </c>
      <c r="J10" s="67" t="s">
        <v>347</v>
      </c>
      <c r="K10" s="67" t="s">
        <v>347</v>
      </c>
      <c r="L10" s="67" t="s">
        <v>347</v>
      </c>
      <c r="M10" s="67" t="s">
        <v>347</v>
      </c>
      <c r="N10" s="67" t="s">
        <v>347</v>
      </c>
      <c r="O10" s="67" t="s">
        <v>347</v>
      </c>
      <c r="P10" s="67" t="s">
        <v>347</v>
      </c>
      <c r="Q10" s="67" t="s">
        <v>347</v>
      </c>
    </row>
    <row r="11" spans="1:17" ht="15.75" x14ac:dyDescent="0.25">
      <c r="A11" s="65" t="s">
        <v>72</v>
      </c>
      <c r="D11" s="66" t="s">
        <v>347</v>
      </c>
      <c r="J11" s="67"/>
      <c r="K11" s="67" t="s">
        <v>347</v>
      </c>
      <c r="L11" s="67"/>
      <c r="M11" s="67"/>
      <c r="N11" s="67"/>
      <c r="O11" s="67"/>
      <c r="P11" s="67"/>
      <c r="Q11" s="67"/>
    </row>
    <row r="12" spans="1:17" ht="15.75" x14ac:dyDescent="0.25">
      <c r="A12" s="65" t="s">
        <v>63</v>
      </c>
      <c r="D12" s="66" t="s">
        <v>345</v>
      </c>
      <c r="F12" s="66" t="s">
        <v>345</v>
      </c>
      <c r="J12" s="67"/>
      <c r="K12" s="67"/>
      <c r="L12" s="67"/>
      <c r="M12" s="67"/>
      <c r="N12" s="67"/>
      <c r="O12" s="67"/>
      <c r="P12" s="67"/>
      <c r="Q12" s="67"/>
    </row>
    <row r="13" spans="1:17" ht="15.75" x14ac:dyDescent="0.25">
      <c r="A13" s="65" t="s">
        <v>59</v>
      </c>
      <c r="D13" s="66" t="s">
        <v>345</v>
      </c>
      <c r="F13" s="66" t="s">
        <v>345</v>
      </c>
      <c r="J13" s="67"/>
      <c r="K13" s="67"/>
      <c r="L13" s="67"/>
      <c r="M13" s="67"/>
      <c r="N13" s="67"/>
      <c r="O13" s="67"/>
      <c r="P13" s="67"/>
      <c r="Q13" s="67"/>
    </row>
    <row r="14" spans="1:17" ht="18.75" x14ac:dyDescent="0.25">
      <c r="A14" s="65" t="s">
        <v>51</v>
      </c>
      <c r="B14" s="66" t="s">
        <v>348</v>
      </c>
      <c r="D14" s="66" t="s">
        <v>347</v>
      </c>
      <c r="F14" s="66" t="s">
        <v>347</v>
      </c>
      <c r="G14" s="66" t="s">
        <v>347</v>
      </c>
      <c r="J14" s="67"/>
      <c r="K14" s="67" t="s">
        <v>347</v>
      </c>
      <c r="L14" s="67"/>
      <c r="M14" s="67"/>
      <c r="N14" s="67"/>
      <c r="O14" s="67"/>
      <c r="P14" s="67"/>
      <c r="Q14" s="67" t="s">
        <v>347</v>
      </c>
    </row>
    <row r="15" spans="1:17" ht="18.75" x14ac:dyDescent="0.25">
      <c r="A15" s="65" t="s">
        <v>47</v>
      </c>
      <c r="F15" s="66" t="s">
        <v>346</v>
      </c>
      <c r="G15" s="66" t="s">
        <v>346</v>
      </c>
      <c r="J15" s="67"/>
      <c r="K15" s="67"/>
      <c r="L15" s="67"/>
      <c r="M15" s="67"/>
      <c r="N15" s="67"/>
      <c r="O15" s="67"/>
      <c r="P15" s="67"/>
      <c r="Q15" s="67"/>
    </row>
    <row r="16" spans="1:17" ht="15.75" x14ac:dyDescent="0.25">
      <c r="A16" s="65" t="s">
        <v>43</v>
      </c>
      <c r="B16" s="66" t="s">
        <v>347</v>
      </c>
      <c r="C16" s="66" t="s">
        <v>347</v>
      </c>
      <c r="D16" s="66" t="s">
        <v>347</v>
      </c>
      <c r="E16" s="66" t="s">
        <v>347</v>
      </c>
      <c r="F16" s="66" t="s">
        <v>347</v>
      </c>
      <c r="G16" s="66" t="s">
        <v>347</v>
      </c>
      <c r="I16" s="66" t="s">
        <v>347</v>
      </c>
      <c r="J16" s="67"/>
      <c r="K16" s="67" t="s">
        <v>347</v>
      </c>
      <c r="L16" s="67"/>
      <c r="M16" s="67" t="s">
        <v>347</v>
      </c>
      <c r="N16" s="67" t="s">
        <v>347</v>
      </c>
      <c r="O16" s="67" t="s">
        <v>347</v>
      </c>
      <c r="P16" s="67" t="s">
        <v>347</v>
      </c>
      <c r="Q16" s="67" t="s">
        <v>347</v>
      </c>
    </row>
    <row r="17" spans="1:17" ht="18.75" x14ac:dyDescent="0.25">
      <c r="A17" s="65" t="s">
        <v>38</v>
      </c>
      <c r="B17" s="66" t="s">
        <v>347</v>
      </c>
      <c r="C17" s="66" t="s">
        <v>347</v>
      </c>
      <c r="D17" s="66" t="s">
        <v>347</v>
      </c>
      <c r="E17" s="66" t="s">
        <v>346</v>
      </c>
      <c r="G17" s="66" t="s">
        <v>347</v>
      </c>
      <c r="I17" s="66" t="s">
        <v>346</v>
      </c>
      <c r="J17" s="67"/>
      <c r="K17" s="67" t="s">
        <v>347</v>
      </c>
      <c r="L17" s="67"/>
      <c r="M17" s="67" t="s">
        <v>347</v>
      </c>
      <c r="N17" s="67"/>
      <c r="O17" s="67"/>
      <c r="P17" s="67" t="s">
        <v>346</v>
      </c>
      <c r="Q17" s="67"/>
    </row>
    <row r="18" spans="1:17" ht="18.75" x14ac:dyDescent="0.25">
      <c r="A18" s="65" t="s">
        <v>33</v>
      </c>
      <c r="C18" s="66" t="s">
        <v>347</v>
      </c>
      <c r="D18" s="66" t="s">
        <v>346</v>
      </c>
      <c r="G18" s="66" t="s">
        <v>347</v>
      </c>
      <c r="J18" s="67"/>
      <c r="K18" s="67"/>
      <c r="L18" s="67"/>
      <c r="M18" s="67"/>
      <c r="N18" s="67"/>
      <c r="O18" s="67"/>
      <c r="P18" s="67"/>
      <c r="Q18" s="67"/>
    </row>
    <row r="19" spans="1:17" ht="15.75" x14ac:dyDescent="0.25">
      <c r="A19" s="65" t="s">
        <v>30</v>
      </c>
      <c r="B19" s="66" t="s">
        <v>347</v>
      </c>
      <c r="C19" s="66" t="s">
        <v>347</v>
      </c>
      <c r="E19" s="66" t="s">
        <v>347</v>
      </c>
      <c r="F19" s="66" t="s">
        <v>347</v>
      </c>
      <c r="I19" s="66" t="s">
        <v>347</v>
      </c>
      <c r="J19" s="67"/>
      <c r="K19" s="67"/>
      <c r="L19" s="67"/>
      <c r="M19" s="67" t="s">
        <v>347</v>
      </c>
      <c r="N19" s="67" t="s">
        <v>347</v>
      </c>
      <c r="O19" s="67" t="s">
        <v>347</v>
      </c>
      <c r="P19" s="67" t="s">
        <v>347</v>
      </c>
      <c r="Q19" s="67"/>
    </row>
    <row r="20" spans="1:17" ht="15.75" x14ac:dyDescent="0.25">
      <c r="A20" s="65" t="s">
        <v>214</v>
      </c>
      <c r="C20" s="66" t="s">
        <v>347</v>
      </c>
      <c r="E20" s="66" t="s">
        <v>347</v>
      </c>
      <c r="F20" s="66" t="s">
        <v>347</v>
      </c>
      <c r="G20" s="66" t="s">
        <v>347</v>
      </c>
      <c r="H20" s="66" t="s">
        <v>347</v>
      </c>
      <c r="J20" s="67" t="s">
        <v>347</v>
      </c>
      <c r="K20" s="67"/>
      <c r="L20" s="67" t="s">
        <v>347</v>
      </c>
      <c r="M20" s="67"/>
      <c r="N20" s="67" t="s">
        <v>347</v>
      </c>
      <c r="O20" s="67" t="s">
        <v>347</v>
      </c>
      <c r="P20" s="67"/>
      <c r="Q20" s="67" t="s">
        <v>347</v>
      </c>
    </row>
    <row r="21" spans="1:17" ht="15.75" x14ac:dyDescent="0.25">
      <c r="A21" s="65" t="s">
        <v>23</v>
      </c>
      <c r="J21" s="67"/>
      <c r="K21" s="67"/>
      <c r="L21" s="67" t="s">
        <v>345</v>
      </c>
      <c r="M21" s="67"/>
      <c r="N21" s="67"/>
      <c r="O21" s="67"/>
      <c r="P21" s="67"/>
      <c r="Q21" s="67"/>
    </row>
    <row r="22" spans="1:17" ht="18.75" x14ac:dyDescent="0.25">
      <c r="A22" s="65" t="s">
        <v>21</v>
      </c>
      <c r="B22" s="66" t="s">
        <v>347</v>
      </c>
      <c r="D22" s="66" t="s">
        <v>347</v>
      </c>
      <c r="E22" s="66" t="s">
        <v>347</v>
      </c>
      <c r="G22" s="66" t="s">
        <v>347</v>
      </c>
      <c r="H22" s="66" t="s">
        <v>347</v>
      </c>
      <c r="I22" s="66" t="s">
        <v>347</v>
      </c>
      <c r="J22" s="67" t="s">
        <v>346</v>
      </c>
      <c r="K22" s="67"/>
      <c r="L22" s="67"/>
      <c r="M22" s="67" t="s">
        <v>347</v>
      </c>
      <c r="N22" s="67" t="s">
        <v>347</v>
      </c>
      <c r="O22" s="67" t="s">
        <v>347</v>
      </c>
      <c r="P22" s="67" t="s">
        <v>347</v>
      </c>
      <c r="Q22" s="67" t="s">
        <v>347</v>
      </c>
    </row>
    <row r="23" spans="1:17" ht="15.75" x14ac:dyDescent="0.25">
      <c r="A23" s="65" t="s">
        <v>18</v>
      </c>
      <c r="F23" s="66" t="s">
        <v>347</v>
      </c>
      <c r="J23" s="67"/>
      <c r="K23" s="67"/>
      <c r="L23" s="67"/>
      <c r="M23" s="67"/>
      <c r="N23" s="67"/>
      <c r="O23" s="67" t="s">
        <v>347</v>
      </c>
      <c r="P23" s="67"/>
      <c r="Q23" s="67"/>
    </row>
    <row r="24" spans="1:17" ht="18.75" x14ac:dyDescent="0.25">
      <c r="A24" s="65" t="s">
        <v>16</v>
      </c>
      <c r="D24" s="66" t="s">
        <v>347</v>
      </c>
      <c r="E24" s="66" t="s">
        <v>346</v>
      </c>
      <c r="F24" s="66" t="s">
        <v>347</v>
      </c>
      <c r="J24" s="67" t="s">
        <v>347</v>
      </c>
      <c r="K24" s="67"/>
      <c r="L24" s="67"/>
      <c r="M24" s="67"/>
      <c r="N24" s="67"/>
      <c r="O24" s="67"/>
      <c r="P24" s="67"/>
      <c r="Q24" s="67"/>
    </row>
    <row r="25" spans="1:17" ht="15.75" x14ac:dyDescent="0.25">
      <c r="A25" s="65" t="s">
        <v>8</v>
      </c>
      <c r="B25" s="66" t="s">
        <v>347</v>
      </c>
      <c r="C25" s="66" t="s">
        <v>347</v>
      </c>
      <c r="D25" s="66" t="s">
        <v>347</v>
      </c>
      <c r="F25" s="66" t="s">
        <v>347</v>
      </c>
      <c r="G25" s="66" t="s">
        <v>347</v>
      </c>
      <c r="J25" s="67"/>
      <c r="K25" s="67" t="s">
        <v>347</v>
      </c>
      <c r="L25" s="67"/>
      <c r="M25" s="67"/>
      <c r="N25" s="67" t="s">
        <v>347</v>
      </c>
      <c r="O25" s="67" t="s">
        <v>347</v>
      </c>
      <c r="P25" s="67" t="s">
        <v>347</v>
      </c>
      <c r="Q25" s="67"/>
    </row>
    <row r="26" spans="1:17" ht="16.5" thickBot="1" x14ac:dyDescent="0.3">
      <c r="A26" s="68" t="s">
        <v>349</v>
      </c>
      <c r="B26" s="68">
        <v>3</v>
      </c>
      <c r="C26" s="68" t="s">
        <v>350</v>
      </c>
      <c r="D26" s="68">
        <v>2</v>
      </c>
      <c r="E26" s="68">
        <v>3</v>
      </c>
      <c r="F26" s="68">
        <v>1</v>
      </c>
      <c r="G26" s="68">
        <v>2</v>
      </c>
      <c r="H26" s="68">
        <v>2</v>
      </c>
      <c r="I26" s="68">
        <v>1</v>
      </c>
      <c r="J26" s="69">
        <v>2</v>
      </c>
      <c r="K26" s="69">
        <v>2</v>
      </c>
      <c r="L26" s="69">
        <v>1</v>
      </c>
      <c r="M26" s="69">
        <v>1</v>
      </c>
      <c r="N26" s="69" t="s">
        <v>350</v>
      </c>
      <c r="O26" s="69">
        <v>3</v>
      </c>
      <c r="P26" s="69">
        <v>2</v>
      </c>
      <c r="Q26" s="69">
        <v>1</v>
      </c>
    </row>
    <row r="27" spans="1:17" ht="16.5" thickBot="1" x14ac:dyDescent="0.3">
      <c r="A27" s="70" t="s">
        <v>351</v>
      </c>
      <c r="B27" s="71" t="s">
        <v>353</v>
      </c>
      <c r="C27" s="71" t="s">
        <v>354</v>
      </c>
      <c r="D27" s="71" t="s">
        <v>352</v>
      </c>
      <c r="E27" s="71" t="s">
        <v>355</v>
      </c>
      <c r="F27" s="71" t="s">
        <v>356</v>
      </c>
      <c r="G27" s="71" t="s">
        <v>357</v>
      </c>
      <c r="H27" s="71" t="s">
        <v>358</v>
      </c>
      <c r="I27" s="71" t="s">
        <v>359</v>
      </c>
      <c r="J27" s="72" t="s">
        <v>360</v>
      </c>
      <c r="K27" s="72" t="s">
        <v>361</v>
      </c>
      <c r="L27" s="72" t="s">
        <v>362</v>
      </c>
      <c r="M27" s="72" t="s">
        <v>359</v>
      </c>
      <c r="N27" s="72" t="s">
        <v>359</v>
      </c>
      <c r="O27" s="72" t="s">
        <v>355</v>
      </c>
      <c r="P27" s="72" t="s">
        <v>363</v>
      </c>
      <c r="Q27" s="72" t="s">
        <v>364</v>
      </c>
    </row>
    <row r="28" spans="1:17" ht="15.75" thickTop="1" x14ac:dyDescent="0.25">
      <c r="A28" s="89"/>
    </row>
    <row r="29" spans="1:17" x14ac:dyDescent="0.25">
      <c r="A29" s="90"/>
    </row>
  </sheetData>
  <pageMargins left="0.511811024" right="0.511811024" top="0.78740157499999996" bottom="0.78740157499999996" header="0.31496062000000002" footer="0.31496062000000002"/>
  <ignoredErrors>
    <ignoredError sqref="F27:G27" twoDigitTextYear="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8"/>
  <sheetViews>
    <sheetView zoomScale="80" zoomScaleNormal="80" workbookViewId="0">
      <selection sqref="A1:XFD1"/>
    </sheetView>
  </sheetViews>
  <sheetFormatPr defaultRowHeight="15" x14ac:dyDescent="0.25"/>
  <cols>
    <col min="1" max="1" width="3.7109375" style="28" customWidth="1"/>
    <col min="2" max="2" width="28.140625" style="28" bestFit="1" customWidth="1"/>
    <col min="3" max="3" width="3.85546875" style="34" bestFit="1" customWidth="1"/>
    <col min="4" max="5" width="4.140625" style="34" bestFit="1" customWidth="1"/>
    <col min="6" max="6" width="3.42578125" style="34" bestFit="1" customWidth="1"/>
    <col min="7" max="14" width="9.140625" style="28"/>
  </cols>
  <sheetData>
    <row r="1" spans="1:9" x14ac:dyDescent="0.25">
      <c r="A1" s="28" t="s">
        <v>373</v>
      </c>
    </row>
    <row r="3" spans="1:9" x14ac:dyDescent="0.25">
      <c r="A3" s="30" t="s">
        <v>100</v>
      </c>
      <c r="B3" s="31" t="s">
        <v>215</v>
      </c>
      <c r="C3" s="32" t="s">
        <v>270</v>
      </c>
      <c r="D3" s="32" t="s">
        <v>271</v>
      </c>
      <c r="E3" s="32" t="s">
        <v>272</v>
      </c>
      <c r="F3" s="32" t="s">
        <v>273</v>
      </c>
    </row>
    <row r="4" spans="1:9" x14ac:dyDescent="0.25">
      <c r="A4" s="28">
        <v>1</v>
      </c>
      <c r="B4" s="33" t="s">
        <v>274</v>
      </c>
      <c r="C4" s="34">
        <v>1</v>
      </c>
      <c r="D4" s="34">
        <v>0</v>
      </c>
      <c r="E4" s="34">
        <v>1</v>
      </c>
      <c r="F4" s="34">
        <v>0</v>
      </c>
      <c r="I4" s="53"/>
    </row>
    <row r="5" spans="1:9" x14ac:dyDescent="0.25">
      <c r="A5" s="28">
        <v>2</v>
      </c>
      <c r="B5" s="35" t="s">
        <v>85</v>
      </c>
      <c r="C5" s="34">
        <v>1</v>
      </c>
      <c r="D5" s="34">
        <v>1</v>
      </c>
      <c r="E5" s="34">
        <v>1</v>
      </c>
      <c r="F5" s="34">
        <v>1</v>
      </c>
      <c r="I5" s="29"/>
    </row>
    <row r="6" spans="1:9" x14ac:dyDescent="0.25">
      <c r="A6" s="28">
        <v>3</v>
      </c>
      <c r="B6" s="35" t="s">
        <v>83</v>
      </c>
      <c r="C6" s="34">
        <v>0</v>
      </c>
      <c r="D6" s="34">
        <v>1</v>
      </c>
      <c r="E6" s="34">
        <v>0</v>
      </c>
      <c r="F6" s="34">
        <v>1</v>
      </c>
      <c r="H6" s="54"/>
      <c r="I6" s="29"/>
    </row>
    <row r="7" spans="1:9" x14ac:dyDescent="0.25">
      <c r="A7" s="28">
        <v>4</v>
      </c>
      <c r="B7" s="35" t="s">
        <v>81</v>
      </c>
      <c r="C7" s="34">
        <v>1</v>
      </c>
      <c r="D7" s="34">
        <v>0</v>
      </c>
      <c r="E7" s="34">
        <v>1</v>
      </c>
      <c r="F7" s="34">
        <v>1</v>
      </c>
      <c r="I7" s="29"/>
    </row>
    <row r="8" spans="1:9" x14ac:dyDescent="0.25">
      <c r="A8" s="28">
        <v>5</v>
      </c>
      <c r="B8" s="33" t="s">
        <v>219</v>
      </c>
      <c r="C8" s="34">
        <v>0</v>
      </c>
      <c r="D8" s="34">
        <v>1</v>
      </c>
      <c r="E8" s="34">
        <v>0</v>
      </c>
      <c r="F8" s="34">
        <v>1</v>
      </c>
      <c r="I8" s="29"/>
    </row>
    <row r="9" spans="1:9" x14ac:dyDescent="0.25">
      <c r="A9" s="28">
        <v>6</v>
      </c>
      <c r="B9" s="35" t="s">
        <v>220</v>
      </c>
      <c r="C9" s="34">
        <v>0</v>
      </c>
      <c r="D9" s="34">
        <v>1</v>
      </c>
      <c r="E9" s="34">
        <v>1</v>
      </c>
      <c r="F9" s="34">
        <v>0</v>
      </c>
      <c r="I9" s="29"/>
    </row>
    <row r="10" spans="1:9" x14ac:dyDescent="0.25">
      <c r="A10" s="28">
        <v>7</v>
      </c>
      <c r="B10" s="35" t="s">
        <v>78</v>
      </c>
      <c r="C10" s="34">
        <v>1</v>
      </c>
      <c r="D10" s="34">
        <v>1</v>
      </c>
      <c r="E10" s="34">
        <v>1</v>
      </c>
      <c r="F10" s="34">
        <v>1</v>
      </c>
      <c r="I10" s="29"/>
    </row>
    <row r="11" spans="1:9" x14ac:dyDescent="0.25">
      <c r="A11" s="28">
        <v>8</v>
      </c>
      <c r="B11" s="35" t="s">
        <v>72</v>
      </c>
      <c r="C11" s="34">
        <v>1</v>
      </c>
      <c r="D11" s="34">
        <v>0</v>
      </c>
      <c r="E11" s="34">
        <v>1</v>
      </c>
      <c r="F11" s="34">
        <v>1</v>
      </c>
      <c r="I11" s="29"/>
    </row>
    <row r="12" spans="1:9" x14ac:dyDescent="0.25">
      <c r="A12" s="28">
        <v>9</v>
      </c>
      <c r="B12" s="35" t="s">
        <v>275</v>
      </c>
      <c r="C12" s="34">
        <v>0</v>
      </c>
      <c r="D12" s="34">
        <v>1</v>
      </c>
      <c r="E12" s="34">
        <v>0</v>
      </c>
      <c r="F12" s="34">
        <v>0</v>
      </c>
      <c r="I12" s="29"/>
    </row>
    <row r="13" spans="1:9" x14ac:dyDescent="0.25">
      <c r="A13" s="28">
        <v>10</v>
      </c>
      <c r="B13" s="35" t="s">
        <v>51</v>
      </c>
      <c r="C13" s="34">
        <v>1</v>
      </c>
      <c r="D13" s="34">
        <v>1</v>
      </c>
      <c r="E13" s="34">
        <v>1</v>
      </c>
      <c r="F13" s="34">
        <v>1</v>
      </c>
      <c r="I13" s="55"/>
    </row>
    <row r="14" spans="1:9" x14ac:dyDescent="0.25">
      <c r="A14" s="28">
        <v>11</v>
      </c>
      <c r="B14" s="29" t="s">
        <v>276</v>
      </c>
      <c r="C14" s="34">
        <v>0</v>
      </c>
      <c r="D14" s="34">
        <v>1</v>
      </c>
      <c r="E14" s="34">
        <v>0</v>
      </c>
      <c r="F14" s="34">
        <v>0</v>
      </c>
      <c r="I14" s="55"/>
    </row>
    <row r="15" spans="1:9" x14ac:dyDescent="0.25">
      <c r="A15" s="28">
        <v>12</v>
      </c>
      <c r="B15" s="35" t="s">
        <v>43</v>
      </c>
      <c r="C15" s="34">
        <v>1</v>
      </c>
      <c r="D15" s="34">
        <v>1</v>
      </c>
      <c r="E15" s="34">
        <v>1</v>
      </c>
      <c r="F15" s="34">
        <v>1</v>
      </c>
      <c r="I15" s="29"/>
    </row>
    <row r="16" spans="1:9" x14ac:dyDescent="0.25">
      <c r="A16" s="28">
        <v>13</v>
      </c>
      <c r="B16" s="33" t="s">
        <v>38</v>
      </c>
      <c r="C16" s="34">
        <v>1</v>
      </c>
      <c r="D16" s="34">
        <v>1</v>
      </c>
      <c r="E16" s="34">
        <v>1</v>
      </c>
      <c r="F16" s="34">
        <v>0</v>
      </c>
      <c r="I16" s="56"/>
    </row>
    <row r="17" spans="1:14" x14ac:dyDescent="0.25">
      <c r="A17" s="28">
        <v>14</v>
      </c>
      <c r="B17" s="33" t="s">
        <v>33</v>
      </c>
      <c r="C17" s="34">
        <v>1</v>
      </c>
      <c r="D17" s="34">
        <v>0</v>
      </c>
      <c r="E17" s="34">
        <v>1</v>
      </c>
      <c r="F17" s="34">
        <v>0</v>
      </c>
      <c r="I17" s="56"/>
    </row>
    <row r="18" spans="1:14" x14ac:dyDescent="0.25">
      <c r="A18" s="28">
        <v>15</v>
      </c>
      <c r="B18" s="35" t="s">
        <v>30</v>
      </c>
      <c r="C18" s="34">
        <v>1</v>
      </c>
      <c r="D18" s="34">
        <v>1</v>
      </c>
      <c r="E18" s="34">
        <v>1</v>
      </c>
      <c r="F18" s="34">
        <v>1</v>
      </c>
      <c r="I18" s="29"/>
    </row>
    <row r="19" spans="1:14" x14ac:dyDescent="0.25">
      <c r="A19" s="28">
        <v>16</v>
      </c>
      <c r="B19" s="35" t="s">
        <v>214</v>
      </c>
      <c r="C19" s="34">
        <v>1</v>
      </c>
      <c r="D19" s="34">
        <v>1</v>
      </c>
      <c r="E19" s="34">
        <v>1</v>
      </c>
      <c r="F19" s="34">
        <v>1</v>
      </c>
      <c r="I19" s="56"/>
    </row>
    <row r="20" spans="1:14" x14ac:dyDescent="0.25">
      <c r="A20" s="28">
        <v>17</v>
      </c>
      <c r="B20" s="35" t="s">
        <v>23</v>
      </c>
      <c r="C20" s="34">
        <v>0</v>
      </c>
      <c r="D20" s="34">
        <v>1</v>
      </c>
      <c r="E20" s="34">
        <v>0</v>
      </c>
      <c r="F20" s="34">
        <v>0</v>
      </c>
      <c r="I20" s="29"/>
    </row>
    <row r="21" spans="1:14" x14ac:dyDescent="0.25">
      <c r="A21" s="28">
        <v>18</v>
      </c>
      <c r="B21" s="35" t="s">
        <v>21</v>
      </c>
      <c r="C21" s="34">
        <v>1</v>
      </c>
      <c r="D21" s="34">
        <v>1</v>
      </c>
      <c r="E21" s="34">
        <v>1</v>
      </c>
      <c r="F21" s="34">
        <v>1</v>
      </c>
      <c r="I21" s="29"/>
    </row>
    <row r="22" spans="1:14" x14ac:dyDescent="0.25">
      <c r="A22" s="28">
        <v>19</v>
      </c>
      <c r="B22" s="35" t="s">
        <v>18</v>
      </c>
      <c r="C22" s="34">
        <v>0</v>
      </c>
      <c r="D22" s="34">
        <v>1</v>
      </c>
      <c r="E22" s="34">
        <v>0</v>
      </c>
      <c r="F22" s="34">
        <v>0</v>
      </c>
      <c r="I22" s="29"/>
    </row>
    <row r="23" spans="1:14" s="2" customFormat="1" x14ac:dyDescent="0.25">
      <c r="A23" s="28">
        <v>20</v>
      </c>
      <c r="B23" s="36" t="s">
        <v>16</v>
      </c>
      <c r="C23" s="37">
        <v>1</v>
      </c>
      <c r="D23" s="37">
        <v>1</v>
      </c>
      <c r="E23" s="37">
        <v>0</v>
      </c>
      <c r="F23" s="37">
        <v>0</v>
      </c>
      <c r="G23" s="57"/>
      <c r="H23" s="57"/>
      <c r="I23" s="29"/>
      <c r="J23" s="57"/>
      <c r="K23" s="57"/>
      <c r="L23" s="57"/>
      <c r="M23" s="57"/>
      <c r="N23" s="57"/>
    </row>
    <row r="24" spans="1:14" x14ac:dyDescent="0.25">
      <c r="A24" s="28">
        <v>21</v>
      </c>
      <c r="B24" s="38" t="s">
        <v>8</v>
      </c>
      <c r="C24" s="39">
        <v>1</v>
      </c>
      <c r="D24" s="39">
        <v>1</v>
      </c>
      <c r="E24" s="39">
        <v>1</v>
      </c>
      <c r="F24" s="39">
        <v>1</v>
      </c>
      <c r="I24" s="29"/>
    </row>
    <row r="25" spans="1:14" x14ac:dyDescent="0.25">
      <c r="A25" s="86" t="s">
        <v>224</v>
      </c>
      <c r="B25" s="86"/>
      <c r="C25" s="40">
        <f>SUM(C5:C24)</f>
        <v>13</v>
      </c>
      <c r="D25" s="40">
        <v>16</v>
      </c>
      <c r="E25" s="40">
        <f>SUM(E5:E24)</f>
        <v>13</v>
      </c>
      <c r="F25" s="40">
        <f>SUM(F5:F24)</f>
        <v>12</v>
      </c>
      <c r="I25" s="29"/>
    </row>
    <row r="26" spans="1:14" x14ac:dyDescent="0.25">
      <c r="I26" s="29"/>
    </row>
    <row r="27" spans="1:14" x14ac:dyDescent="0.25">
      <c r="A27" s="28" t="s">
        <v>223</v>
      </c>
      <c r="I27" s="29"/>
    </row>
    <row r="28" spans="1:14" x14ac:dyDescent="0.25">
      <c r="I28" s="29"/>
    </row>
  </sheetData>
  <sortState ref="B2:F23">
    <sortCondition ref="B2"/>
  </sortState>
  <mergeCells count="1">
    <mergeCell ref="A25:B25"/>
  </mergeCells>
  <pageMargins left="0.511811024" right="0.511811024" top="0.78740157499999996" bottom="0.78740157499999996" header="0.31496062000000002" footer="0.31496062000000002"/>
  <pageSetup paperSize="9" orientation="portrait" r:id="rId1"/>
  <ignoredErrors>
    <ignoredError sqref="C25:F25" formulaRang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5"/>
  <sheetViews>
    <sheetView tabSelected="1" zoomScale="80" zoomScaleNormal="80" zoomScaleSheetLayoutView="130" workbookViewId="0">
      <selection activeCell="L22" sqref="L22"/>
    </sheetView>
  </sheetViews>
  <sheetFormatPr defaultRowHeight="15" x14ac:dyDescent="0.25"/>
  <cols>
    <col min="1" max="1" width="34.42578125" style="50" customWidth="1"/>
    <col min="2" max="2" width="1" style="50" customWidth="1"/>
    <col min="3" max="3" width="9.28515625" style="50" bestFit="1" customWidth="1"/>
    <col min="4" max="4" width="8.42578125" style="50" bestFit="1" customWidth="1"/>
    <col min="5" max="5" width="9.28515625" style="50" bestFit="1" customWidth="1"/>
    <col min="6" max="6" width="10.42578125" style="50" bestFit="1" customWidth="1"/>
    <col min="7" max="10" width="9.28515625" style="50" bestFit="1" customWidth="1"/>
    <col min="11" max="11" width="9.7109375" style="50" bestFit="1" customWidth="1"/>
    <col min="12" max="14" width="9.28515625" style="50" bestFit="1" customWidth="1"/>
    <col min="15" max="15" width="10.85546875" style="50" bestFit="1" customWidth="1"/>
    <col min="16" max="16" width="10.42578125" style="50" bestFit="1" customWidth="1"/>
    <col min="17" max="17" width="10.85546875" style="50" bestFit="1" customWidth="1"/>
    <col min="18" max="18" width="9.28515625" style="50" bestFit="1" customWidth="1"/>
    <col min="19" max="16384" width="9.140625" style="50"/>
  </cols>
  <sheetData>
    <row r="1" spans="1:18" x14ac:dyDescent="0.25">
      <c r="A1" s="49" t="s">
        <v>374</v>
      </c>
      <c r="B1" s="49"/>
    </row>
    <row r="2" spans="1:18" x14ac:dyDescent="0.25">
      <c r="A2" s="1"/>
    </row>
    <row r="3" spans="1:18" ht="15.75" thickBot="1" x14ac:dyDescent="0.3">
      <c r="A3" s="51"/>
      <c r="B3" s="51"/>
      <c r="C3" s="51"/>
      <c r="D3" s="51"/>
      <c r="E3" s="51"/>
      <c r="F3" s="51"/>
      <c r="G3" s="51"/>
      <c r="H3" s="51"/>
      <c r="I3" s="51"/>
      <c r="J3" s="51"/>
      <c r="K3" s="51"/>
      <c r="L3" s="51"/>
      <c r="M3" s="51"/>
      <c r="N3" s="51"/>
      <c r="O3" s="51"/>
      <c r="P3" s="51"/>
      <c r="Q3" s="51"/>
      <c r="R3" s="51"/>
    </row>
    <row r="4" spans="1:18" x14ac:dyDescent="0.25">
      <c r="A4" s="41" t="s">
        <v>106</v>
      </c>
      <c r="B4" s="41"/>
      <c r="C4" s="87" t="s">
        <v>107</v>
      </c>
      <c r="D4" s="87"/>
      <c r="E4" s="87"/>
      <c r="F4" s="87"/>
      <c r="G4" s="87"/>
      <c r="H4" s="87"/>
      <c r="I4" s="87"/>
      <c r="J4" s="87"/>
      <c r="K4" s="87"/>
      <c r="L4" s="87"/>
      <c r="M4" s="87"/>
      <c r="N4" s="87"/>
      <c r="O4" s="87"/>
      <c r="P4" s="87"/>
      <c r="Q4" s="87"/>
      <c r="R4" s="87"/>
    </row>
    <row r="5" spans="1:18" x14ac:dyDescent="0.25">
      <c r="A5" s="44"/>
      <c r="B5" s="44"/>
      <c r="C5" s="52" t="s">
        <v>290</v>
      </c>
      <c r="D5" s="52" t="s">
        <v>291</v>
      </c>
      <c r="E5" s="52" t="s">
        <v>292</v>
      </c>
      <c r="F5" s="52" t="s">
        <v>293</v>
      </c>
      <c r="G5" s="52" t="s">
        <v>294</v>
      </c>
      <c r="H5" s="52" t="s">
        <v>295</v>
      </c>
      <c r="I5" s="52" t="s">
        <v>296</v>
      </c>
      <c r="J5" s="52" t="s">
        <v>297</v>
      </c>
      <c r="K5" s="52" t="s">
        <v>298</v>
      </c>
      <c r="L5" s="52" t="s">
        <v>299</v>
      </c>
      <c r="M5" s="52" t="s">
        <v>300</v>
      </c>
      <c r="N5" s="52" t="s">
        <v>301</v>
      </c>
      <c r="O5" s="52" t="s">
        <v>302</v>
      </c>
      <c r="P5" s="52" t="s">
        <v>303</v>
      </c>
      <c r="Q5" s="52" t="s">
        <v>304</v>
      </c>
      <c r="R5" s="52" t="s">
        <v>305</v>
      </c>
    </row>
    <row r="6" spans="1:18" x14ac:dyDescent="0.25">
      <c r="A6" s="44" t="s">
        <v>277</v>
      </c>
      <c r="B6" s="44"/>
      <c r="C6" s="44" t="s">
        <v>278</v>
      </c>
      <c r="D6" s="44" t="s">
        <v>279</v>
      </c>
      <c r="E6" s="44" t="s">
        <v>278</v>
      </c>
      <c r="F6" s="44" t="s">
        <v>280</v>
      </c>
      <c r="G6" s="44" t="s">
        <v>281</v>
      </c>
      <c r="H6" s="44" t="s">
        <v>282</v>
      </c>
      <c r="I6" s="44" t="s">
        <v>283</v>
      </c>
      <c r="J6" s="44" t="s">
        <v>284</v>
      </c>
      <c r="K6" s="44" t="s">
        <v>285</v>
      </c>
      <c r="L6" s="44" t="s">
        <v>286</v>
      </c>
      <c r="M6" s="44" t="s">
        <v>286</v>
      </c>
      <c r="N6" s="44" t="s">
        <v>278</v>
      </c>
      <c r="O6" s="44" t="s">
        <v>287</v>
      </c>
      <c r="P6" s="44" t="s">
        <v>280</v>
      </c>
      <c r="Q6" s="44" t="s">
        <v>288</v>
      </c>
      <c r="R6" s="44" t="s">
        <v>289</v>
      </c>
    </row>
    <row r="7" spans="1:18" x14ac:dyDescent="0.25">
      <c r="A7" s="42" t="s">
        <v>108</v>
      </c>
      <c r="B7" s="42"/>
      <c r="C7" s="43">
        <v>1</v>
      </c>
      <c r="D7" s="43">
        <v>0</v>
      </c>
      <c r="E7" s="43">
        <v>3</v>
      </c>
      <c r="F7" s="43">
        <v>1</v>
      </c>
      <c r="G7" s="43">
        <v>4</v>
      </c>
      <c r="H7" s="43">
        <v>2</v>
      </c>
      <c r="I7" s="43">
        <v>5</v>
      </c>
      <c r="J7" s="43">
        <v>0</v>
      </c>
      <c r="K7" s="43">
        <v>0</v>
      </c>
      <c r="L7" s="43">
        <v>1</v>
      </c>
      <c r="M7" s="43">
        <v>1</v>
      </c>
      <c r="N7" s="43">
        <v>7</v>
      </c>
      <c r="O7" s="43">
        <v>5</v>
      </c>
      <c r="P7" s="43">
        <v>4</v>
      </c>
      <c r="Q7" s="43">
        <v>2</v>
      </c>
      <c r="R7" s="43">
        <v>4</v>
      </c>
    </row>
    <row r="8" spans="1:18" x14ac:dyDescent="0.25">
      <c r="A8" s="44" t="s">
        <v>109</v>
      </c>
      <c r="B8" s="45"/>
      <c r="C8" s="43" t="s">
        <v>110</v>
      </c>
      <c r="D8" s="43" t="s">
        <v>111</v>
      </c>
      <c r="E8" s="43" t="s">
        <v>112</v>
      </c>
      <c r="F8" s="43" t="s">
        <v>113</v>
      </c>
      <c r="G8" s="43" t="s">
        <v>114</v>
      </c>
      <c r="H8" s="43" t="s">
        <v>115</v>
      </c>
      <c r="I8" s="43" t="s">
        <v>116</v>
      </c>
      <c r="J8" s="43" t="s">
        <v>117</v>
      </c>
      <c r="K8" s="43" t="s">
        <v>118</v>
      </c>
      <c r="L8" s="43" t="s">
        <v>119</v>
      </c>
      <c r="M8" s="43" t="s">
        <v>120</v>
      </c>
      <c r="N8" s="43" t="s">
        <v>121</v>
      </c>
      <c r="O8" s="43" t="s">
        <v>122</v>
      </c>
      <c r="P8" s="43" t="s">
        <v>123</v>
      </c>
      <c r="Q8" s="43" t="s">
        <v>124</v>
      </c>
      <c r="R8" s="43" t="s">
        <v>125</v>
      </c>
    </row>
    <row r="9" spans="1:18" x14ac:dyDescent="0.25">
      <c r="A9" s="44" t="s">
        <v>126</v>
      </c>
      <c r="B9" s="44"/>
      <c r="C9" s="43" t="s">
        <v>127</v>
      </c>
      <c r="D9" s="43" t="s">
        <v>128</v>
      </c>
      <c r="E9" s="43" t="s">
        <v>129</v>
      </c>
      <c r="F9" s="43" t="s">
        <v>130</v>
      </c>
      <c r="G9" s="43" t="s">
        <v>129</v>
      </c>
      <c r="H9" s="43" t="s">
        <v>131</v>
      </c>
      <c r="I9" s="43" t="s">
        <v>132</v>
      </c>
      <c r="J9" s="43" t="s">
        <v>133</v>
      </c>
      <c r="K9" s="43" t="s">
        <v>134</v>
      </c>
      <c r="L9" s="43" t="s">
        <v>135</v>
      </c>
      <c r="M9" s="43" t="s">
        <v>136</v>
      </c>
      <c r="N9" s="43" t="s">
        <v>137</v>
      </c>
      <c r="O9" s="43" t="s">
        <v>133</v>
      </c>
      <c r="P9" s="43" t="s">
        <v>138</v>
      </c>
      <c r="Q9" s="43" t="s">
        <v>128</v>
      </c>
      <c r="R9" s="43" t="s">
        <v>139</v>
      </c>
    </row>
    <row r="10" spans="1:18" x14ac:dyDescent="0.25">
      <c r="A10" s="44" t="s">
        <v>140</v>
      </c>
      <c r="B10" s="45"/>
      <c r="C10" s="43" t="s">
        <v>141</v>
      </c>
      <c r="D10" s="43" t="s">
        <v>142</v>
      </c>
      <c r="E10" s="43" t="s">
        <v>143</v>
      </c>
      <c r="F10" s="43" t="s">
        <v>144</v>
      </c>
      <c r="G10" s="43" t="s">
        <v>143</v>
      </c>
      <c r="H10" s="43" t="s">
        <v>142</v>
      </c>
      <c r="I10" s="43" t="s">
        <v>141</v>
      </c>
      <c r="J10" s="43" t="s">
        <v>145</v>
      </c>
      <c r="K10" s="43" t="s">
        <v>144</v>
      </c>
      <c r="L10" s="43" t="s">
        <v>146</v>
      </c>
      <c r="M10" s="43" t="s">
        <v>141</v>
      </c>
      <c r="N10" s="43" t="s">
        <v>147</v>
      </c>
      <c r="O10" s="43" t="s">
        <v>146</v>
      </c>
      <c r="P10" s="43" t="s">
        <v>145</v>
      </c>
      <c r="Q10" s="43" t="s">
        <v>144</v>
      </c>
      <c r="R10" s="43" t="s">
        <v>143</v>
      </c>
    </row>
    <row r="11" spans="1:18" x14ac:dyDescent="0.25">
      <c r="A11" s="44" t="s">
        <v>148</v>
      </c>
      <c r="B11" s="45"/>
      <c r="C11" s="43" t="s">
        <v>149</v>
      </c>
      <c r="D11" s="43" t="s">
        <v>150</v>
      </c>
      <c r="E11" s="43" t="s">
        <v>151</v>
      </c>
      <c r="F11" s="43" t="s">
        <v>152</v>
      </c>
      <c r="G11" s="43" t="s">
        <v>153</v>
      </c>
      <c r="H11" s="43" t="s">
        <v>154</v>
      </c>
      <c r="I11" s="43" t="s">
        <v>155</v>
      </c>
      <c r="J11" s="43" t="s">
        <v>156</v>
      </c>
      <c r="K11" s="43" t="s">
        <v>157</v>
      </c>
      <c r="L11" s="43" t="s">
        <v>158</v>
      </c>
      <c r="M11" s="43" t="s">
        <v>159</v>
      </c>
      <c r="N11" s="43" t="s">
        <v>160</v>
      </c>
      <c r="O11" s="43" t="s">
        <v>161</v>
      </c>
      <c r="P11" s="43" t="s">
        <v>162</v>
      </c>
      <c r="Q11" s="43" t="s">
        <v>163</v>
      </c>
      <c r="R11" s="43" t="s">
        <v>164</v>
      </c>
    </row>
    <row r="12" spans="1:18" x14ac:dyDescent="0.25">
      <c r="A12" s="44" t="s">
        <v>165</v>
      </c>
      <c r="B12" s="44"/>
      <c r="C12" s="43" t="s">
        <v>166</v>
      </c>
      <c r="D12" s="43" t="s">
        <v>167</v>
      </c>
      <c r="E12" s="43" t="s">
        <v>168</v>
      </c>
      <c r="F12" s="43" t="s">
        <v>169</v>
      </c>
      <c r="G12" s="43" t="s">
        <v>170</v>
      </c>
      <c r="H12" s="43" t="s">
        <v>171</v>
      </c>
      <c r="I12" s="43" t="s">
        <v>172</v>
      </c>
      <c r="J12" s="43" t="s">
        <v>172</v>
      </c>
      <c r="K12" s="43" t="s">
        <v>173</v>
      </c>
      <c r="L12" s="43" t="s">
        <v>174</v>
      </c>
      <c r="M12" s="43" t="s">
        <v>175</v>
      </c>
      <c r="N12" s="43" t="s">
        <v>176</v>
      </c>
      <c r="O12" s="43" t="s">
        <v>177</v>
      </c>
      <c r="P12" s="43" t="s">
        <v>178</v>
      </c>
      <c r="Q12" s="43" t="s">
        <v>179</v>
      </c>
      <c r="R12" s="43" t="s">
        <v>180</v>
      </c>
    </row>
    <row r="13" spans="1:18" x14ac:dyDescent="0.25">
      <c r="A13" s="44" t="s">
        <v>181</v>
      </c>
      <c r="B13" s="44"/>
      <c r="C13" s="46" t="s">
        <v>182</v>
      </c>
      <c r="D13" s="46" t="s">
        <v>183</v>
      </c>
      <c r="E13" s="46" t="s">
        <v>184</v>
      </c>
      <c r="F13" s="46" t="s">
        <v>185</v>
      </c>
      <c r="G13" s="46" t="s">
        <v>186</v>
      </c>
      <c r="H13" s="46" t="s">
        <v>187</v>
      </c>
      <c r="I13" s="46" t="s">
        <v>188</v>
      </c>
      <c r="J13" s="46" t="s">
        <v>189</v>
      </c>
      <c r="K13" s="46" t="s">
        <v>190</v>
      </c>
      <c r="L13" s="46" t="s">
        <v>191</v>
      </c>
      <c r="M13" s="46" t="s">
        <v>192</v>
      </c>
      <c r="N13" s="46" t="s">
        <v>193</v>
      </c>
      <c r="O13" s="46" t="s">
        <v>194</v>
      </c>
      <c r="P13" s="46" t="s">
        <v>195</v>
      </c>
      <c r="Q13" s="46" t="s">
        <v>196</v>
      </c>
      <c r="R13" s="46" t="s">
        <v>197</v>
      </c>
    </row>
    <row r="14" spans="1:18" x14ac:dyDescent="0.25">
      <c r="A14" s="44" t="s">
        <v>198</v>
      </c>
      <c r="B14" s="45"/>
      <c r="C14" s="43" t="s">
        <v>199</v>
      </c>
      <c r="D14" s="43" t="s">
        <v>200</v>
      </c>
      <c r="E14" s="43" t="s">
        <v>201</v>
      </c>
      <c r="F14" s="43" t="s">
        <v>202</v>
      </c>
      <c r="G14" s="43" t="s">
        <v>203</v>
      </c>
      <c r="H14" s="43" t="s">
        <v>204</v>
      </c>
      <c r="I14" s="43" t="s">
        <v>205</v>
      </c>
      <c r="J14" s="43" t="s">
        <v>206</v>
      </c>
      <c r="K14" s="43" t="s">
        <v>203</v>
      </c>
      <c r="L14" s="43" t="s">
        <v>202</v>
      </c>
      <c r="M14" s="43" t="s">
        <v>207</v>
      </c>
      <c r="N14" s="43" t="s">
        <v>208</v>
      </c>
      <c r="O14" s="43" t="s">
        <v>209</v>
      </c>
      <c r="P14" s="43" t="s">
        <v>210</v>
      </c>
      <c r="Q14" s="43" t="s">
        <v>211</v>
      </c>
      <c r="R14" s="43" t="s">
        <v>212</v>
      </c>
    </row>
    <row r="15" spans="1:18" ht="15.75" thickBot="1" x14ac:dyDescent="0.3">
      <c r="A15" s="47" t="s">
        <v>312</v>
      </c>
      <c r="B15" s="47"/>
      <c r="C15" s="48">
        <v>81.737516927722098</v>
      </c>
      <c r="D15" s="48">
        <v>78.342610420049795</v>
      </c>
      <c r="E15" s="48">
        <v>96.19927067325456</v>
      </c>
      <c r="F15" s="48">
        <v>86.923891056955497</v>
      </c>
      <c r="G15" s="48">
        <v>83.543172202717813</v>
      </c>
      <c r="H15" s="48">
        <v>75.318357550561359</v>
      </c>
      <c r="I15" s="48">
        <v>94.399606326011181</v>
      </c>
      <c r="J15" s="48">
        <v>73.882268100363362</v>
      </c>
      <c r="K15" s="48">
        <v>84.195967018722698</v>
      </c>
      <c r="L15" s="48">
        <v>81.586212803354897</v>
      </c>
      <c r="M15" s="48">
        <v>93.469570368332171</v>
      </c>
      <c r="N15" s="48">
        <v>90.401426449088206</v>
      </c>
      <c r="O15" s="48">
        <v>73.354065322408573</v>
      </c>
      <c r="P15" s="48">
        <v>82.230089448844751</v>
      </c>
      <c r="Q15" s="48">
        <v>73.767346295692121</v>
      </c>
      <c r="R15" s="48">
        <v>87.745366808875985</v>
      </c>
    </row>
  </sheetData>
  <mergeCells count="1">
    <mergeCell ref="C4:R4"/>
  </mergeCells>
  <pageMargins left="0.511811024" right="0.511811024" top="0.78740157499999996" bottom="0.78740157499999996" header="0.31496062000000002" footer="0.31496062000000002"/>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6</vt:i4>
      </vt:variant>
    </vt:vector>
  </HeadingPairs>
  <TitlesOfParts>
    <vt:vector size="6" baseType="lpstr">
      <vt:lpstr>Table S1</vt:lpstr>
      <vt:lpstr>Table S2</vt:lpstr>
      <vt:lpstr>Table S3</vt:lpstr>
      <vt:lpstr>Table S4</vt:lpstr>
      <vt:lpstr>Table S5</vt:lpstr>
      <vt:lpstr>Table S6</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Juliana Monteiro</dc:creator>
  <cp:lastModifiedBy>Juliana Monteiro</cp:lastModifiedBy>
  <dcterms:created xsi:type="dcterms:W3CDTF">2017-03-20T13:42:33Z</dcterms:created>
  <dcterms:modified xsi:type="dcterms:W3CDTF">2018-11-19T11:56:05Z</dcterms:modified>
</cp:coreProperties>
</file>