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ableS1" sheetId="1" r:id="rId1"/>
  </sheets>
  <calcPr calcId="125725"/>
</workbook>
</file>

<file path=xl/calcChain.xml><?xml version="1.0" encoding="utf-8"?>
<calcChain xmlns="http://schemas.openxmlformats.org/spreadsheetml/2006/main">
  <c r="AK41" i="1"/>
  <c r="AK39"/>
  <c r="AK37"/>
  <c r="AK35"/>
  <c r="AK33"/>
  <c r="AK31"/>
  <c r="AK29"/>
  <c r="AK27"/>
  <c r="AK25"/>
  <c r="AK23"/>
  <c r="AK21"/>
  <c r="AK19"/>
  <c r="AK17"/>
  <c r="AK15"/>
  <c r="AK13"/>
  <c r="AK11"/>
  <c r="AK9"/>
  <c r="AK7"/>
  <c r="AK5"/>
  <c r="AC7"/>
  <c r="AD7"/>
  <c r="AE7"/>
  <c r="AF7"/>
  <c r="AG7"/>
  <c r="AH7"/>
  <c r="AI7"/>
  <c r="AJ7"/>
  <c r="AC9"/>
  <c r="AD9"/>
  <c r="AE9"/>
  <c r="AF9"/>
  <c r="AG9"/>
  <c r="AH9"/>
  <c r="AI9"/>
  <c r="AJ9"/>
  <c r="AC11"/>
  <c r="AD11"/>
  <c r="AE11"/>
  <c r="AF11"/>
  <c r="AG11"/>
  <c r="AH11"/>
  <c r="AI11"/>
  <c r="AJ11"/>
  <c r="AC13"/>
  <c r="AD13"/>
  <c r="AE13"/>
  <c r="AF13"/>
  <c r="AG13"/>
  <c r="AH13"/>
  <c r="AI13"/>
  <c r="AJ13"/>
  <c r="AC15"/>
  <c r="AD15"/>
  <c r="AE15"/>
  <c r="AF15"/>
  <c r="AG15"/>
  <c r="AH15"/>
  <c r="AI15"/>
  <c r="AJ15"/>
  <c r="AC17"/>
  <c r="AD17"/>
  <c r="AE17"/>
  <c r="AF17"/>
  <c r="AG17"/>
  <c r="AH17"/>
  <c r="AI17"/>
  <c r="AJ17"/>
  <c r="AC19"/>
  <c r="AD19"/>
  <c r="AE19"/>
  <c r="AF19"/>
  <c r="AG19"/>
  <c r="AH19"/>
  <c r="AI19"/>
  <c r="AJ19"/>
  <c r="AC21"/>
  <c r="AD21"/>
  <c r="AE21"/>
  <c r="AF21"/>
  <c r="AG21"/>
  <c r="AH21"/>
  <c r="AI21"/>
  <c r="AJ21"/>
  <c r="AC23"/>
  <c r="AD23"/>
  <c r="AE23"/>
  <c r="AF23"/>
  <c r="AG23"/>
  <c r="AH23"/>
  <c r="AI23"/>
  <c r="AJ23"/>
  <c r="AC25"/>
  <c r="AD25"/>
  <c r="AE25"/>
  <c r="AF25"/>
  <c r="AG25"/>
  <c r="AH25"/>
  <c r="AI25"/>
  <c r="AJ25"/>
  <c r="AC27"/>
  <c r="AD27"/>
  <c r="AE27"/>
  <c r="AF27"/>
  <c r="AG27"/>
  <c r="AH27"/>
  <c r="AI27"/>
  <c r="AJ27"/>
  <c r="AC29"/>
  <c r="AD29"/>
  <c r="AE29"/>
  <c r="AF29"/>
  <c r="AG29"/>
  <c r="AH29"/>
  <c r="AI29"/>
  <c r="AJ29"/>
  <c r="AC31"/>
  <c r="AD31"/>
  <c r="AE31"/>
  <c r="AF31"/>
  <c r="AG31"/>
  <c r="AH31"/>
  <c r="AI31"/>
  <c r="AJ31"/>
  <c r="AC33"/>
  <c r="AD33"/>
  <c r="AE33"/>
  <c r="AF33"/>
  <c r="AG33"/>
  <c r="AH33"/>
  <c r="AI33"/>
  <c r="AJ33"/>
  <c r="AC35"/>
  <c r="AD35"/>
  <c r="AE35"/>
  <c r="AF35"/>
  <c r="AG35"/>
  <c r="AH35"/>
  <c r="AI35"/>
  <c r="AJ35"/>
  <c r="AC37"/>
  <c r="AD37"/>
  <c r="AE37"/>
  <c r="AF37"/>
  <c r="AG37"/>
  <c r="AH37"/>
  <c r="AI37"/>
  <c r="AJ37"/>
  <c r="AC39"/>
  <c r="AD39"/>
  <c r="AE39"/>
  <c r="AF39"/>
  <c r="AG39"/>
  <c r="AH39"/>
  <c r="AI39"/>
  <c r="AJ39"/>
  <c r="AC41"/>
  <c r="AD41"/>
  <c r="AE41"/>
  <c r="AF41"/>
  <c r="AG41"/>
  <c r="AH41"/>
  <c r="AI41"/>
  <c r="AJ41"/>
  <c r="AJ5"/>
  <c r="AI5"/>
  <c r="AH5"/>
  <c r="AG5"/>
  <c r="AF5"/>
  <c r="AE5"/>
  <c r="AD5"/>
  <c r="AC5"/>
  <c r="AK3"/>
  <c r="AD3"/>
  <c r="AE3"/>
  <c r="AF3"/>
  <c r="AG3"/>
  <c r="AH3"/>
  <c r="AI3"/>
  <c r="AJ3"/>
  <c r="AC3"/>
  <c r="P5"/>
  <c r="Q5"/>
  <c r="R5"/>
  <c r="S5"/>
  <c r="T5"/>
  <c r="U5"/>
  <c r="V5"/>
  <c r="W5"/>
  <c r="X5"/>
  <c r="P6"/>
  <c r="Q6"/>
  <c r="R6"/>
  <c r="S6"/>
  <c r="T6"/>
  <c r="U6"/>
  <c r="V6"/>
  <c r="W6"/>
  <c r="X6"/>
  <c r="P7"/>
  <c r="Q7"/>
  <c r="R7"/>
  <c r="S7"/>
  <c r="T7"/>
  <c r="U7"/>
  <c r="V7"/>
  <c r="W7"/>
  <c r="X7"/>
  <c r="P8"/>
  <c r="Q8"/>
  <c r="R8"/>
  <c r="S8"/>
  <c r="T8"/>
  <c r="U8"/>
  <c r="V8"/>
  <c r="W8"/>
  <c r="X8"/>
  <c r="P9"/>
  <c r="Q9"/>
  <c r="R9"/>
  <c r="S9"/>
  <c r="T9"/>
  <c r="U9"/>
  <c r="V9"/>
  <c r="W9"/>
  <c r="X9"/>
  <c r="P10"/>
  <c r="Q10"/>
  <c r="R10"/>
  <c r="S10"/>
  <c r="T10"/>
  <c r="U10"/>
  <c r="V10"/>
  <c r="W10"/>
  <c r="X10"/>
  <c r="P11"/>
  <c r="Q11"/>
  <c r="R11"/>
  <c r="S11"/>
  <c r="T11"/>
  <c r="U11"/>
  <c r="V11"/>
  <c r="W11"/>
  <c r="X11"/>
  <c r="P12"/>
  <c r="Q12"/>
  <c r="R12"/>
  <c r="S12"/>
  <c r="T12"/>
  <c r="U12"/>
  <c r="V12"/>
  <c r="W12"/>
  <c r="X12"/>
  <c r="P13"/>
  <c r="Q13"/>
  <c r="R13"/>
  <c r="S13"/>
  <c r="T13"/>
  <c r="U13"/>
  <c r="V13"/>
  <c r="W13"/>
  <c r="X13"/>
  <c r="P14"/>
  <c r="Q14"/>
  <c r="R14"/>
  <c r="S14"/>
  <c r="T14"/>
  <c r="U14"/>
  <c r="V14"/>
  <c r="W14"/>
  <c r="X14"/>
  <c r="P15"/>
  <c r="Q15"/>
  <c r="R15"/>
  <c r="S15"/>
  <c r="T15"/>
  <c r="U15"/>
  <c r="V15"/>
  <c r="W15"/>
  <c r="X15"/>
  <c r="P16"/>
  <c r="Q16"/>
  <c r="R16"/>
  <c r="S16"/>
  <c r="T16"/>
  <c r="U16"/>
  <c r="V16"/>
  <c r="W16"/>
  <c r="X16"/>
  <c r="P17"/>
  <c r="Q17"/>
  <c r="R17"/>
  <c r="S17"/>
  <c r="T17"/>
  <c r="U17"/>
  <c r="V17"/>
  <c r="W17"/>
  <c r="X17"/>
  <c r="P18"/>
  <c r="Q18"/>
  <c r="R18"/>
  <c r="S18"/>
  <c r="T18"/>
  <c r="U18"/>
  <c r="V18"/>
  <c r="W18"/>
  <c r="X18"/>
  <c r="P19"/>
  <c r="Q19"/>
  <c r="R19"/>
  <c r="S19"/>
  <c r="T19"/>
  <c r="U19"/>
  <c r="V19"/>
  <c r="W19"/>
  <c r="X19"/>
  <c r="P20"/>
  <c r="Q20"/>
  <c r="R20"/>
  <c r="S20"/>
  <c r="T20"/>
  <c r="U20"/>
  <c r="V20"/>
  <c r="W20"/>
  <c r="X20"/>
  <c r="P21"/>
  <c r="Q21"/>
  <c r="R21"/>
  <c r="S21"/>
  <c r="T21"/>
  <c r="U21"/>
  <c r="V21"/>
  <c r="W21"/>
  <c r="X21"/>
  <c r="P22"/>
  <c r="Q22"/>
  <c r="R22"/>
  <c r="S22"/>
  <c r="T22"/>
  <c r="U22"/>
  <c r="V22"/>
  <c r="W22"/>
  <c r="X22"/>
  <c r="P23"/>
  <c r="Q23"/>
  <c r="R23"/>
  <c r="S23"/>
  <c r="T23"/>
  <c r="U23"/>
  <c r="V23"/>
  <c r="W23"/>
  <c r="X23"/>
  <c r="P24"/>
  <c r="Q24"/>
  <c r="R24"/>
  <c r="S24"/>
  <c r="T24"/>
  <c r="U24"/>
  <c r="V24"/>
  <c r="W24"/>
  <c r="X24"/>
  <c r="P25"/>
  <c r="Q25"/>
  <c r="R25"/>
  <c r="S25"/>
  <c r="T25"/>
  <c r="U25"/>
  <c r="V25"/>
  <c r="W25"/>
  <c r="X25"/>
  <c r="P26"/>
  <c r="Q26"/>
  <c r="R26"/>
  <c r="S26"/>
  <c r="T26"/>
  <c r="U26"/>
  <c r="V26"/>
  <c r="W26"/>
  <c r="X26"/>
  <c r="P27"/>
  <c r="Q27"/>
  <c r="R27"/>
  <c r="S27"/>
  <c r="T27"/>
  <c r="U27"/>
  <c r="V27"/>
  <c r="W27"/>
  <c r="X27"/>
  <c r="P28"/>
  <c r="Q28"/>
  <c r="R28"/>
  <c r="S28"/>
  <c r="T28"/>
  <c r="U28"/>
  <c r="V28"/>
  <c r="W28"/>
  <c r="X28"/>
  <c r="P29"/>
  <c r="Q29"/>
  <c r="R29"/>
  <c r="S29"/>
  <c r="T29"/>
  <c r="U29"/>
  <c r="V29"/>
  <c r="W29"/>
  <c r="X29"/>
  <c r="P30"/>
  <c r="Q30"/>
  <c r="R30"/>
  <c r="S30"/>
  <c r="T30"/>
  <c r="U30"/>
  <c r="V30"/>
  <c r="W30"/>
  <c r="X30"/>
  <c r="P31"/>
  <c r="Q31"/>
  <c r="R31"/>
  <c r="S31"/>
  <c r="T31"/>
  <c r="U31"/>
  <c r="V31"/>
  <c r="W31"/>
  <c r="X31"/>
  <c r="P32"/>
  <c r="Q32"/>
  <c r="R32"/>
  <c r="S32"/>
  <c r="T32"/>
  <c r="U32"/>
  <c r="V32"/>
  <c r="W32"/>
  <c r="X32"/>
  <c r="P33"/>
  <c r="Q33"/>
  <c r="R33"/>
  <c r="S33"/>
  <c r="T33"/>
  <c r="U33"/>
  <c r="V33"/>
  <c r="W33"/>
  <c r="X33"/>
  <c r="P34"/>
  <c r="Q34"/>
  <c r="R34"/>
  <c r="S34"/>
  <c r="T34"/>
  <c r="U34"/>
  <c r="V34"/>
  <c r="W34"/>
  <c r="X34"/>
  <c r="P35"/>
  <c r="Q35"/>
  <c r="R35"/>
  <c r="S35"/>
  <c r="T35"/>
  <c r="U35"/>
  <c r="V35"/>
  <c r="W35"/>
  <c r="X35"/>
  <c r="P36"/>
  <c r="Q36"/>
  <c r="R36"/>
  <c r="S36"/>
  <c r="T36"/>
  <c r="U36"/>
  <c r="V36"/>
  <c r="W36"/>
  <c r="X36"/>
  <c r="P37"/>
  <c r="Q37"/>
  <c r="R37"/>
  <c r="S37"/>
  <c r="T37"/>
  <c r="U37"/>
  <c r="V37"/>
  <c r="W37"/>
  <c r="X37"/>
  <c r="P38"/>
  <c r="Q38"/>
  <c r="R38"/>
  <c r="S38"/>
  <c r="T38"/>
  <c r="U38"/>
  <c r="V38"/>
  <c r="W38"/>
  <c r="X38"/>
  <c r="P39"/>
  <c r="Q39"/>
  <c r="R39"/>
  <c r="S39"/>
  <c r="T39"/>
  <c r="U39"/>
  <c r="V39"/>
  <c r="W39"/>
  <c r="X39"/>
  <c r="P40"/>
  <c r="Q40"/>
  <c r="R40"/>
  <c r="S40"/>
  <c r="T40"/>
  <c r="U40"/>
  <c r="V40"/>
  <c r="W40"/>
  <c r="X40"/>
  <c r="P41"/>
  <c r="Q41"/>
  <c r="R41"/>
  <c r="S41"/>
  <c r="T41"/>
  <c r="U41"/>
  <c r="V41"/>
  <c r="W41"/>
  <c r="X41"/>
  <c r="P42"/>
  <c r="Q42"/>
  <c r="R42"/>
  <c r="S42"/>
  <c r="T42"/>
  <c r="U42"/>
  <c r="V42"/>
  <c r="W42"/>
  <c r="X42"/>
  <c r="Q4"/>
  <c r="R4"/>
  <c r="S4"/>
  <c r="T4"/>
  <c r="U4"/>
  <c r="V4"/>
  <c r="W4"/>
  <c r="X4"/>
  <c r="Y4"/>
  <c r="P4"/>
  <c r="Q3"/>
  <c r="R3"/>
  <c r="S3"/>
  <c r="T3"/>
  <c r="U3"/>
  <c r="V3"/>
  <c r="W3"/>
  <c r="X3"/>
  <c r="Y3"/>
  <c r="P3"/>
  <c r="M42"/>
  <c r="L42"/>
  <c r="M41"/>
  <c r="Z41" s="1"/>
  <c r="L41"/>
  <c r="N41" s="1"/>
  <c r="N40"/>
  <c r="M40"/>
  <c r="L40"/>
  <c r="M39"/>
  <c r="Z39" s="1"/>
  <c r="L39"/>
  <c r="M38"/>
  <c r="L38"/>
  <c r="M37"/>
  <c r="Z37" s="1"/>
  <c r="L37"/>
  <c r="Y37" s="1"/>
  <c r="M36"/>
  <c r="L36"/>
  <c r="N35"/>
  <c r="M35"/>
  <c r="Z35" s="1"/>
  <c r="L35"/>
  <c r="Y35" s="1"/>
  <c r="M34"/>
  <c r="L34"/>
  <c r="M33"/>
  <c r="Z33" s="1"/>
  <c r="L33"/>
  <c r="M32"/>
  <c r="L32"/>
  <c r="N32" s="1"/>
  <c r="M31"/>
  <c r="Z31" s="1"/>
  <c r="L31"/>
  <c r="M30"/>
  <c r="L30"/>
  <c r="M29"/>
  <c r="Z29" s="1"/>
  <c r="L29"/>
  <c r="M28"/>
  <c r="L28"/>
  <c r="M27"/>
  <c r="Z27" s="1"/>
  <c r="L27"/>
  <c r="Y27" s="1"/>
  <c r="M26"/>
  <c r="L26"/>
  <c r="M25"/>
  <c r="Z25" s="1"/>
  <c r="L25"/>
  <c r="N25" s="1"/>
  <c r="N24"/>
  <c r="M24"/>
  <c r="L24"/>
  <c r="M23"/>
  <c r="Z23" s="1"/>
  <c r="L23"/>
  <c r="M22"/>
  <c r="L22"/>
  <c r="M21"/>
  <c r="Z21" s="1"/>
  <c r="L21"/>
  <c r="Y21" s="1"/>
  <c r="M20"/>
  <c r="L20"/>
  <c r="N19"/>
  <c r="M19"/>
  <c r="Z19" s="1"/>
  <c r="L19"/>
  <c r="Y19" s="1"/>
  <c r="M18"/>
  <c r="L18"/>
  <c r="M17"/>
  <c r="Z17" s="1"/>
  <c r="L17"/>
  <c r="M16"/>
  <c r="L16"/>
  <c r="N16" s="1"/>
  <c r="M15"/>
  <c r="Z15" s="1"/>
  <c r="L15"/>
  <c r="M14"/>
  <c r="L14"/>
  <c r="M13"/>
  <c r="Z13" s="1"/>
  <c r="L13"/>
  <c r="M12"/>
  <c r="L12"/>
  <c r="M11"/>
  <c r="Z11" s="1"/>
  <c r="L11"/>
  <c r="Y11" s="1"/>
  <c r="M10"/>
  <c r="L10"/>
  <c r="M9"/>
  <c r="Z9" s="1"/>
  <c r="L9"/>
  <c r="N9" s="1"/>
  <c r="N8"/>
  <c r="M8"/>
  <c r="L8"/>
  <c r="M7"/>
  <c r="Z7" s="1"/>
  <c r="L7"/>
  <c r="M6"/>
  <c r="L6"/>
  <c r="M5"/>
  <c r="Z5" s="1"/>
  <c r="L5"/>
  <c r="Y5" s="1"/>
  <c r="M4"/>
  <c r="L4"/>
  <c r="N3"/>
  <c r="M3"/>
  <c r="Z4" s="1"/>
  <c r="L3"/>
  <c r="AA4" l="1"/>
  <c r="AA9"/>
  <c r="AA19"/>
  <c r="AA25"/>
  <c r="AA42"/>
  <c r="AA26"/>
  <c r="AA10"/>
  <c r="N7"/>
  <c r="N12"/>
  <c r="N14"/>
  <c r="N23"/>
  <c r="N28"/>
  <c r="N30"/>
  <c r="N39"/>
  <c r="N11"/>
  <c r="N17"/>
  <c r="N27"/>
  <c r="N33"/>
  <c r="Z3"/>
  <c r="Y42"/>
  <c r="Y41"/>
  <c r="Y40"/>
  <c r="Y39"/>
  <c r="Y38"/>
  <c r="Y36"/>
  <c r="Y34"/>
  <c r="Y33"/>
  <c r="Y32"/>
  <c r="Y31"/>
  <c r="Y30"/>
  <c r="Y29"/>
  <c r="Y28"/>
  <c r="Y26"/>
  <c r="Y25"/>
  <c r="Y24"/>
  <c r="Y23"/>
  <c r="Y22"/>
  <c r="Y20"/>
  <c r="Y18"/>
  <c r="Y17"/>
  <c r="Y16"/>
  <c r="Y15"/>
  <c r="Y14"/>
  <c r="Y13"/>
  <c r="Y12"/>
  <c r="Y10"/>
  <c r="Y9"/>
  <c r="Y8"/>
  <c r="Y7"/>
  <c r="Y6"/>
  <c r="N4"/>
  <c r="N6"/>
  <c r="N15"/>
  <c r="N20"/>
  <c r="AA20" s="1"/>
  <c r="N22"/>
  <c r="N31"/>
  <c r="N36"/>
  <c r="AA36" s="1"/>
  <c r="N38"/>
  <c r="AA3"/>
  <c r="Z42"/>
  <c r="Z40"/>
  <c r="Z38"/>
  <c r="Z36"/>
  <c r="Z34"/>
  <c r="Z32"/>
  <c r="Z30"/>
  <c r="Z28"/>
  <c r="Z26"/>
  <c r="Z24"/>
  <c r="Z22"/>
  <c r="Z20"/>
  <c r="Z18"/>
  <c r="Z16"/>
  <c r="Z14"/>
  <c r="Z12"/>
  <c r="Z10"/>
  <c r="Z8"/>
  <c r="Z6"/>
  <c r="N5"/>
  <c r="N10"/>
  <c r="N13"/>
  <c r="N18"/>
  <c r="N21"/>
  <c r="N26"/>
  <c r="N29"/>
  <c r="N34"/>
  <c r="N37"/>
  <c r="N42"/>
  <c r="AA41" s="1"/>
  <c r="AA29" l="1"/>
  <c r="AA30"/>
  <c r="AA13"/>
  <c r="AA14"/>
  <c r="AA15"/>
  <c r="AA16"/>
  <c r="AA27"/>
  <c r="AA28"/>
  <c r="AA33"/>
  <c r="AA34"/>
  <c r="AA39"/>
  <c r="AA40"/>
  <c r="AA37"/>
  <c r="AA38"/>
  <c r="AA21"/>
  <c r="AA22"/>
  <c r="AA5"/>
  <c r="AA6"/>
  <c r="AA11"/>
  <c r="AA12"/>
  <c r="AA23"/>
  <c r="AA24"/>
  <c r="AA31"/>
  <c r="AA32"/>
  <c r="AA17"/>
  <c r="AA18"/>
  <c r="AA7"/>
  <c r="AA8"/>
  <c r="AA35"/>
</calcChain>
</file>

<file path=xl/sharedStrings.xml><?xml version="1.0" encoding="utf-8"?>
<sst xmlns="http://schemas.openxmlformats.org/spreadsheetml/2006/main" count="76" uniqueCount="18">
  <si>
    <t>Lipid (%)</t>
  </si>
  <si>
    <t>aT</t>
  </si>
  <si>
    <t>bT</t>
  </si>
  <si>
    <t>gT</t>
  </si>
  <si>
    <t>dT</t>
  </si>
  <si>
    <t>aT3</t>
  </si>
  <si>
    <t>bT3</t>
  </si>
  <si>
    <t>gT3</t>
  </si>
  <si>
    <t>dT3</t>
  </si>
  <si>
    <t>T</t>
    <phoneticPr fontId="1" type="noConversion"/>
  </si>
  <si>
    <t>T3</t>
    <phoneticPr fontId="1" type="noConversion"/>
  </si>
  <si>
    <t xml:space="preserve">Total </t>
    <phoneticPr fontId="1" type="noConversion"/>
  </si>
  <si>
    <t>Rep</t>
  </si>
  <si>
    <t>Mean</t>
  </si>
  <si>
    <t>SE</t>
  </si>
  <si>
    <t>Ratio (%)</t>
  </si>
  <si>
    <t>IRGC accession number</t>
  </si>
  <si>
    <r>
      <t>Supplementary Table S1. Contents (mg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oil ) of tocols in 20 varieties of rice from the International Rice Genebank Collection (IRGC).</t>
    </r>
  </si>
</sst>
</file>

<file path=xl/styles.xml><?xml version="1.0" encoding="utf-8"?>
<styleSheet xmlns="http://schemas.openxmlformats.org/spreadsheetml/2006/main">
  <numFmts count="3">
    <numFmt numFmtId="164" formatCode="0.000_ "/>
    <numFmt numFmtId="165" formatCode="0.000"/>
    <numFmt numFmtId="166" formatCode="0.0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sz val="11"/>
      <name val="Calibri"/>
      <family val="3"/>
      <charset val="129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23">
    <xf numFmtId="0" fontId="0" fillId="0" borderId="0" xfId="0"/>
    <xf numFmtId="164" fontId="3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64" fontId="1" fillId="0" borderId="0" xfId="1" applyNumberFormat="1" applyFill="1"/>
    <xf numFmtId="164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164" fontId="1" fillId="0" borderId="0" xfId="1" applyNumberFormat="1" applyFont="1" applyFill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2" xfId="1" applyFill="1" applyBorder="1"/>
    <xf numFmtId="0" fontId="1" fillId="0" borderId="0" xfId="1" applyFill="1"/>
    <xf numFmtId="166" fontId="5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166" fontId="0" fillId="0" borderId="2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vertical="center"/>
    </xf>
  </cellXfs>
  <cellStyles count="3">
    <cellStyle name="Normal" xfId="0" builtinId="0"/>
    <cellStyle name="표준 2" xfId="1"/>
    <cellStyle name="표준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0"/>
  <sheetViews>
    <sheetView tabSelected="1" workbookViewId="0"/>
  </sheetViews>
  <sheetFormatPr defaultRowHeight="15"/>
  <cols>
    <col min="1" max="1" width="9.140625" style="3" customWidth="1"/>
    <col min="2" max="2" width="4.42578125" style="3" bestFit="1" customWidth="1"/>
    <col min="3" max="3" width="8.7109375" style="4" bestFit="1" customWidth="1"/>
    <col min="4" max="15" width="6" style="4" bestFit="1" customWidth="1"/>
    <col min="16" max="16" width="8.7109375" style="4" bestFit="1" customWidth="1"/>
    <col min="17" max="26" width="5.5703125" style="4" bestFit="1" customWidth="1"/>
    <col min="27" max="27" width="5.85546875" style="4" bestFit="1" customWidth="1"/>
    <col min="28" max="28" width="9" style="4" bestFit="1" customWidth="1"/>
    <col min="29" max="29" width="5" style="4" bestFit="1" customWidth="1"/>
    <col min="30" max="30" width="4" style="4" bestFit="1" customWidth="1"/>
    <col min="31" max="31" width="5" style="4" bestFit="1" customWidth="1"/>
    <col min="32" max="32" width="4" style="4" bestFit="1" customWidth="1"/>
    <col min="33" max="33" width="5" style="4" bestFit="1" customWidth="1"/>
    <col min="34" max="34" width="4.140625" style="4" bestFit="1" customWidth="1"/>
    <col min="35" max="36" width="5" style="4" bestFit="1" customWidth="1"/>
    <col min="37" max="37" width="6" style="4" bestFit="1" customWidth="1"/>
    <col min="38" max="16384" width="9.140625" style="4"/>
  </cols>
  <sheetData>
    <row r="1" spans="1:37" ht="23.25" customHeight="1">
      <c r="A1" s="2" t="s">
        <v>17</v>
      </c>
      <c r="AB1" s="16"/>
    </row>
    <row r="2" spans="1:37">
      <c r="A2" s="5" t="s">
        <v>16</v>
      </c>
      <c r="B2" s="5" t="s">
        <v>12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5" t="s">
        <v>9</v>
      </c>
      <c r="M2" s="5" t="s">
        <v>10</v>
      </c>
      <c r="N2" s="5" t="s">
        <v>11</v>
      </c>
      <c r="O2" s="5"/>
      <c r="P2" s="5" t="s">
        <v>0</v>
      </c>
      <c r="Q2" s="6" t="s">
        <v>1</v>
      </c>
      <c r="R2" s="6" t="s">
        <v>2</v>
      </c>
      <c r="S2" s="6" t="s">
        <v>3</v>
      </c>
      <c r="T2" s="6" t="s">
        <v>4</v>
      </c>
      <c r="U2" s="6" t="s">
        <v>5</v>
      </c>
      <c r="V2" s="6" t="s">
        <v>6</v>
      </c>
      <c r="W2" s="6" t="s">
        <v>7</v>
      </c>
      <c r="X2" s="6" t="s">
        <v>8</v>
      </c>
      <c r="Y2" s="5" t="s">
        <v>9</v>
      </c>
      <c r="Z2" s="5" t="s">
        <v>10</v>
      </c>
      <c r="AA2" s="5" t="s">
        <v>11</v>
      </c>
      <c r="AB2" s="16" t="s">
        <v>15</v>
      </c>
      <c r="AC2" s="6" t="s">
        <v>1</v>
      </c>
      <c r="AD2" s="6" t="s">
        <v>2</v>
      </c>
      <c r="AE2" s="6" t="s">
        <v>3</v>
      </c>
      <c r="AF2" s="6" t="s">
        <v>4</v>
      </c>
      <c r="AG2" s="6" t="s">
        <v>5</v>
      </c>
      <c r="AH2" s="6" t="s">
        <v>6</v>
      </c>
      <c r="AI2" s="6" t="s">
        <v>7</v>
      </c>
      <c r="AJ2" s="6" t="s">
        <v>8</v>
      </c>
    </row>
    <row r="3" spans="1:37">
      <c r="A3" s="3">
        <v>117264</v>
      </c>
      <c r="B3" s="3">
        <v>1</v>
      </c>
      <c r="C3" s="1">
        <v>2.5564962335840353</v>
      </c>
      <c r="D3" s="7">
        <v>0.22737844142857142</v>
      </c>
      <c r="E3" s="7">
        <v>1.3484186E-2</v>
      </c>
      <c r="F3" s="7">
        <v>9.2289701000000002E-2</v>
      </c>
      <c r="G3" s="7">
        <v>1.3623985E-2</v>
      </c>
      <c r="H3" s="7">
        <v>0.20999521999999998</v>
      </c>
      <c r="I3" s="7">
        <v>4.7847455555555555E-3</v>
      </c>
      <c r="J3" s="7">
        <v>0.41312817600000001</v>
      </c>
      <c r="K3" s="7">
        <v>3.6022210999999998E-2</v>
      </c>
      <c r="L3" s="8">
        <f>D3+E3+F3+G3</f>
        <v>0.34677631342857146</v>
      </c>
      <c r="M3" s="8">
        <f>H3+I3+J3+K3</f>
        <v>0.66393035255555555</v>
      </c>
      <c r="N3" s="8">
        <f>L3+M3</f>
        <v>1.0107066659841271</v>
      </c>
      <c r="O3" s="3" t="s">
        <v>13</v>
      </c>
      <c r="P3" s="9">
        <f>AVERAGE(C3:C4)</f>
        <v>2.5347891293574598</v>
      </c>
      <c r="Q3" s="9">
        <f t="shared" ref="Q3:AA3" si="0">AVERAGE(D3:D4)</f>
        <v>0.22083886357142857</v>
      </c>
      <c r="R3" s="9">
        <f t="shared" si="0"/>
        <v>1.2940797E-2</v>
      </c>
      <c r="S3" s="9">
        <f t="shared" si="0"/>
        <v>8.9657608E-2</v>
      </c>
      <c r="T3" s="9">
        <f t="shared" si="0"/>
        <v>1.2779808E-2</v>
      </c>
      <c r="U3" s="9">
        <f t="shared" si="0"/>
        <v>0.2033053775</v>
      </c>
      <c r="V3" s="9">
        <f t="shared" si="0"/>
        <v>4.5325466666666665E-3</v>
      </c>
      <c r="W3" s="9">
        <f t="shared" si="0"/>
        <v>0.40169585750000003</v>
      </c>
      <c r="X3" s="9">
        <f t="shared" si="0"/>
        <v>3.5074793E-2</v>
      </c>
      <c r="Y3" s="9">
        <f t="shared" si="0"/>
        <v>0.33621707657142857</v>
      </c>
      <c r="Z3" s="9">
        <f t="shared" si="0"/>
        <v>0.64460857466666666</v>
      </c>
      <c r="AA3" s="9">
        <f t="shared" si="0"/>
        <v>0.98082565123809529</v>
      </c>
      <c r="AB3" s="8"/>
      <c r="AC3" s="17">
        <f>Q3/$AA3*100</f>
        <v>22.515608486856344</v>
      </c>
      <c r="AD3" s="17">
        <f t="shared" ref="AD3:AJ3" si="1">R3/$AA3*100</f>
        <v>1.3193779122380054</v>
      </c>
      <c r="AE3" s="17">
        <f t="shared" si="1"/>
        <v>9.1410341773612149</v>
      </c>
      <c r="AF3" s="17">
        <f t="shared" si="1"/>
        <v>1.3029642917544071</v>
      </c>
      <c r="AG3" s="17">
        <f t="shared" si="1"/>
        <v>20.7279833315297</v>
      </c>
      <c r="AH3" s="17">
        <f t="shared" si="1"/>
        <v>0.46211542907194941</v>
      </c>
      <c r="AI3" s="17">
        <f t="shared" si="1"/>
        <v>40.954868685677184</v>
      </c>
      <c r="AJ3" s="17">
        <f t="shared" si="1"/>
        <v>3.576047685511194</v>
      </c>
      <c r="AK3" s="15">
        <f>SUM(AC3:AJ3)</f>
        <v>100</v>
      </c>
    </row>
    <row r="4" spans="1:37">
      <c r="B4" s="3">
        <v>2</v>
      </c>
      <c r="C4" s="1">
        <v>2.5130820251308839</v>
      </c>
      <c r="D4" s="7">
        <v>0.21429928571428572</v>
      </c>
      <c r="E4" s="7">
        <v>1.2397408E-2</v>
      </c>
      <c r="F4" s="7">
        <v>8.7025514999999998E-2</v>
      </c>
      <c r="G4" s="7">
        <v>1.1935631E-2</v>
      </c>
      <c r="H4" s="7">
        <v>0.19661553500000001</v>
      </c>
      <c r="I4" s="7">
        <v>4.2803477777777774E-3</v>
      </c>
      <c r="J4" s="7">
        <v>0.39026353899999999</v>
      </c>
      <c r="K4" s="7">
        <v>3.4127375000000001E-2</v>
      </c>
      <c r="L4" s="8">
        <f t="shared" ref="L4:L42" si="2">D4+E4+F4+G4</f>
        <v>0.32565783971428569</v>
      </c>
      <c r="M4" s="8">
        <f t="shared" ref="M4:M42" si="3">H4+I4+J4+K4</f>
        <v>0.62528679677777776</v>
      </c>
      <c r="N4" s="8">
        <f t="shared" ref="N4:N42" si="4">L4+M4</f>
        <v>0.95094463649206351</v>
      </c>
      <c r="O4" s="21" t="s">
        <v>14</v>
      </c>
      <c r="P4" s="22">
        <f>STDEV(C3:C4)/COUNT(C3:C4)^1/2</f>
        <v>7.6746202992674347E-3</v>
      </c>
      <c r="Q4" s="22">
        <f t="shared" ref="Q4:AA4" si="5">STDEV(D3:D4)/COUNT(D3:D4)^1/2</f>
        <v>2.3120899244415492E-3</v>
      </c>
      <c r="R4" s="22">
        <f t="shared" si="5"/>
        <v>1.9211702336108846E-4</v>
      </c>
      <c r="S4" s="22">
        <f t="shared" si="5"/>
        <v>9.305854045068224E-4</v>
      </c>
      <c r="T4" s="22">
        <f t="shared" si="5"/>
        <v>2.9846164061085795E-4</v>
      </c>
      <c r="U4" s="22">
        <f t="shared" si="5"/>
        <v>2.3652164984099785E-3</v>
      </c>
      <c r="V4" s="22">
        <f t="shared" si="5"/>
        <v>8.9165772270523048E-5</v>
      </c>
      <c r="W4" s="22">
        <f t="shared" si="5"/>
        <v>4.0419349680172138E-3</v>
      </c>
      <c r="X4" s="22">
        <f t="shared" si="5"/>
        <v>3.349628462090977E-4</v>
      </c>
      <c r="Y4" s="22">
        <f t="shared" si="5"/>
        <v>3.7332539929203308E-3</v>
      </c>
      <c r="Z4" s="22">
        <f t="shared" si="5"/>
        <v>6.8312800849070123E-3</v>
      </c>
      <c r="AA4" s="22">
        <f t="shared" si="5"/>
        <v>1.0564534077826379E-2</v>
      </c>
      <c r="AC4" s="18"/>
      <c r="AD4" s="18"/>
      <c r="AE4" s="18"/>
      <c r="AF4" s="18"/>
      <c r="AG4" s="18"/>
      <c r="AH4" s="18"/>
      <c r="AI4" s="18"/>
      <c r="AJ4" s="18"/>
    </row>
    <row r="5" spans="1:37">
      <c r="A5" s="3">
        <v>117265</v>
      </c>
      <c r="B5" s="3">
        <v>1</v>
      </c>
      <c r="C5" s="1">
        <v>2.5530780255302798</v>
      </c>
      <c r="D5" s="7">
        <v>0.25796772142857144</v>
      </c>
      <c r="E5" s="7">
        <v>9.782421999999999E-3</v>
      </c>
      <c r="F5" s="7">
        <v>7.6246306E-2</v>
      </c>
      <c r="G5" s="7">
        <v>9.247847E-3</v>
      </c>
      <c r="H5" s="7">
        <v>0.11093842499999999</v>
      </c>
      <c r="I5" s="7">
        <v>3.9514866666666669E-3</v>
      </c>
      <c r="J5" s="7">
        <v>0.37342497299999999</v>
      </c>
      <c r="K5" s="7">
        <v>6.9507630000000001E-2</v>
      </c>
      <c r="L5" s="8">
        <f t="shared" si="2"/>
        <v>0.35324429642857141</v>
      </c>
      <c r="M5" s="8">
        <f t="shared" si="3"/>
        <v>0.55782251466666666</v>
      </c>
      <c r="N5" s="8">
        <f t="shared" si="4"/>
        <v>0.91106681109523802</v>
      </c>
      <c r="O5" s="3" t="s">
        <v>13</v>
      </c>
      <c r="P5" s="9">
        <f t="shared" ref="P5" si="6">AVERAGE(C5:C6)</f>
        <v>2.5514540184311221</v>
      </c>
      <c r="Q5" s="9">
        <f t="shared" ref="Q5" si="7">AVERAGE(D5:D6)</f>
        <v>0.25524366857142855</v>
      </c>
      <c r="R5" s="9">
        <f t="shared" ref="R5" si="8">AVERAGE(E5:E6)</f>
        <v>9.7947294999999983E-3</v>
      </c>
      <c r="S5" s="9">
        <f t="shared" ref="S5" si="9">AVERAGE(F5:F6)</f>
        <v>6.9510703499999993E-2</v>
      </c>
      <c r="T5" s="9">
        <f t="shared" ref="T5" si="10">AVERAGE(G5:G6)</f>
        <v>7.3712399999999994E-3</v>
      </c>
      <c r="U5" s="9">
        <f t="shared" ref="U5" si="11">AVERAGE(H5:H6)</f>
        <v>0.10928438416666666</v>
      </c>
      <c r="V5" s="9">
        <f t="shared" ref="V5" si="12">AVERAGE(I5:I6)</f>
        <v>3.9517611111111114E-3</v>
      </c>
      <c r="W5" s="9">
        <f t="shared" ref="W5" si="13">AVERAGE(J5:J6)</f>
        <v>0.37176301950000001</v>
      </c>
      <c r="X5" s="9">
        <f t="shared" ref="X5" si="14">AVERAGE(K5:K6)</f>
        <v>6.8258423999999998E-2</v>
      </c>
      <c r="Y5" s="9">
        <f t="shared" ref="Y5" si="15">AVERAGE(L5:L6)</f>
        <v>0.34192034157142859</v>
      </c>
      <c r="Z5" s="9">
        <f t="shared" ref="Z5" si="16">AVERAGE(M5:M6)</f>
        <v>0.55325758877777775</v>
      </c>
      <c r="AA5" s="9">
        <f t="shared" ref="AA5" si="17">AVERAGE(N5:N6)</f>
        <v>0.89517793034920634</v>
      </c>
      <c r="AC5" s="19">
        <f>Q5/$AA5*100</f>
        <v>28.513177092274688</v>
      </c>
      <c r="AD5" s="19">
        <f t="shared" ref="AD5" si="18">R5/$AA5*100</f>
        <v>1.0941656589075093</v>
      </c>
      <c r="AE5" s="19">
        <f t="shared" ref="AE5" si="19">S5/$AA5*100</f>
        <v>7.7650153274985314</v>
      </c>
      <c r="AF5" s="19">
        <f t="shared" ref="AF5" si="20">T5/$AA5*100</f>
        <v>0.82343853105544051</v>
      </c>
      <c r="AG5" s="19">
        <f t="shared" ref="AG5" si="21">U5/$AA5*100</f>
        <v>12.208118683626967</v>
      </c>
      <c r="AH5" s="19">
        <f t="shared" ref="AH5" si="22">V5/$AA5*100</f>
        <v>0.44144979195024847</v>
      </c>
      <c r="AI5" s="19">
        <f t="shared" ref="AI5" si="23">W5/$AA5*100</f>
        <v>41.529511273247806</v>
      </c>
      <c r="AJ5" s="19">
        <f t="shared" ref="AJ5" si="24">X5/$AA5*100</f>
        <v>7.6251236414388117</v>
      </c>
      <c r="AK5" s="15">
        <f>SUM(AC5:AJ5)</f>
        <v>100</v>
      </c>
    </row>
    <row r="6" spans="1:37">
      <c r="B6" s="3">
        <v>2</v>
      </c>
      <c r="C6" s="1">
        <v>2.5498300113319639</v>
      </c>
      <c r="D6" s="7">
        <v>0.25251961571428572</v>
      </c>
      <c r="E6" s="7">
        <v>9.8070369999999994E-3</v>
      </c>
      <c r="F6" s="7">
        <v>6.2775101E-2</v>
      </c>
      <c r="G6" s="7">
        <v>5.4946329999999996E-3</v>
      </c>
      <c r="H6" s="7">
        <v>0.10763034333333334</v>
      </c>
      <c r="I6" s="7">
        <v>3.9520355555555551E-3</v>
      </c>
      <c r="J6" s="7">
        <v>0.37010106599999998</v>
      </c>
      <c r="K6" s="7">
        <v>6.7009217999999995E-2</v>
      </c>
      <c r="L6" s="8">
        <f t="shared" si="2"/>
        <v>0.33059638671428576</v>
      </c>
      <c r="M6" s="8">
        <f t="shared" si="3"/>
        <v>0.54869266288888885</v>
      </c>
      <c r="N6" s="8">
        <f t="shared" si="4"/>
        <v>0.87928904960317467</v>
      </c>
      <c r="O6" s="21" t="s">
        <v>14</v>
      </c>
      <c r="P6" s="22">
        <f t="shared" ref="P6" si="25">STDEV(C5:C6)/COUNT(C5:C6)^1/2</f>
        <v>5.741732162548571E-4</v>
      </c>
      <c r="Q6" s="22">
        <f t="shared" ref="Q6" si="26">STDEV(D5:D6)/COUNT(D5:D6)^1/2</f>
        <v>9.6309812379815338E-4</v>
      </c>
      <c r="R6" s="22">
        <f t="shared" ref="R6" si="27">STDEV(E5:E6)/COUNT(E5:E6)^1/2</f>
        <v>4.351358354726788E-6</v>
      </c>
      <c r="S6" s="22">
        <f t="shared" ref="S6" si="28">STDEV(F5:F6)/COUNT(F5:F6)^1/2</f>
        <v>2.3813951015635602E-3</v>
      </c>
      <c r="T6" s="22">
        <f t="shared" ref="T6" si="29">STDEV(G5:G6)/COUNT(G5:G6)^1/2</f>
        <v>6.6348076766107179E-4</v>
      </c>
      <c r="U6" s="22">
        <f t="shared" ref="U6" si="30">STDEV(H5:H6)/COUNT(H5:H6)^1/2</f>
        <v>5.8479174480472232E-4</v>
      </c>
      <c r="V6" s="22">
        <f t="shared" ref="V6" si="31">STDEV(I5:I6)/COUNT(I5:I6)^1/2</f>
        <v>9.7030763862704424E-8</v>
      </c>
      <c r="W6" s="22">
        <f t="shared" ref="W6" si="32">STDEV(J5:J6)/COUNT(J5:J6)^1/2</f>
        <v>5.8758929493336106E-4</v>
      </c>
      <c r="X6" s="22">
        <f t="shared" ref="X6" si="33">STDEV(K5:K6)/COUNT(K5:K6)^1/2</f>
        <v>4.4166101684946208E-4</v>
      </c>
      <c r="Y6" s="22">
        <f t="shared" ref="Y6" si="34">STDEV(L5:L6)/COUNT(L5:L6)^1/2</f>
        <v>4.003622634668017E-3</v>
      </c>
      <c r="Z6" s="22">
        <f t="shared" ref="Z6" si="35">STDEV(M5:M6)/COUNT(M5:M6)^1/2</f>
        <v>1.6139450258236862E-3</v>
      </c>
      <c r="AA6" s="22">
        <f t="shared" ref="AA6" si="36">STDEV(N5:N6)/COUNT(N5:N6)^1/2</f>
        <v>5.6175676604916834E-3</v>
      </c>
      <c r="AC6" s="18"/>
      <c r="AD6" s="18"/>
      <c r="AE6" s="18"/>
      <c r="AF6" s="18"/>
      <c r="AG6" s="18"/>
      <c r="AH6" s="18"/>
      <c r="AI6" s="18"/>
      <c r="AJ6" s="18"/>
    </row>
    <row r="7" spans="1:37">
      <c r="A7" s="3">
        <v>117266</v>
      </c>
      <c r="B7" s="3">
        <v>1</v>
      </c>
      <c r="C7" s="1">
        <v>2.1697830216978646</v>
      </c>
      <c r="D7" s="7">
        <v>6.5067481428571397E-2</v>
      </c>
      <c r="E7" s="7">
        <v>5.7496659999999996E-3</v>
      </c>
      <c r="F7" s="7">
        <v>0.25110685700000002</v>
      </c>
      <c r="G7" s="7">
        <v>1.9491051999999998E-2</v>
      </c>
      <c r="H7" s="7">
        <v>5.4337413333333334E-2</v>
      </c>
      <c r="I7" s="7">
        <v>1.3827637777777776E-2</v>
      </c>
      <c r="J7" s="7">
        <v>0.55764403799999995</v>
      </c>
      <c r="K7" s="7">
        <v>0.111092753</v>
      </c>
      <c r="L7" s="8">
        <f t="shared" si="2"/>
        <v>0.3414150564285714</v>
      </c>
      <c r="M7" s="8">
        <f t="shared" si="3"/>
        <v>0.73690184211111109</v>
      </c>
      <c r="N7" s="8">
        <f t="shared" si="4"/>
        <v>1.0783168985396825</v>
      </c>
      <c r="O7" s="3" t="s">
        <v>13</v>
      </c>
      <c r="P7" s="9">
        <f t="shared" ref="P7" si="37">AVERAGE(C7:C8)</f>
        <v>2.1681165216811444</v>
      </c>
      <c r="Q7" s="9">
        <f t="shared" ref="Q7" si="38">AVERAGE(D7:D8)</f>
        <v>6.6792625714285708E-2</v>
      </c>
      <c r="R7" s="9">
        <f t="shared" ref="R7" si="39">AVERAGE(E7:E8)</f>
        <v>6.0279254999999997E-3</v>
      </c>
      <c r="S7" s="9">
        <f t="shared" ref="S7" si="40">AVERAGE(F7:F8)</f>
        <v>0.25498904350000001</v>
      </c>
      <c r="T7" s="9">
        <f t="shared" ref="T7" si="41">AVERAGE(G7:G8)</f>
        <v>1.8583837499999999E-2</v>
      </c>
      <c r="U7" s="9">
        <f t="shared" ref="U7" si="42">AVERAGE(H7:H8)</f>
        <v>5.4923550833333334E-2</v>
      </c>
      <c r="V7" s="9">
        <f t="shared" ref="V7" si="43">AVERAGE(I7:I8)</f>
        <v>1.3948091666666666E-2</v>
      </c>
      <c r="W7" s="9">
        <f t="shared" ref="W7" si="44">AVERAGE(J7:J8)</f>
        <v>0.56588600599999994</v>
      </c>
      <c r="X7" s="9">
        <f t="shared" ref="X7" si="45">AVERAGE(K7:K8)</f>
        <v>0.111178267</v>
      </c>
      <c r="Y7" s="9">
        <f t="shared" ref="Y7" si="46">AVERAGE(L7:L8)</f>
        <v>0.3463934322142857</v>
      </c>
      <c r="Z7" s="9">
        <f t="shared" ref="Z7" si="47">AVERAGE(M7:M8)</f>
        <v>0.74593591550000005</v>
      </c>
      <c r="AA7" s="9">
        <f t="shared" ref="AA7" si="48">AVERAGE(N7:N8)</f>
        <v>1.0923293477142857</v>
      </c>
      <c r="AC7" s="19">
        <f t="shared" ref="AC7" si="49">Q7/$AA7*100</f>
        <v>6.1146966209458897</v>
      </c>
      <c r="AD7" s="19">
        <f t="shared" ref="AD7" si="50">R7/$AA7*100</f>
        <v>0.55184139404599142</v>
      </c>
      <c r="AE7" s="19">
        <f t="shared" ref="AE7" si="51">S7/$AA7*100</f>
        <v>23.343604567026247</v>
      </c>
      <c r="AF7" s="19">
        <f t="shared" ref="AF7" si="52">T7/$AA7*100</f>
        <v>1.7013035069401858</v>
      </c>
      <c r="AG7" s="19">
        <f t="shared" ref="AG7" si="53">U7/$AA7*100</f>
        <v>5.0281127160285157</v>
      </c>
      <c r="AH7" s="19">
        <f t="shared" ref="AH7" si="54">V7/$AA7*100</f>
        <v>1.2769126542148888</v>
      </c>
      <c r="AI7" s="19">
        <f t="shared" ref="AI7" si="55">W7/$AA7*100</f>
        <v>51.805438275930626</v>
      </c>
      <c r="AJ7" s="19">
        <f t="shared" ref="AJ7" si="56">X7/$AA7*100</f>
        <v>10.178090264867649</v>
      </c>
      <c r="AK7" s="15">
        <f>SUM(AC7:AJ7)</f>
        <v>100</v>
      </c>
    </row>
    <row r="8" spans="1:37">
      <c r="B8" s="3">
        <v>2</v>
      </c>
      <c r="C8" s="1">
        <v>2.1664500216644242</v>
      </c>
      <c r="D8" s="7">
        <v>6.8517770000000006E-2</v>
      </c>
      <c r="E8" s="7">
        <v>6.3061849999999997E-3</v>
      </c>
      <c r="F8" s="7">
        <v>0.25887123000000001</v>
      </c>
      <c r="G8" s="7">
        <v>1.7676622999999999E-2</v>
      </c>
      <c r="H8" s="7">
        <v>5.5509688333333335E-2</v>
      </c>
      <c r="I8" s="7">
        <v>1.4068545555555556E-2</v>
      </c>
      <c r="J8" s="7">
        <v>0.57412797400000004</v>
      </c>
      <c r="K8" s="7">
        <v>0.11126378100000001</v>
      </c>
      <c r="L8" s="8">
        <f t="shared" si="2"/>
        <v>0.35137180800000001</v>
      </c>
      <c r="M8" s="8">
        <f t="shared" si="3"/>
        <v>0.75496998888888889</v>
      </c>
      <c r="N8" s="8">
        <f t="shared" si="4"/>
        <v>1.1063417968888889</v>
      </c>
      <c r="O8" s="21" t="s">
        <v>14</v>
      </c>
      <c r="P8" s="22">
        <f t="shared" ref="P8" si="57">STDEV(C7:C8)/COUNT(C7:C8)^1/2</f>
        <v>5.8919673133517271E-4</v>
      </c>
      <c r="Q8" s="22">
        <f t="shared" ref="Q8" si="58">STDEV(D7:D8)/COUNT(D7:D8)^1/2</f>
        <v>6.0993061147690368E-4</v>
      </c>
      <c r="R8" s="22">
        <f t="shared" ref="R8" si="59">STDEV(E7:E8)/COUNT(E7:E8)^1/2</f>
        <v>9.8379589689789079E-5</v>
      </c>
      <c r="S8" s="22">
        <f t="shared" ref="S8" si="60">STDEV(F7:F8)/COUNT(F7:F8)^1/2</f>
        <v>1.3725601999904327E-3</v>
      </c>
      <c r="T8" s="22">
        <f t="shared" ref="T8" si="61">STDEV(G7:G8)/COUNT(G7:G8)^1/2</f>
        <v>3.2074876247038147E-4</v>
      </c>
      <c r="U8" s="22">
        <f t="shared" ref="U8" si="62">STDEV(H7:H8)/COUNT(H7:H8)^1/2</f>
        <v>2.0723090047886506E-4</v>
      </c>
      <c r="V8" s="22">
        <f t="shared" ref="V8" si="63">STDEV(I7:I8)/COUNT(I7:I8)^1/2</f>
        <v>4.2586880826812518E-5</v>
      </c>
      <c r="W8" s="22">
        <f t="shared" ref="W8" si="64">STDEV(J7:J8)/COUNT(J7:J8)^1/2</f>
        <v>2.9139757315612791E-3</v>
      </c>
      <c r="X8" s="22">
        <f t="shared" ref="X8" si="65">STDEV(K7:K8)/COUNT(K7:K8)^1/2</f>
        <v>3.0233764643193855E-5</v>
      </c>
      <c r="Y8" s="22">
        <f t="shared" ref="Y8" si="66">STDEV(L7:L8)/COUNT(L7:L8)^1/2</f>
        <v>1.7601216386867462E-3</v>
      </c>
      <c r="Z8" s="22">
        <f t="shared" ref="Z8" si="67">STDEV(M7:M8)/COUNT(M7:M8)^1/2</f>
        <v>3.1940272775101367E-3</v>
      </c>
      <c r="AA8" s="22">
        <f t="shared" ref="AA8" si="68">STDEV(N7:N8)/COUNT(N7:N8)^1/2</f>
        <v>4.9541489161968825E-3</v>
      </c>
      <c r="AC8" s="18"/>
      <c r="AD8" s="18"/>
      <c r="AE8" s="18"/>
      <c r="AF8" s="18"/>
      <c r="AG8" s="18"/>
      <c r="AH8" s="18"/>
      <c r="AI8" s="18"/>
      <c r="AJ8" s="18"/>
    </row>
    <row r="9" spans="1:37">
      <c r="A9" s="3">
        <v>117267</v>
      </c>
      <c r="B9" s="3">
        <v>1</v>
      </c>
      <c r="C9" s="1">
        <v>2.5064995666953962</v>
      </c>
      <c r="D9" s="7">
        <v>0.25937376142857144</v>
      </c>
      <c r="E9" s="7">
        <v>1.5876677999999998E-2</v>
      </c>
      <c r="F9" s="7">
        <v>7.6731814999999995E-2</v>
      </c>
      <c r="G9" s="7">
        <v>1.1801174999999999E-2</v>
      </c>
      <c r="H9" s="7">
        <v>0.20493446166666665</v>
      </c>
      <c r="I9" s="7">
        <v>1.0552976666666667E-2</v>
      </c>
      <c r="J9" s="7">
        <v>0.402326405</v>
      </c>
      <c r="K9" s="7">
        <v>0.11661463599999999</v>
      </c>
      <c r="L9" s="8">
        <f t="shared" si="2"/>
        <v>0.36378342942857139</v>
      </c>
      <c r="M9" s="8">
        <f t="shared" si="3"/>
        <v>0.73442847933333333</v>
      </c>
      <c r="N9" s="8">
        <f t="shared" si="4"/>
        <v>1.0982119087619047</v>
      </c>
      <c r="O9" s="3" t="s">
        <v>13</v>
      </c>
      <c r="P9" s="9">
        <f t="shared" ref="P9" si="69">AVERAGE(C9:C10)</f>
        <v>2.5131237959465809</v>
      </c>
      <c r="Q9" s="9">
        <f t="shared" ref="Q9" si="70">AVERAGE(D9:D10)</f>
        <v>0.24443154857142857</v>
      </c>
      <c r="R9" s="9">
        <f t="shared" ref="R9" si="71">AVERAGE(E9:E10)</f>
        <v>1.4726979999999999E-2</v>
      </c>
      <c r="S9" s="9">
        <f t="shared" ref="S9" si="72">AVERAGE(F9:F10)</f>
        <v>6.3857507499999994E-2</v>
      </c>
      <c r="T9" s="9">
        <f t="shared" ref="T9" si="73">AVERAGE(G9:G10)</f>
        <v>9.9140310000000002E-3</v>
      </c>
      <c r="U9" s="9">
        <f t="shared" ref="U9" si="74">AVERAGE(H9:H10)</f>
        <v>0.19222358416666666</v>
      </c>
      <c r="V9" s="9">
        <f t="shared" ref="V9" si="75">AVERAGE(I9:I10)</f>
        <v>9.6715783333333333E-3</v>
      </c>
      <c r="W9" s="9">
        <f t="shared" ref="W9" si="76">AVERAGE(J9:J10)</f>
        <v>0.38007777499999995</v>
      </c>
      <c r="X9" s="9">
        <f t="shared" ref="X9" si="77">AVERAGE(K9:K10)</f>
        <v>0.10992144600000001</v>
      </c>
      <c r="Y9" s="9">
        <f t="shared" ref="Y9" si="78">AVERAGE(L9:L10)</f>
        <v>0.33293006707142858</v>
      </c>
      <c r="Z9" s="9">
        <f t="shared" ref="Z9" si="79">AVERAGE(M9:M10)</f>
        <v>0.69189438349999999</v>
      </c>
      <c r="AA9" s="9">
        <f t="shared" ref="AA9" si="80">AVERAGE(N9:N10)</f>
        <v>1.0248244505714286</v>
      </c>
      <c r="AC9" s="19">
        <f t="shared" ref="AC9" si="81">Q9/$AA9*100</f>
        <v>23.851065266362134</v>
      </c>
      <c r="AD9" s="19">
        <f t="shared" ref="AD9" si="82">R9/$AA9*100</f>
        <v>1.4370246525430213</v>
      </c>
      <c r="AE9" s="19">
        <f t="shared" ref="AE9" si="83">S9/$AA9*100</f>
        <v>6.231067912596532</v>
      </c>
      <c r="AF9" s="19">
        <f t="shared" ref="AF9" si="84">T9/$AA9*100</f>
        <v>0.96738821897468064</v>
      </c>
      <c r="AG9" s="19">
        <f t="shared" ref="AG9" si="85">U9/$AA9*100</f>
        <v>18.756732829655391</v>
      </c>
      <c r="AH9" s="19">
        <f t="shared" ref="AH9" si="86">V9/$AA9*100</f>
        <v>0.94373024842845898</v>
      </c>
      <c r="AI9" s="19">
        <f t="shared" ref="AI9" si="87">W9/$AA9*100</f>
        <v>37.087110361981864</v>
      </c>
      <c r="AJ9" s="19">
        <f t="shared" ref="AJ9" si="88">X9/$AA9*100</f>
        <v>10.725880509457914</v>
      </c>
      <c r="AK9" s="15">
        <f>SUM(AC9:AJ9)</f>
        <v>100</v>
      </c>
    </row>
    <row r="10" spans="1:37">
      <c r="B10" s="3">
        <v>2</v>
      </c>
      <c r="C10" s="1">
        <v>2.5197480251977651</v>
      </c>
      <c r="D10" s="7">
        <v>0.22948933571428573</v>
      </c>
      <c r="E10" s="7">
        <v>1.3577282E-2</v>
      </c>
      <c r="F10" s="7">
        <v>5.0983199999999999E-2</v>
      </c>
      <c r="G10" s="7">
        <v>8.0268869999999999E-3</v>
      </c>
      <c r="H10" s="7">
        <v>0.17951270666666666</v>
      </c>
      <c r="I10" s="7">
        <v>8.7901799999999999E-3</v>
      </c>
      <c r="J10" s="7">
        <v>0.35782914499999996</v>
      </c>
      <c r="K10" s="7">
        <v>0.103228256</v>
      </c>
      <c r="L10" s="8">
        <f t="shared" si="2"/>
        <v>0.30207670471428572</v>
      </c>
      <c r="M10" s="8">
        <f t="shared" si="3"/>
        <v>0.64936028766666665</v>
      </c>
      <c r="N10" s="8">
        <f t="shared" si="4"/>
        <v>0.95143699238095236</v>
      </c>
      <c r="O10" s="21" t="s">
        <v>14</v>
      </c>
      <c r="P10" s="22">
        <f t="shared" ref="P10" si="89">STDEV(C9:C10)/COUNT(C9:C10)^1/2</f>
        <v>2.3420187118234031E-3</v>
      </c>
      <c r="Q10" s="22">
        <f t="shared" ref="Q10" si="90">STDEV(D9:D10)/COUNT(D9:D10)^1/2</f>
        <v>5.2828700186094068E-3</v>
      </c>
      <c r="R10" s="22">
        <f t="shared" ref="R10" si="91">STDEV(E9:E10)/COUNT(E9:E10)^1/2</f>
        <v>4.0647962605830541E-4</v>
      </c>
      <c r="S10" s="22">
        <f t="shared" ref="S10" si="92">STDEV(F9:F10)/COUNT(F9:F10)^1/2</f>
        <v>4.5517550681654128E-3</v>
      </c>
      <c r="T10" s="22">
        <f t="shared" ref="T10" si="93">STDEV(G9:G10)/COUNT(G9:G10)^1/2</f>
        <v>6.6720615973775281E-4</v>
      </c>
      <c r="U10" s="22">
        <f t="shared" ref="U10" si="94">STDEV(H9:H10)/COUNT(H9:H10)^1/2</f>
        <v>4.4939738375407122E-3</v>
      </c>
      <c r="V10" s="22">
        <f t="shared" ref="V10" si="95">STDEV(I9:I10)/COUNT(I9:I10)^1/2</f>
        <v>3.1162136921326054E-4</v>
      </c>
      <c r="W10" s="22">
        <f t="shared" ref="W10" si="96">STDEV(J9:J10)/COUNT(J9:J10)^1/2</f>
        <v>7.8660785725554409E-3</v>
      </c>
      <c r="X10" s="22">
        <f t="shared" ref="X10" si="97">STDEV(K9:K10)/COUNT(K9:K10)^1/2</f>
        <v>2.3664000183849922E-3</v>
      </c>
      <c r="Y10" s="22">
        <f t="shared" ref="Y10" si="98">STDEV(L9:L10)/COUNT(L9:L10)^1/2</f>
        <v>1.0908310872570664E-2</v>
      </c>
      <c r="Z10" s="22">
        <f t="shared" ref="Z10" si="99">STDEV(M9:M10)/COUNT(M9:M10)^1/2</f>
        <v>1.5038073797694227E-2</v>
      </c>
      <c r="AA10" s="22">
        <f t="shared" ref="AA10" si="100">STDEV(N9:N10)/COUNT(N9:N10)^1/2</f>
        <v>2.5946384670264454E-2</v>
      </c>
      <c r="AC10" s="18"/>
      <c r="AD10" s="18"/>
      <c r="AE10" s="18"/>
      <c r="AF10" s="18"/>
      <c r="AG10" s="18"/>
      <c r="AH10" s="18"/>
      <c r="AI10" s="18"/>
      <c r="AJ10" s="18"/>
    </row>
    <row r="11" spans="1:37">
      <c r="A11" s="3">
        <v>117268</v>
      </c>
      <c r="B11" s="3">
        <v>1</v>
      </c>
      <c r="C11" s="1">
        <v>2.1298580094666373</v>
      </c>
      <c r="D11" s="7">
        <v>0.13220841999999999</v>
      </c>
      <c r="E11" s="7">
        <v>9.0529140000000004E-3</v>
      </c>
      <c r="F11" s="7">
        <v>0.18775544</v>
      </c>
      <c r="G11" s="7">
        <v>1.473559E-2</v>
      </c>
      <c r="H11" s="7">
        <v>2.6562191666666669E-2</v>
      </c>
      <c r="I11" s="7">
        <v>3.7921388888888892E-3</v>
      </c>
      <c r="J11" s="7">
        <v>0.56078776299999999</v>
      </c>
      <c r="K11" s="7">
        <v>3.6735023999999998E-2</v>
      </c>
      <c r="L11" s="8">
        <f t="shared" si="2"/>
        <v>0.34375236399999998</v>
      </c>
      <c r="M11" s="8">
        <f t="shared" si="3"/>
        <v>0.62787711755555553</v>
      </c>
      <c r="N11" s="8">
        <f t="shared" si="4"/>
        <v>0.97162948155555551</v>
      </c>
      <c r="O11" s="3" t="s">
        <v>13</v>
      </c>
      <c r="P11" s="9">
        <f t="shared" ref="P11" si="101">AVERAGE(C11:C12)</f>
        <v>2.1097200465245973</v>
      </c>
      <c r="Q11" s="9">
        <f t="shared" ref="Q11" si="102">AVERAGE(D11:D12)</f>
        <v>0.12833954785714285</v>
      </c>
      <c r="R11" s="9">
        <f t="shared" ref="R11" si="103">AVERAGE(E11:E12)</f>
        <v>8.4422000000000004E-3</v>
      </c>
      <c r="S11" s="9">
        <f t="shared" ref="S11" si="104">AVERAGE(F11:F12)</f>
        <v>0.1736033085</v>
      </c>
      <c r="T11" s="9">
        <f t="shared" ref="T11" si="105">AVERAGE(G11:G12)</f>
        <v>1.2601952499999999E-2</v>
      </c>
      <c r="U11" s="9">
        <f t="shared" ref="U11" si="106">AVERAGE(H11:H12)</f>
        <v>2.5648063333333332E-2</v>
      </c>
      <c r="V11" s="9">
        <f t="shared" ref="V11" si="107">AVERAGE(I11:I12)</f>
        <v>3.5067972222222223E-3</v>
      </c>
      <c r="W11" s="9">
        <f t="shared" ref="W11" si="108">AVERAGE(J11:J12)</f>
        <v>0.54459730799999995</v>
      </c>
      <c r="X11" s="9">
        <f t="shared" ref="X11" si="109">AVERAGE(K11:K12)</f>
        <v>3.5372501000000001E-2</v>
      </c>
      <c r="Y11" s="9">
        <f t="shared" ref="Y11" si="110">AVERAGE(L11:L12)</f>
        <v>0.32298700885714282</v>
      </c>
      <c r="Z11" s="9">
        <f t="shared" ref="Z11" si="111">AVERAGE(M11:M12)</f>
        <v>0.60912466955555555</v>
      </c>
      <c r="AA11" s="9">
        <f t="shared" ref="AA11" si="112">AVERAGE(N11:N12)</f>
        <v>0.93211167841269837</v>
      </c>
      <c r="AC11" s="19">
        <f t="shared" ref="AC11" si="113">Q11/$AA11*100</f>
        <v>13.768687897537498</v>
      </c>
      <c r="AD11" s="19">
        <f t="shared" ref="AD11" si="114">R11/$AA11*100</f>
        <v>0.90570692284172449</v>
      </c>
      <c r="AE11" s="19">
        <f t="shared" ref="AE11" si="115">S11/$AA11*100</f>
        <v>18.624732692506406</v>
      </c>
      <c r="AF11" s="19">
        <f t="shared" ref="AF11" si="116">T11/$AA11*100</f>
        <v>1.3519788231234244</v>
      </c>
      <c r="AG11" s="19">
        <f t="shared" ref="AG11" si="117">U11/$AA11*100</f>
        <v>2.7516084099503675</v>
      </c>
      <c r="AH11" s="19">
        <f t="shared" ref="AH11" si="118">V11/$AA11*100</f>
        <v>0.37622071511795452</v>
      </c>
      <c r="AI11" s="19">
        <f t="shared" ref="AI11" si="119">W11/$AA11*100</f>
        <v>58.426186541016179</v>
      </c>
      <c r="AJ11" s="19">
        <f t="shared" ref="AJ11" si="120">X11/$AA11*100</f>
        <v>3.7948779979064486</v>
      </c>
      <c r="AK11" s="15">
        <f>SUM(AC11:AJ11)</f>
        <v>100.00000000000001</v>
      </c>
    </row>
    <row r="12" spans="1:37">
      <c r="B12" s="3">
        <v>2</v>
      </c>
      <c r="C12" s="1">
        <v>2.0895820835825574</v>
      </c>
      <c r="D12" s="7">
        <v>0.1244706757142857</v>
      </c>
      <c r="E12" s="7">
        <v>7.8314860000000003E-3</v>
      </c>
      <c r="F12" s="7">
        <v>0.159451177</v>
      </c>
      <c r="G12" s="7">
        <v>1.0468314999999999E-2</v>
      </c>
      <c r="H12" s="7">
        <v>2.4733934999999999E-2</v>
      </c>
      <c r="I12" s="7">
        <v>3.2214555555555558E-3</v>
      </c>
      <c r="J12" s="7">
        <v>0.52840685300000001</v>
      </c>
      <c r="K12" s="7">
        <v>3.4009977999999996E-2</v>
      </c>
      <c r="L12" s="8">
        <f t="shared" si="2"/>
        <v>0.30222165371428572</v>
      </c>
      <c r="M12" s="8">
        <f t="shared" si="3"/>
        <v>0.59037222155555558</v>
      </c>
      <c r="N12" s="8">
        <f t="shared" si="4"/>
        <v>0.89259387526984124</v>
      </c>
      <c r="O12" s="21" t="s">
        <v>14</v>
      </c>
      <c r="P12" s="22">
        <f t="shared" ref="P12" si="121">STDEV(C11:C12)/COUNT(C11:C12)^1/2</f>
        <v>7.119845077799925E-3</v>
      </c>
      <c r="Q12" s="22">
        <f t="shared" ref="Q12" si="122">STDEV(D11:D12)/COUNT(D11:D12)^1/2</f>
        <v>1.3678528638790084E-3</v>
      </c>
      <c r="R12" s="22">
        <f t="shared" ref="R12" si="123">STDEV(E11:E12)/COUNT(E11:E12)^1/2</f>
        <v>2.159200053827806E-4</v>
      </c>
      <c r="S12" s="22">
        <f t="shared" ref="S12" si="124">STDEV(F11:F12)/COUNT(F11:F12)^1/2</f>
        <v>5.0035340759468534E-3</v>
      </c>
      <c r="T12" s="22">
        <f t="shared" ref="T12" si="125">STDEV(G11:G12)/COUNT(G11:G12)^1/2</f>
        <v>7.5435477242195631E-4</v>
      </c>
      <c r="U12" s="22">
        <f t="shared" ref="U12" si="126">STDEV(H11:H12)/COUNT(H11:H12)^1/2</f>
        <v>3.2319317168737899E-4</v>
      </c>
      <c r="V12" s="22">
        <f t="shared" ref="V12" si="127">STDEV(I11:I12)/COUNT(I11:I12)^1/2</f>
        <v>1.0088351372753572E-4</v>
      </c>
      <c r="W12" s="22">
        <f t="shared" ref="W12" si="128">STDEV(J11:J12)/COUNT(J11:J12)^1/2</f>
        <v>5.7241902604978192E-3</v>
      </c>
      <c r="X12" s="22">
        <f t="shared" ref="X12" si="129">STDEV(K11:K12)/COUNT(K11:K12)^1/2</f>
        <v>4.8172462641131946E-4</v>
      </c>
      <c r="Y12" s="22">
        <f t="shared" ref="Y12" si="130">STDEV(L11:L12)/COUNT(L11:L12)^1/2</f>
        <v>7.3416617176307432E-3</v>
      </c>
      <c r="Z12" s="22">
        <f t="shared" ref="Z12" si="131">STDEV(M11:M12)/COUNT(M11:M12)^1/2</f>
        <v>6.6299915723246373E-3</v>
      </c>
      <c r="AA12" s="22">
        <f t="shared" ref="AA12" si="132">STDEV(N11:N12)/COUNT(N11:N12)^1/2</f>
        <v>1.397165328995446E-2</v>
      </c>
      <c r="AC12" s="18"/>
      <c r="AD12" s="18"/>
      <c r="AE12" s="18"/>
      <c r="AF12" s="18"/>
      <c r="AG12" s="18"/>
      <c r="AH12" s="18"/>
      <c r="AI12" s="18"/>
      <c r="AJ12" s="18"/>
    </row>
    <row r="13" spans="1:37">
      <c r="A13" s="3">
        <v>117269</v>
      </c>
      <c r="B13" s="3">
        <v>1</v>
      </c>
      <c r="C13" s="1">
        <v>2.2431090224307173</v>
      </c>
      <c r="D13" s="7">
        <v>0.36170864714285711</v>
      </c>
      <c r="E13" s="7">
        <v>1.8016085000000001E-2</v>
      </c>
      <c r="F13" s="7">
        <v>0.108439338</v>
      </c>
      <c r="G13" s="7">
        <v>1.4907135E-2</v>
      </c>
      <c r="H13" s="7">
        <v>0.18062122833333333</v>
      </c>
      <c r="I13" s="7">
        <v>3.7057755555555557E-3</v>
      </c>
      <c r="J13" s="7">
        <v>0.34908556400000001</v>
      </c>
      <c r="K13" s="7">
        <v>2.4460346999999997E-2</v>
      </c>
      <c r="L13" s="8">
        <f t="shared" si="2"/>
        <v>0.50307120514285708</v>
      </c>
      <c r="M13" s="8">
        <f t="shared" si="3"/>
        <v>0.5578729148888889</v>
      </c>
      <c r="N13" s="8">
        <f t="shared" si="4"/>
        <v>1.060944120031746</v>
      </c>
      <c r="O13" s="3" t="s">
        <v>13</v>
      </c>
      <c r="P13" s="9">
        <f t="shared" ref="P13" si="133">AVERAGE(C13:C14)</f>
        <v>2.2431090224311907</v>
      </c>
      <c r="Q13" s="9">
        <f t="shared" ref="Q13" si="134">AVERAGE(D13:D14)</f>
        <v>0.37503582999999996</v>
      </c>
      <c r="R13" s="9">
        <f t="shared" ref="R13" si="135">AVERAGE(E13:E14)</f>
        <v>1.9030462500000001E-2</v>
      </c>
      <c r="S13" s="9">
        <f t="shared" ref="S13" si="136">AVERAGE(F13:F14)</f>
        <v>0.1132459215</v>
      </c>
      <c r="T13" s="9">
        <f t="shared" ref="T13" si="137">AVERAGE(G13:G14)</f>
        <v>1.3832201000000001E-2</v>
      </c>
      <c r="U13" s="9">
        <f t="shared" ref="U13" si="138">AVERAGE(H13:H14)</f>
        <v>0.18744722333333333</v>
      </c>
      <c r="V13" s="9">
        <f t="shared" ref="V13" si="139">AVERAGE(I13:I14)</f>
        <v>3.9434461111111114E-3</v>
      </c>
      <c r="W13" s="9">
        <f t="shared" ref="W13" si="140">AVERAGE(J13:J14)</f>
        <v>0.36386389749999998</v>
      </c>
      <c r="X13" s="9">
        <f t="shared" ref="X13" si="141">AVERAGE(K13:K14)</f>
        <v>2.5589296999999997E-2</v>
      </c>
      <c r="Y13" s="9">
        <f t="shared" ref="Y13" si="142">AVERAGE(L13:L14)</f>
        <v>0.52114441499999997</v>
      </c>
      <c r="Z13" s="9">
        <f t="shared" ref="Z13" si="143">AVERAGE(M13:M14)</f>
        <v>0.58084386394444443</v>
      </c>
      <c r="AA13" s="9">
        <f t="shared" ref="AA13" si="144">AVERAGE(N13:N14)</f>
        <v>1.1019882789444444</v>
      </c>
      <c r="AC13" s="19">
        <f t="shared" ref="AC13" si="145">Q13/$AA13*100</f>
        <v>34.032651450633715</v>
      </c>
      <c r="AD13" s="19">
        <f t="shared" ref="AD13" si="146">R13/$AA13*100</f>
        <v>1.7269205910455425</v>
      </c>
      <c r="AE13" s="19">
        <f t="shared" ref="AE13" si="147">S13/$AA13*100</f>
        <v>10.276508712821725</v>
      </c>
      <c r="AF13" s="19">
        <f t="shared" ref="AF13" si="148">T13/$AA13*100</f>
        <v>1.2552040039163916</v>
      </c>
      <c r="AG13" s="19">
        <f t="shared" ref="AG13" si="149">U13/$AA13*100</f>
        <v>17.009910805302066</v>
      </c>
      <c r="AH13" s="19">
        <f t="shared" ref="AH13" si="150">V13/$AA13*100</f>
        <v>0.35784828082639852</v>
      </c>
      <c r="AI13" s="19">
        <f t="shared" ref="AI13" si="151">W13/$AA13*100</f>
        <v>33.018853689490449</v>
      </c>
      <c r="AJ13" s="19">
        <f t="shared" ref="AJ13" si="152">X13/$AA13*100</f>
        <v>2.3221024659637104</v>
      </c>
      <c r="AK13" s="15">
        <f>SUM(AC13:AJ13)</f>
        <v>99.999999999999986</v>
      </c>
    </row>
    <row r="14" spans="1:37">
      <c r="B14" s="3">
        <v>2</v>
      </c>
      <c r="C14" s="1">
        <v>2.2431090224316645</v>
      </c>
      <c r="D14" s="7">
        <v>0.38836301285714286</v>
      </c>
      <c r="E14" s="7">
        <v>2.0044840000000001E-2</v>
      </c>
      <c r="F14" s="7">
        <v>0.118052505</v>
      </c>
      <c r="G14" s="7">
        <v>1.2757267000000001E-2</v>
      </c>
      <c r="H14" s="7">
        <v>0.19427321833333333</v>
      </c>
      <c r="I14" s="7">
        <v>4.1811166666666667E-3</v>
      </c>
      <c r="J14" s="7">
        <v>0.37864223099999994</v>
      </c>
      <c r="K14" s="7">
        <v>2.6718247000000001E-2</v>
      </c>
      <c r="L14" s="8">
        <f t="shared" si="2"/>
        <v>0.53921762485714286</v>
      </c>
      <c r="M14" s="8">
        <f t="shared" si="3"/>
        <v>0.60381481299999995</v>
      </c>
      <c r="N14" s="8">
        <f t="shared" si="4"/>
        <v>1.1430324378571428</v>
      </c>
      <c r="O14" s="21" t="s">
        <v>14</v>
      </c>
      <c r="P14" s="22">
        <f t="shared" ref="P14" si="153">STDEV(C13:C14)/COUNT(C13:C14)^1/2</f>
        <v>1.6745037912101997E-13</v>
      </c>
      <c r="Q14" s="22">
        <f t="shared" ref="Q14" si="154">STDEV(D13:D14)/COUNT(D13:D14)^1/2</f>
        <v>4.7118706861994175E-3</v>
      </c>
      <c r="R14" s="22">
        <f t="shared" ref="R14" si="155">STDEV(E13:E14)/COUNT(E13:E14)^1/2</f>
        <v>3.586366044665286E-4</v>
      </c>
      <c r="S14" s="22">
        <f t="shared" ref="S14" si="156">STDEV(F13:F14)/COUNT(F13:F14)^1/2</f>
        <v>1.6993838935946859E-3</v>
      </c>
      <c r="T14" s="22">
        <f t="shared" ref="T14" si="157">STDEV(G13:G14)/COUNT(G13:G14)^1/2</f>
        <v>3.8004656036399001E-4</v>
      </c>
      <c r="U14" s="22">
        <f t="shared" ref="U14" si="158">STDEV(H13:H14)/COUNT(H13:H14)^1/2</f>
        <v>2.4133536764227343E-3</v>
      </c>
      <c r="V14" s="22">
        <f t="shared" ref="V14" si="159">STDEV(I13:I14)/COUNT(I13:I14)^1/2</f>
        <v>8.4029230760853681E-5</v>
      </c>
      <c r="W14" s="22">
        <f t="shared" ref="W14" si="160">STDEV(J13:J14)/COUNT(J13:J14)^1/2</f>
        <v>5.2249299162434402E-3</v>
      </c>
      <c r="X14" s="22">
        <f t="shared" ref="X14" si="161">STDEV(K13:K14)/COUNT(K13:K14)^1/2</f>
        <v>3.9914410031027711E-4</v>
      </c>
      <c r="Y14" s="22">
        <f t="shared" ref="Y14" si="162">STDEV(L13:L14)/COUNT(L13:L14)^1/2</f>
        <v>6.3898446238965928E-3</v>
      </c>
      <c r="Z14" s="22">
        <f t="shared" ref="Z14" si="163">STDEV(M13:M14)/COUNT(M13:M14)^1/2</f>
        <v>8.1214569237371727E-3</v>
      </c>
      <c r="AA14" s="22">
        <f t="shared" ref="AA14" si="164">STDEV(N13:N14)/COUNT(N13:N14)^1/2</f>
        <v>1.4511301547633068E-2</v>
      </c>
      <c r="AC14" s="18"/>
      <c r="AD14" s="18"/>
      <c r="AE14" s="18"/>
      <c r="AF14" s="18"/>
      <c r="AG14" s="18"/>
      <c r="AH14" s="18"/>
      <c r="AI14" s="18"/>
      <c r="AJ14" s="18"/>
    </row>
    <row r="15" spans="1:37">
      <c r="A15" s="3">
        <v>117270</v>
      </c>
      <c r="B15" s="3">
        <v>1</v>
      </c>
      <c r="C15" s="1">
        <v>2.4794214683239622</v>
      </c>
      <c r="D15" s="7">
        <v>0.39340830999999998</v>
      </c>
      <c r="E15" s="7">
        <v>1.9411817000000001E-2</v>
      </c>
      <c r="F15" s="7">
        <v>0.11048691599999999</v>
      </c>
      <c r="G15" s="7">
        <v>1.2506731E-2</v>
      </c>
      <c r="H15" s="7">
        <v>0.23831408333333332</v>
      </c>
      <c r="I15" s="7">
        <v>5.8064322222222218E-3</v>
      </c>
      <c r="J15" s="7">
        <v>0.284314872</v>
      </c>
      <c r="K15" s="7">
        <v>2.1936331999999999E-2</v>
      </c>
      <c r="L15" s="8">
        <f t="shared" si="2"/>
        <v>0.53581377399999996</v>
      </c>
      <c r="M15" s="8">
        <f t="shared" si="3"/>
        <v>0.55037171955555553</v>
      </c>
      <c r="N15" s="8">
        <f t="shared" si="4"/>
        <v>1.0861854935555555</v>
      </c>
      <c r="O15" s="3" t="s">
        <v>13</v>
      </c>
      <c r="P15" s="9">
        <f t="shared" ref="P15" si="165">AVERAGE(C15:C16)</f>
        <v>2.4661321165521533</v>
      </c>
      <c r="Q15" s="9">
        <f t="shared" ref="Q15" si="166">AVERAGE(D15:D16)</f>
        <v>0.39385699857142853</v>
      </c>
      <c r="R15" s="9">
        <f t="shared" ref="R15" si="167">AVERAGE(E15:E16)</f>
        <v>1.82713005E-2</v>
      </c>
      <c r="S15" s="9">
        <f t="shared" ref="S15" si="168">AVERAGE(F15:F16)</f>
        <v>0.10419549949999998</v>
      </c>
      <c r="T15" s="9">
        <f t="shared" ref="T15" si="169">AVERAGE(G15:G16)</f>
        <v>1.1233968E-2</v>
      </c>
      <c r="U15" s="9">
        <f t="shared" ref="U15" si="170">AVERAGE(H15:H16)</f>
        <v>0.23800683083333332</v>
      </c>
      <c r="V15" s="9">
        <f t="shared" ref="V15" si="171">AVERAGE(I15:I16)</f>
        <v>5.7818549999999989E-3</v>
      </c>
      <c r="W15" s="9">
        <f t="shared" ref="W15" si="172">AVERAGE(J15:J16)</f>
        <v>0.28606175550000001</v>
      </c>
      <c r="X15" s="9">
        <f t="shared" ref="X15" si="173">AVERAGE(K15:K16)</f>
        <v>2.2109746E-2</v>
      </c>
      <c r="Y15" s="9">
        <f t="shared" ref="Y15" si="174">AVERAGE(L15:L16)</f>
        <v>0.5275577665714285</v>
      </c>
      <c r="Z15" s="9">
        <f t="shared" ref="Z15" si="175">AVERAGE(M15:M16)</f>
        <v>0.5519601873333333</v>
      </c>
      <c r="AA15" s="9">
        <f t="shared" ref="AA15" si="176">AVERAGE(N15:N16)</f>
        <v>1.0795179539047619</v>
      </c>
      <c r="AC15" s="19">
        <f t="shared" ref="AC15" si="177">Q15/$AA15*100</f>
        <v>36.484525074066134</v>
      </c>
      <c r="AD15" s="19">
        <f t="shared" ref="AD15" si="178">R15/$AA15*100</f>
        <v>1.6925425310352868</v>
      </c>
      <c r="AE15" s="19">
        <f t="shared" ref="AE15" si="179">S15/$AA15*100</f>
        <v>9.6520395166296975</v>
      </c>
      <c r="AF15" s="19">
        <f t="shared" ref="AF15" si="180">T15/$AA15*100</f>
        <v>1.0406467034073148</v>
      </c>
      <c r="AG15" s="19">
        <f t="shared" ref="AG15" si="181">U15/$AA15*100</f>
        <v>22.047510184747789</v>
      </c>
      <c r="AH15" s="19">
        <f t="shared" ref="AH15" si="182">V15/$AA15*100</f>
        <v>0.53559600181601896</v>
      </c>
      <c r="AI15" s="19">
        <f t="shared" ref="AI15" si="183">W15/$AA15*100</f>
        <v>26.499027131996844</v>
      </c>
      <c r="AJ15" s="19">
        <f t="shared" ref="AJ15" si="184">X15/$AA15*100</f>
        <v>2.0481128563009139</v>
      </c>
      <c r="AK15" s="15">
        <f>SUM(AC15:AJ15)</f>
        <v>100</v>
      </c>
    </row>
    <row r="16" spans="1:37">
      <c r="B16" s="3">
        <v>2</v>
      </c>
      <c r="C16" s="1">
        <v>2.4528427647803444</v>
      </c>
      <c r="D16" s="7">
        <v>0.39430568714285702</v>
      </c>
      <c r="E16" s="7">
        <v>1.7130784E-2</v>
      </c>
      <c r="F16" s="7">
        <v>9.7904082999999989E-2</v>
      </c>
      <c r="G16" s="7">
        <v>9.961204999999999E-3</v>
      </c>
      <c r="H16" s="7">
        <v>0.23769957833333333</v>
      </c>
      <c r="I16" s="7">
        <v>5.757277777777777E-3</v>
      </c>
      <c r="J16" s="7">
        <v>0.28780863899999998</v>
      </c>
      <c r="K16" s="7">
        <v>2.228316E-2</v>
      </c>
      <c r="L16" s="8">
        <f t="shared" si="2"/>
        <v>0.51930175914285703</v>
      </c>
      <c r="M16" s="8">
        <f t="shared" si="3"/>
        <v>0.55354865511111107</v>
      </c>
      <c r="N16" s="8">
        <f t="shared" si="4"/>
        <v>1.0728504142539681</v>
      </c>
      <c r="O16" s="21" t="s">
        <v>14</v>
      </c>
      <c r="P16" s="22">
        <f t="shared" ref="P16" si="185">STDEV(C15:C16)/COUNT(C15:C16)^1/2</f>
        <v>4.6984953777097667E-3</v>
      </c>
      <c r="Q16" s="22">
        <f t="shared" ref="Q16" si="186">STDEV(D15:D16)/COUNT(D15:D16)^1/2</f>
        <v>1.5863536574900494E-4</v>
      </c>
      <c r="R16" s="22">
        <f t="shared" ref="R16" si="187">STDEV(E15:E16)/COUNT(E15:E16)^1/2</f>
        <v>4.0323347560257384E-4</v>
      </c>
      <c r="S16" s="22">
        <f t="shared" ref="S16" si="188">STDEV(F15:F16)/COUNT(F15:F16)^1/2</f>
        <v>2.2243516352094678E-3</v>
      </c>
      <c r="T16" s="22">
        <f t="shared" ref="T16" si="189">STDEV(G15:G16)/COUNT(G15:G16)^1/2</f>
        <v>4.4998967407166706E-4</v>
      </c>
      <c r="U16" s="22">
        <f t="shared" ref="U16" si="190">STDEV(H15:H16)/COUNT(H15:H16)^1/2</f>
        <v>1.0863016314325762E-4</v>
      </c>
      <c r="V16" s="22">
        <f t="shared" ref="V16" si="191">STDEV(I15:I16)/COUNT(I15:I16)^1/2</f>
        <v>8.6893602480310886E-6</v>
      </c>
      <c r="W16" s="22">
        <f t="shared" ref="W16" si="192">STDEV(J15:J16)/COUNT(J15:J16)^1/2</f>
        <v>6.1761658439644181E-4</v>
      </c>
      <c r="X16" s="22">
        <f t="shared" ref="X16" si="193">STDEV(K15:K16)/COUNT(K15:K16)^1/2</f>
        <v>6.1311107676342041E-5</v>
      </c>
      <c r="Y16" s="22">
        <f t="shared" ref="Y16" si="194">STDEV(L15:L16)/COUNT(L15:L16)^1/2</f>
        <v>2.9189394191346972E-3</v>
      </c>
      <c r="Z16" s="22">
        <f t="shared" ref="Z16" si="195">STDEV(M15:M16)/COUNT(M15:M16)^1/2</f>
        <v>5.6160816868149315E-4</v>
      </c>
      <c r="AA16" s="22">
        <f t="shared" ref="AA16" si="196">STDEV(N15:N16)/COUNT(N15:N16)^1/2</f>
        <v>2.357331250453204E-3</v>
      </c>
      <c r="AC16" s="18"/>
      <c r="AD16" s="18"/>
      <c r="AE16" s="18"/>
      <c r="AF16" s="18"/>
      <c r="AG16" s="18"/>
      <c r="AH16" s="18"/>
      <c r="AI16" s="18"/>
      <c r="AJ16" s="18"/>
    </row>
    <row r="17" spans="1:37">
      <c r="A17" s="3">
        <v>117271</v>
      </c>
      <c r="B17" s="3">
        <v>1</v>
      </c>
      <c r="C17" s="1">
        <v>3.2130120321297371</v>
      </c>
      <c r="D17" s="7">
        <v>5.4008288571428566E-2</v>
      </c>
      <c r="E17" s="7">
        <v>5.4199000000000001E-3</v>
      </c>
      <c r="F17" s="7">
        <v>0.12920984300000002</v>
      </c>
      <c r="G17" s="7">
        <v>1.8603685000000002E-2</v>
      </c>
      <c r="H17" s="7">
        <v>3.7720358333333336E-2</v>
      </c>
      <c r="I17" s="7">
        <v>4.5634311111111105E-3</v>
      </c>
      <c r="J17" s="7">
        <v>0.64916668900000007</v>
      </c>
      <c r="K17" s="7">
        <v>8.1666735000000004E-2</v>
      </c>
      <c r="L17" s="8">
        <f t="shared" si="2"/>
        <v>0.20724171657142859</v>
      </c>
      <c r="M17" s="8">
        <f t="shared" si="3"/>
        <v>0.77311721344444451</v>
      </c>
      <c r="N17" s="8">
        <f t="shared" si="4"/>
        <v>0.98035893001587304</v>
      </c>
      <c r="O17" s="3" t="s">
        <v>13</v>
      </c>
      <c r="P17" s="9">
        <f t="shared" ref="P17" si="197">AVERAGE(C17:C18)</f>
        <v>3.2213445322133385</v>
      </c>
      <c r="Q17" s="9">
        <f t="shared" ref="Q17" si="198">AVERAGE(D17:D18)</f>
        <v>5.3690622142857136E-2</v>
      </c>
      <c r="R17" s="9">
        <f t="shared" ref="R17" si="199">AVERAGE(E17:E18)</f>
        <v>5.4415404999999997E-3</v>
      </c>
      <c r="S17" s="9">
        <f t="shared" ref="S17" si="200">AVERAGE(F17:F18)</f>
        <v>0.1296352885</v>
      </c>
      <c r="T17" s="9">
        <f t="shared" ref="T17" si="201">AVERAGE(G17:G18)</f>
        <v>1.7443788500000001E-2</v>
      </c>
      <c r="U17" s="9">
        <f t="shared" ref="U17" si="202">AVERAGE(H17:H18)</f>
        <v>3.7701274999999999E-2</v>
      </c>
      <c r="V17" s="9">
        <f t="shared" ref="V17" si="203">AVERAGE(I17:I18)</f>
        <v>4.4984711111111103E-3</v>
      </c>
      <c r="W17" s="9">
        <f t="shared" ref="W17" si="204">AVERAGE(J17:J18)</f>
        <v>0.652297444</v>
      </c>
      <c r="X17" s="9">
        <f t="shared" ref="X17" si="205">AVERAGE(K17:K18)</f>
        <v>8.1198890999999995E-2</v>
      </c>
      <c r="Y17" s="9">
        <f t="shared" ref="Y17" si="206">AVERAGE(L17:L18)</f>
        <v>0.20621123964285715</v>
      </c>
      <c r="Z17" s="9">
        <f t="shared" ref="Z17" si="207">AVERAGE(M17:M18)</f>
        <v>0.7756960811111111</v>
      </c>
      <c r="AA17" s="9">
        <f t="shared" ref="AA17" si="208">AVERAGE(N17:N18)</f>
        <v>0.98190732075396825</v>
      </c>
      <c r="AC17" s="19">
        <f t="shared" ref="AC17" si="209">Q17/$AA17*100</f>
        <v>5.4679928551332324</v>
      </c>
      <c r="AD17" s="19">
        <f t="shared" ref="AD17" si="210">R17/$AA17*100</f>
        <v>0.55418066297964386</v>
      </c>
      <c r="AE17" s="19">
        <f t="shared" ref="AE17" si="211">S17/$AA17*100</f>
        <v>13.202395558112157</v>
      </c>
      <c r="AF17" s="19">
        <f t="shared" ref="AF17" si="212">T17/$AA17*100</f>
        <v>1.776520872316707</v>
      </c>
      <c r="AG17" s="19">
        <f t="shared" ref="AG17" si="213">U17/$AA17*100</f>
        <v>3.8395960803154683</v>
      </c>
      <c r="AH17" s="19">
        <f t="shared" ref="AH17" si="214">V17/$AA17*100</f>
        <v>0.45813601915676833</v>
      </c>
      <c r="AI17" s="19">
        <f t="shared" ref="AI17" si="215">W17/$AA17*100</f>
        <v>66.431671320988457</v>
      </c>
      <c r="AJ17" s="19">
        <f t="shared" ref="AJ17" si="216">X17/$AA17*100</f>
        <v>8.2695066309975704</v>
      </c>
      <c r="AK17" s="15">
        <f>SUM(AC17:AJ17)</f>
        <v>100</v>
      </c>
    </row>
    <row r="18" spans="1:37">
      <c r="B18" s="3">
        <v>2</v>
      </c>
      <c r="C18" s="1">
        <v>3.2296770322969395</v>
      </c>
      <c r="D18" s="7">
        <v>5.3372955714285714E-2</v>
      </c>
      <c r="E18" s="7">
        <v>5.4631810000000001E-3</v>
      </c>
      <c r="F18" s="7">
        <v>0.13006073400000001</v>
      </c>
      <c r="G18" s="7">
        <v>1.6283892000000001E-2</v>
      </c>
      <c r="H18" s="7">
        <v>3.7682191666666663E-2</v>
      </c>
      <c r="I18" s="7">
        <v>4.433511111111111E-3</v>
      </c>
      <c r="J18" s="7">
        <v>0.65542819899999993</v>
      </c>
      <c r="K18" s="7">
        <v>8.0731047E-2</v>
      </c>
      <c r="L18" s="8">
        <f t="shared" si="2"/>
        <v>0.20518076271428573</v>
      </c>
      <c r="M18" s="8">
        <f t="shared" si="3"/>
        <v>0.7782749487777777</v>
      </c>
      <c r="N18" s="8">
        <f t="shared" si="4"/>
        <v>0.98345571149206346</v>
      </c>
      <c r="O18" s="21" t="s">
        <v>14</v>
      </c>
      <c r="P18" s="22">
        <f t="shared" ref="P18" si="217">STDEV(C17:C18)/COUNT(C17:C18)^1/2</f>
        <v>2.945983656675942E-3</v>
      </c>
      <c r="Q18" s="22">
        <f t="shared" ref="Q18" si="218">STDEV(D17:D18)/COUNT(D17:D18)^1/2</f>
        <v>1.1231204289908369E-4</v>
      </c>
      <c r="R18" s="22">
        <f t="shared" ref="R18" si="219">STDEV(E17:E18)/COUNT(E17:E18)^1/2</f>
        <v>7.651072149133749E-6</v>
      </c>
      <c r="S18" s="22">
        <f t="shared" ref="S18" si="220">STDEV(F17:F18)/COUNT(F17:F18)^1/2</f>
        <v>1.5041769903764932E-4</v>
      </c>
      <c r="T18" s="22">
        <f t="shared" ref="T18" si="221">STDEV(G17:G18)/COUNT(G17:G18)^1/2</f>
        <v>4.1008534031227123E-4</v>
      </c>
      <c r="U18" s="22">
        <f t="shared" ref="U18" si="222">STDEV(H17:H18)/COUNT(H17:H18)^1/2</f>
        <v>6.7469772038226642E-6</v>
      </c>
      <c r="V18" s="22">
        <f t="shared" ref="V18" si="223">STDEV(I17:I18)/COUNT(I17:I18)^1/2</f>
        <v>2.2966828252938978E-5</v>
      </c>
      <c r="W18" s="22">
        <f t="shared" ref="W18" si="224">STDEV(J17:J18)/COUNT(J17:J18)^1/2</f>
        <v>1.1068890453668199E-3</v>
      </c>
      <c r="X18" s="22">
        <f t="shared" ref="X18" si="225">STDEV(K17:K18)/COUNT(K17:K18)^1/2</f>
        <v>1.6540783246872027E-4</v>
      </c>
      <c r="Y18" s="22">
        <f t="shared" ref="Y18" si="226">STDEV(L17:L18)/COUNT(L17:L18)^1/2</f>
        <v>3.6432861202457205E-4</v>
      </c>
      <c r="Z18" s="22">
        <f t="shared" ref="Z18" si="227">STDEV(M17:M18)/COUNT(M17:M18)^1/2</f>
        <v>9.1176740744133931E-4</v>
      </c>
      <c r="AA18" s="22">
        <f t="shared" ref="AA18" si="228">STDEV(N17:N18)/COUNT(N17:N18)^1/2</f>
        <v>5.4743879541678205E-4</v>
      </c>
      <c r="AC18" s="18"/>
      <c r="AD18" s="18"/>
      <c r="AE18" s="18"/>
      <c r="AF18" s="18"/>
      <c r="AG18" s="18"/>
      <c r="AH18" s="18"/>
      <c r="AI18" s="18"/>
      <c r="AJ18" s="18"/>
    </row>
    <row r="19" spans="1:37">
      <c r="A19" s="3">
        <v>117272</v>
      </c>
      <c r="B19" s="3">
        <v>1</v>
      </c>
      <c r="C19" s="1">
        <v>2.349921669277069</v>
      </c>
      <c r="D19" s="7">
        <v>0.119132928571429</v>
      </c>
      <c r="E19" s="7">
        <v>1.6255992E-2</v>
      </c>
      <c r="F19" s="7">
        <v>5.6969256000000003E-2</v>
      </c>
      <c r="G19" s="7">
        <v>1.3069108000000001E-2</v>
      </c>
      <c r="H19" s="7">
        <v>0.12207998333333334</v>
      </c>
      <c r="I19" s="7">
        <v>4.3407200000000002E-3</v>
      </c>
      <c r="J19" s="7">
        <v>0.201266845</v>
      </c>
      <c r="K19" s="7">
        <v>3.5769543000000001E-2</v>
      </c>
      <c r="L19" s="8">
        <f t="shared" si="2"/>
        <v>0.205427284571429</v>
      </c>
      <c r="M19" s="8">
        <f t="shared" si="3"/>
        <v>0.36345709133333337</v>
      </c>
      <c r="N19" s="8">
        <f t="shared" si="4"/>
        <v>0.56888437590476237</v>
      </c>
      <c r="O19" s="3" t="s">
        <v>13</v>
      </c>
      <c r="P19" s="9">
        <f t="shared" ref="P19" si="229">AVERAGE(C19:C20)</f>
        <v>2.3381778462709537</v>
      </c>
      <c r="Q19" s="9">
        <f t="shared" ref="Q19" si="230">AVERAGE(D19:D20)</f>
        <v>0.12604146142857164</v>
      </c>
      <c r="R19" s="9">
        <f t="shared" ref="R19" si="231">AVERAGE(E19:E20)</f>
        <v>1.3216156999999999E-2</v>
      </c>
      <c r="S19" s="9">
        <f t="shared" ref="S19" si="232">AVERAGE(F19:F20)</f>
        <v>5.9130681500000004E-2</v>
      </c>
      <c r="T19" s="9">
        <f t="shared" ref="T19" si="233">AVERAGE(G19:G20)</f>
        <v>1.2706126500000001E-2</v>
      </c>
      <c r="U19" s="9">
        <f t="shared" ref="U19" si="234">AVERAGE(H19:H20)</f>
        <v>0.12888344666666668</v>
      </c>
      <c r="V19" s="9">
        <f t="shared" ref="V19" si="235">AVERAGE(I19:I20)</f>
        <v>4.6165277777777776E-3</v>
      </c>
      <c r="W19" s="9">
        <f t="shared" ref="W19" si="236">AVERAGE(J19:J20)</f>
        <v>0.213863307</v>
      </c>
      <c r="X19" s="9">
        <f t="shared" ref="X19" si="237">AVERAGE(K19:K20)</f>
        <v>3.78426865E-2</v>
      </c>
      <c r="Y19" s="9">
        <f t="shared" ref="Y19" si="238">AVERAGE(L19:L20)</f>
        <v>0.21109442642857162</v>
      </c>
      <c r="Z19" s="9">
        <f t="shared" ref="Z19" si="239">AVERAGE(M19:M20)</f>
        <v>0.38520596794444445</v>
      </c>
      <c r="AA19" s="9">
        <f t="shared" ref="AA19" si="240">AVERAGE(N19:N20)</f>
        <v>0.59630039437301607</v>
      </c>
      <c r="AC19" s="19">
        <f t="shared" ref="AC19" si="241">Q19/$AA19*100</f>
        <v>21.137242674658761</v>
      </c>
      <c r="AD19" s="19">
        <f t="shared" ref="AD19" si="242">R19/$AA19*100</f>
        <v>2.2163589232397229</v>
      </c>
      <c r="AE19" s="19">
        <f t="shared" ref="AE19" si="243">S19/$AA19*100</f>
        <v>9.9162573189597403</v>
      </c>
      <c r="AF19" s="19">
        <f t="shared" ref="AF19" si="244">T19/$AA19*100</f>
        <v>2.1308264458486463</v>
      </c>
      <c r="AG19" s="19">
        <f t="shared" ref="AG19" si="245">U19/$AA19*100</f>
        <v>21.613845619233913</v>
      </c>
      <c r="AH19" s="19">
        <f t="shared" ref="AH19" si="246">V19/$AA19*100</f>
        <v>0.77419498986443835</v>
      </c>
      <c r="AI19" s="19">
        <f t="shared" ref="AI19" si="247">W19/$AA19*100</f>
        <v>35.865028602717594</v>
      </c>
      <c r="AJ19" s="19">
        <f t="shared" ref="AJ19" si="248">X19/$AA19*100</f>
        <v>6.3462454254771945</v>
      </c>
      <c r="AK19" s="15">
        <f>SUM(AC19:AJ19)</f>
        <v>100.00000000000001</v>
      </c>
    </row>
    <row r="20" spans="1:37">
      <c r="B20" s="3">
        <v>2</v>
      </c>
      <c r="C20" s="1">
        <v>2.3264340232648388</v>
      </c>
      <c r="D20" s="7">
        <v>0.13294999428571427</v>
      </c>
      <c r="E20" s="7">
        <v>1.0176322E-2</v>
      </c>
      <c r="F20" s="7">
        <v>6.1292106999999998E-2</v>
      </c>
      <c r="G20" s="7">
        <v>1.2343145E-2</v>
      </c>
      <c r="H20" s="7">
        <v>0.13568690999999999</v>
      </c>
      <c r="I20" s="7">
        <v>4.8923355555555549E-3</v>
      </c>
      <c r="J20" s="7">
        <v>0.22645976900000001</v>
      </c>
      <c r="K20" s="7">
        <v>3.9915829999999999E-2</v>
      </c>
      <c r="L20" s="8">
        <f t="shared" si="2"/>
        <v>0.21676156828571425</v>
      </c>
      <c r="M20" s="8">
        <f t="shared" si="3"/>
        <v>0.40695484455555553</v>
      </c>
      <c r="N20" s="8">
        <f t="shared" si="4"/>
        <v>0.62371641284126977</v>
      </c>
      <c r="O20" s="21" t="s">
        <v>14</v>
      </c>
      <c r="P20" s="22">
        <f t="shared" ref="P20" si="249">STDEV(C19:C20)/COUNT(C19:C20)^1/2</f>
        <v>4.1520684423392842E-3</v>
      </c>
      <c r="Q20" s="22">
        <f t="shared" ref="Q20" si="250">STDEV(D19:D20)/COUNT(D19:D20)^1/2</f>
        <v>2.4425352156678161E-3</v>
      </c>
      <c r="R20" s="22">
        <f t="shared" ref="R20" si="251">STDEV(E19:E20)/COUNT(E19:E20)^1/2</f>
        <v>1.0747439710941057E-3</v>
      </c>
      <c r="S20" s="22">
        <f t="shared" ref="S20" si="252">STDEV(F19:F20)/COUNT(F19:F20)^1/2</f>
        <v>7.6417931403976124E-4</v>
      </c>
      <c r="T20" s="22">
        <f t="shared" ref="T20" si="253">STDEV(G19:G20)/COUNT(G19:G20)^1/2</f>
        <v>1.2833334004763264E-4</v>
      </c>
      <c r="U20" s="22">
        <f t="shared" ref="U20" si="254">STDEV(H19:H20)/COUNT(H19:H20)^1/2</f>
        <v>2.4053875292770147E-3</v>
      </c>
      <c r="V20" s="22">
        <f t="shared" ref="V20" si="255">STDEV(I19:I20)/COUNT(I19:I20)^1/2</f>
        <v>9.751277498532938E-5</v>
      </c>
      <c r="W20" s="22">
        <f t="shared" ref="W20" si="256">STDEV(J19:J20)/COUNT(J19:J20)^1/2</f>
        <v>4.453521849579303E-3</v>
      </c>
      <c r="X20" s="22">
        <f t="shared" ref="X20" si="257">STDEV(K19:K20)/COUNT(K19:K20)^1/2</f>
        <v>7.3296691361140641E-4</v>
      </c>
      <c r="Y20" s="22">
        <f t="shared" ref="Y20" si="258">STDEV(L19:L20)/COUNT(L19:L20)^1/2</f>
        <v>2.003637218565836E-3</v>
      </c>
      <c r="Z20" s="22">
        <f t="shared" ref="Z20" si="259">STDEV(M19:M20)/COUNT(M19:M20)^1/2</f>
        <v>7.689389067453048E-3</v>
      </c>
      <c r="AA20" s="22">
        <f t="shared" ref="AA20" si="260">STDEV(N19:N20)/COUNT(N19:N20)^1/2</f>
        <v>9.6930262860186189E-3</v>
      </c>
      <c r="AC20" s="18"/>
      <c r="AD20" s="18"/>
      <c r="AE20" s="18"/>
      <c r="AF20" s="18"/>
      <c r="AG20" s="18"/>
      <c r="AH20" s="18"/>
      <c r="AI20" s="18"/>
      <c r="AJ20" s="18"/>
    </row>
    <row r="21" spans="1:37">
      <c r="A21" s="3">
        <v>117273</v>
      </c>
      <c r="B21" s="3">
        <v>1</v>
      </c>
      <c r="C21" s="1">
        <v>2.3230235968541408</v>
      </c>
      <c r="D21" s="7">
        <v>0.10692974714285715</v>
      </c>
      <c r="E21" s="7">
        <v>2.2925879E-2</v>
      </c>
      <c r="F21" s="7">
        <v>3.8161222000000002E-2</v>
      </c>
      <c r="G21" s="7">
        <v>1.5480095000000001E-2</v>
      </c>
      <c r="H21" s="7">
        <v>6.4177523333333333E-2</v>
      </c>
      <c r="I21" s="7">
        <v>3.3565955555555555E-3</v>
      </c>
      <c r="J21" s="7">
        <v>0.23267686900000001</v>
      </c>
      <c r="K21" s="7">
        <v>5.9036581000000005E-2</v>
      </c>
      <c r="L21" s="8">
        <f t="shared" si="2"/>
        <v>0.18349694314285714</v>
      </c>
      <c r="M21" s="8">
        <f t="shared" si="3"/>
        <v>0.35924756888888887</v>
      </c>
      <c r="N21" s="8">
        <f t="shared" si="4"/>
        <v>0.54274451203174601</v>
      </c>
      <c r="O21" s="3" t="s">
        <v>13</v>
      </c>
      <c r="P21" s="9">
        <f t="shared" ref="P21" si="261">AVERAGE(C21:C22)</f>
        <v>2.3281395775009877</v>
      </c>
      <c r="Q21" s="9">
        <f t="shared" ref="Q21" si="262">AVERAGE(D21:D22)</f>
        <v>0.10842244785714286</v>
      </c>
      <c r="R21" s="9">
        <f t="shared" ref="R21" si="263">AVERAGE(E21:E22)</f>
        <v>1.6492056000000001E-2</v>
      </c>
      <c r="S21" s="9">
        <f t="shared" ref="S21" si="264">AVERAGE(F21:F22)</f>
        <v>3.8080225000000002E-2</v>
      </c>
      <c r="T21" s="9">
        <f t="shared" ref="T21" si="265">AVERAGE(G21:G22)</f>
        <v>1.4832435500000001E-2</v>
      </c>
      <c r="U21" s="9">
        <f t="shared" ref="U21" si="266">AVERAGE(H21:H22)</f>
        <v>6.4618663333333326E-2</v>
      </c>
      <c r="V21" s="9">
        <f t="shared" ref="V21" si="267">AVERAGE(I21:I22)</f>
        <v>3.2035800000000001E-3</v>
      </c>
      <c r="W21" s="9">
        <f t="shared" ref="W21" si="268">AVERAGE(J21:J22)</f>
        <v>0.23656275800000001</v>
      </c>
      <c r="X21" s="9">
        <f t="shared" ref="X21" si="269">AVERAGE(K21:K22)</f>
        <v>5.9947622499999999E-2</v>
      </c>
      <c r="Y21" s="9">
        <f t="shared" ref="Y21" si="270">AVERAGE(L21:L22)</f>
        <v>0.17782716435714285</v>
      </c>
      <c r="Z21" s="9">
        <f t="shared" ref="Z21" si="271">AVERAGE(M21:M22)</f>
        <v>0.36433262383333331</v>
      </c>
      <c r="AA21" s="9">
        <f t="shared" ref="AA21" si="272">AVERAGE(N21:N22)</f>
        <v>0.54215978819047617</v>
      </c>
      <c r="AC21" s="19">
        <f t="shared" ref="AC21" si="273">Q21/$AA21*100</f>
        <v>19.998245944985314</v>
      </c>
      <c r="AD21" s="19">
        <f t="shared" ref="AD21" si="274">R21/$AA21*100</f>
        <v>3.0419179657429467</v>
      </c>
      <c r="AE21" s="19">
        <f t="shared" ref="AE21" si="275">S21/$AA21*100</f>
        <v>7.0238010692562343</v>
      </c>
      <c r="AF21" s="19">
        <f t="shared" ref="AF21" si="276">T21/$AA21*100</f>
        <v>2.7358051672376971</v>
      </c>
      <c r="AG21" s="19">
        <f t="shared" ref="AG21" si="277">U21/$AA21*100</f>
        <v>11.918748815548627</v>
      </c>
      <c r="AH21" s="19">
        <f t="shared" ref="AH21" si="278">V21/$AA21*100</f>
        <v>0.59089221845322315</v>
      </c>
      <c r="AI21" s="19">
        <f t="shared" ref="AI21" si="279">W21/$AA21*100</f>
        <v>43.633401656282331</v>
      </c>
      <c r="AJ21" s="19">
        <f t="shared" ref="AJ21" si="280">X21/$AA21*100</f>
        <v>11.057187162493634</v>
      </c>
      <c r="AK21" s="15">
        <f>SUM(AC21:AJ21)</f>
        <v>100</v>
      </c>
    </row>
    <row r="22" spans="1:37">
      <c r="B22" s="3">
        <v>2</v>
      </c>
      <c r="C22" s="1">
        <v>2.333255558147834</v>
      </c>
      <c r="D22" s="7">
        <v>0.10991514857142856</v>
      </c>
      <c r="E22" s="7">
        <v>1.0058233000000001E-2</v>
      </c>
      <c r="F22" s="7">
        <v>3.7999228000000003E-2</v>
      </c>
      <c r="G22" s="7">
        <v>1.4184776E-2</v>
      </c>
      <c r="H22" s="7">
        <v>6.5059803333333333E-2</v>
      </c>
      <c r="I22" s="7">
        <v>3.0505644444444448E-3</v>
      </c>
      <c r="J22" s="7">
        <v>0.24044864700000002</v>
      </c>
      <c r="K22" s="7">
        <v>6.0858663999999993E-2</v>
      </c>
      <c r="L22" s="8">
        <f t="shared" si="2"/>
        <v>0.17215738557142857</v>
      </c>
      <c r="M22" s="8">
        <f t="shared" si="3"/>
        <v>0.36941767877777781</v>
      </c>
      <c r="N22" s="8">
        <f t="shared" si="4"/>
        <v>0.54157506434920633</v>
      </c>
      <c r="O22" s="21" t="s">
        <v>14</v>
      </c>
      <c r="P22" s="22">
        <f t="shared" ref="P22" si="281">STDEV(C21:C22)/COUNT(C21:C22)^1/2</f>
        <v>1.808772303902184E-3</v>
      </c>
      <c r="Q22" s="22">
        <f t="shared" ref="Q22" si="282">STDEV(D21:D22)/COUNT(D21:D22)^1/2</f>
        <v>5.2774939867671316E-4</v>
      </c>
      <c r="R22" s="22">
        <f t="shared" ref="R22" si="283">STDEV(E21:E22)/COUNT(E21:E22)^1/2</f>
        <v>2.2746999361269869E-3</v>
      </c>
      <c r="S22" s="22">
        <f t="shared" ref="S22" si="284">STDEV(F21:F22)/COUNT(F21:F22)^1/2</f>
        <v>2.8636763977883155E-5</v>
      </c>
      <c r="T22" s="22">
        <f t="shared" ref="T22" si="285">STDEV(G21:G22)/COUNT(G21:G22)^1/2</f>
        <v>2.2898221217494463E-4</v>
      </c>
      <c r="U22" s="22">
        <f t="shared" ref="U22" si="286">STDEV(H21:H22)/COUNT(H21:H22)^1/2</f>
        <v>1.5596654272631664E-4</v>
      </c>
      <c r="V22" s="22">
        <f t="shared" ref="V22" si="287">STDEV(I21:I22)/COUNT(I21:I22)^1/2</f>
        <v>5.4099168480180055E-5</v>
      </c>
      <c r="W22" s="22">
        <f t="shared" ref="W22" si="288">STDEV(J21:J22)/COUNT(J21:J22)^1/2</f>
        <v>1.3738692314191072E-3</v>
      </c>
      <c r="X22" s="22">
        <f t="shared" ref="X22" si="289">STDEV(K21:K22)/COUNT(K21:K22)^1/2</f>
        <v>3.2210181129617996E-4</v>
      </c>
      <c r="Y22" s="22">
        <f t="shared" ref="Y22" si="290">STDEV(L21:L22)/COUNT(L21:L22)^1/2</f>
        <v>2.0045695136031005E-3</v>
      </c>
      <c r="Z22" s="22">
        <f t="shared" ref="Z22" si="291">STDEV(M21:M22)/COUNT(M21:M22)^1/2</f>
        <v>1.7978384169614345E-3</v>
      </c>
      <c r="AA22" s="22">
        <f t="shared" ref="AA22" si="292">STDEV(N21:N22)/COUNT(N21:N22)^1/2</f>
        <v>2.0673109664167541E-4</v>
      </c>
      <c r="AC22" s="18"/>
      <c r="AD22" s="18"/>
      <c r="AE22" s="18"/>
      <c r="AF22" s="18"/>
      <c r="AG22" s="18"/>
      <c r="AH22" s="18"/>
      <c r="AI22" s="18"/>
      <c r="AJ22" s="18"/>
    </row>
    <row r="23" spans="1:37">
      <c r="A23" s="3">
        <v>117274</v>
      </c>
      <c r="B23" s="3">
        <v>1</v>
      </c>
      <c r="C23" s="1">
        <v>2.2398506766220225</v>
      </c>
      <c r="D23" s="7">
        <v>0.31761816285714284</v>
      </c>
      <c r="E23" s="7">
        <v>2.4578473E-2</v>
      </c>
      <c r="F23" s="7">
        <v>7.8641299999999997E-2</v>
      </c>
      <c r="G23" s="7">
        <v>1.1419744999999999E-2</v>
      </c>
      <c r="H23" s="7">
        <v>0.16136024166666665</v>
      </c>
      <c r="I23" s="7">
        <v>7.5133288888888893E-3</v>
      </c>
      <c r="J23" s="7">
        <v>0.272276301</v>
      </c>
      <c r="K23" s="7">
        <v>3.6834367999999999E-2</v>
      </c>
      <c r="L23" s="8">
        <f t="shared" si="2"/>
        <v>0.43225768085714278</v>
      </c>
      <c r="M23" s="8">
        <f t="shared" si="3"/>
        <v>0.47798423955555552</v>
      </c>
      <c r="N23" s="8">
        <f t="shared" si="4"/>
        <v>0.91024192041269836</v>
      </c>
      <c r="O23" s="3" t="s">
        <v>13</v>
      </c>
      <c r="P23" s="9">
        <f t="shared" ref="P23" si="293">AVERAGE(C23:C24)</f>
        <v>2.2414798495263701</v>
      </c>
      <c r="Q23" s="9">
        <f t="shared" ref="Q23" si="294">AVERAGE(D23:D24)</f>
        <v>0.32202944571428571</v>
      </c>
      <c r="R23" s="9">
        <f t="shared" ref="R23" si="295">AVERAGE(E23:E24)</f>
        <v>2.46875675E-2</v>
      </c>
      <c r="S23" s="9">
        <f t="shared" ref="S23" si="296">AVERAGE(F23:F24)</f>
        <v>8.0074059000000003E-2</v>
      </c>
      <c r="T23" s="9">
        <f t="shared" ref="T23" si="297">AVERAGE(G23:G24)</f>
        <v>1.1381031999999999E-2</v>
      </c>
      <c r="U23" s="9">
        <f t="shared" ref="U23" si="298">AVERAGE(H23:H24)</f>
        <v>0.16354870333333332</v>
      </c>
      <c r="V23" s="9">
        <f t="shared" ref="V23" si="299">AVERAGE(I23:I24)</f>
        <v>7.5338222222222223E-3</v>
      </c>
      <c r="W23" s="9">
        <f t="shared" ref="W23" si="300">AVERAGE(J23:J24)</f>
        <v>0.27775224050000002</v>
      </c>
      <c r="X23" s="9">
        <f t="shared" ref="X23" si="301">AVERAGE(K23:K24)</f>
        <v>3.7320346500000004E-2</v>
      </c>
      <c r="Y23" s="9">
        <f t="shared" ref="Y23" si="302">AVERAGE(L23:L24)</f>
        <v>0.43817210421428565</v>
      </c>
      <c r="Z23" s="9">
        <f t="shared" ref="Z23" si="303">AVERAGE(M23:M24)</f>
        <v>0.48615511255555555</v>
      </c>
      <c r="AA23" s="9">
        <f t="shared" ref="AA23" si="304">AVERAGE(N23:N24)</f>
        <v>0.9243272167698412</v>
      </c>
      <c r="AC23" s="19">
        <f t="shared" ref="AC23" si="305">Q23/$AA23*100</f>
        <v>34.839333936271132</v>
      </c>
      <c r="AD23" s="19">
        <f t="shared" ref="AD23" si="306">R23/$AA23*100</f>
        <v>2.6708688278457604</v>
      </c>
      <c r="AE23" s="19">
        <f t="shared" ref="AE23" si="307">S23/$AA23*100</f>
        <v>8.6629558826394</v>
      </c>
      <c r="AF23" s="19">
        <f t="shared" ref="AF23" si="308">T23/$AA23*100</f>
        <v>1.2312773867864903</v>
      </c>
      <c r="AG23" s="19">
        <f t="shared" ref="AG23" si="309">U23/$AA23*100</f>
        <v>17.693810196877195</v>
      </c>
      <c r="AH23" s="19">
        <f t="shared" ref="AH23" si="310">V23/$AA23*100</f>
        <v>0.81506008754669779</v>
      </c>
      <c r="AI23" s="19">
        <f t="shared" ref="AI23" si="311">W23/$AA23*100</f>
        <v>30.049124970119834</v>
      </c>
      <c r="AJ23" s="19">
        <f t="shared" ref="AJ23" si="312">X23/$AA23*100</f>
        <v>4.0375687119135018</v>
      </c>
      <c r="AK23" s="15">
        <f>SUM(AC23:AJ23)</f>
        <v>100.00000000000001</v>
      </c>
    </row>
    <row r="24" spans="1:37">
      <c r="B24" s="3">
        <v>2</v>
      </c>
      <c r="C24" s="1">
        <v>2.2431090224307173</v>
      </c>
      <c r="D24" s="7">
        <v>0.32644072857142858</v>
      </c>
      <c r="E24" s="7">
        <v>2.4796662000000001E-2</v>
      </c>
      <c r="F24" s="7">
        <v>8.1506817999999995E-2</v>
      </c>
      <c r="G24" s="7">
        <v>1.1342319E-2</v>
      </c>
      <c r="H24" s="7">
        <v>0.16573716499999999</v>
      </c>
      <c r="I24" s="7">
        <v>7.5543155555555554E-3</v>
      </c>
      <c r="J24" s="7">
        <v>0.28322818</v>
      </c>
      <c r="K24" s="7">
        <v>3.7806325000000002E-2</v>
      </c>
      <c r="L24" s="8">
        <f t="shared" si="2"/>
        <v>0.44408652757142858</v>
      </c>
      <c r="M24" s="8">
        <f t="shared" si="3"/>
        <v>0.49432598555555551</v>
      </c>
      <c r="N24" s="8">
        <f t="shared" si="4"/>
        <v>0.93841251312698404</v>
      </c>
      <c r="O24" s="21" t="s">
        <v>14</v>
      </c>
      <c r="P24" s="22">
        <f t="shared" ref="P24" si="313">STDEV(C23:C24)/COUNT(C23:C24)^1/2</f>
        <v>5.7599960419470989E-4</v>
      </c>
      <c r="Q24" s="22">
        <f t="shared" ref="Q24" si="314">STDEV(D23:D24)/COUNT(D23:D24)^1/2</f>
        <v>1.559624011008847E-3</v>
      </c>
      <c r="R24" s="22">
        <f t="shared" ref="R24" si="315">STDEV(E23:E24)/COUNT(E23:E24)^1/2</f>
        <v>3.8570730370078007E-5</v>
      </c>
      <c r="S24" s="22">
        <f t="shared" ref="S24" si="316">STDEV(F23:F24)/COUNT(F23:F24)^1/2</f>
        <v>5.065568023530279E-4</v>
      </c>
      <c r="T24" s="22">
        <f t="shared" ref="T24" si="317">STDEV(G23:G24)/COUNT(G23:G24)^1/2</f>
        <v>1.3687112410037141E-5</v>
      </c>
      <c r="U24" s="22">
        <f t="shared" ref="U24" si="318">STDEV(H23:H24)/COUNT(H23:H24)^1/2</f>
        <v>7.7373804243340764E-4</v>
      </c>
      <c r="V24" s="22">
        <f t="shared" ref="V24" si="319">STDEV(I23:I24)/COUNT(I23:I24)^1/2</f>
        <v>7.2454874845580594E-6</v>
      </c>
      <c r="W24" s="22">
        <f t="shared" ref="W24" si="320">STDEV(J23:J24)/COUNT(J23:J24)^1/2</f>
        <v>1.9360369769086357E-3</v>
      </c>
      <c r="X24" s="22">
        <f t="shared" ref="X24" si="321">STDEV(K23:K24)/COUNT(K23:K24)^1/2</f>
        <v>1.7181934643043374E-4</v>
      </c>
      <c r="Y24" s="22">
        <f t="shared" ref="Y24" si="322">STDEV(L23:L24)/COUNT(L23:L24)^1/2</f>
        <v>2.0910644313219258E-3</v>
      </c>
      <c r="Z24" s="22">
        <f t="shared" ref="Z24" si="323">STDEV(M23:M24)/COUNT(M23:M24)^1/2</f>
        <v>2.8888398532570326E-3</v>
      </c>
      <c r="AA24" s="22">
        <f t="shared" ref="AA24" si="324">STDEV(N23:N24)/COUNT(N23:N24)^1/2</f>
        <v>4.9799042845789388E-3</v>
      </c>
      <c r="AC24" s="18"/>
      <c r="AD24" s="18"/>
      <c r="AE24" s="18"/>
      <c r="AF24" s="18"/>
      <c r="AG24" s="18"/>
      <c r="AH24" s="18"/>
      <c r="AI24" s="18"/>
      <c r="AJ24" s="18"/>
    </row>
    <row r="25" spans="1:37">
      <c r="A25" s="3">
        <v>117275</v>
      </c>
      <c r="B25" s="3">
        <v>1</v>
      </c>
      <c r="C25" s="1">
        <v>2.1664500216644198</v>
      </c>
      <c r="D25" s="7">
        <v>0.14713624571428571</v>
      </c>
      <c r="E25" s="7">
        <v>5.8153639999999999E-3</v>
      </c>
      <c r="F25" s="7">
        <v>0.114935607</v>
      </c>
      <c r="G25" s="7">
        <v>8.4935150000000001E-3</v>
      </c>
      <c r="H25" s="7">
        <v>5.6678128333333334E-2</v>
      </c>
      <c r="I25" s="7">
        <v>1.5868922222222223E-3</v>
      </c>
      <c r="J25" s="7">
        <v>0.49708997900000002</v>
      </c>
      <c r="K25" s="7">
        <v>2.8874791E-2</v>
      </c>
      <c r="L25" s="8">
        <f t="shared" si="2"/>
        <v>0.27638073171428573</v>
      </c>
      <c r="M25" s="8">
        <f t="shared" si="3"/>
        <v>0.58422979055555557</v>
      </c>
      <c r="N25" s="8">
        <f t="shared" si="4"/>
        <v>0.86061052226984125</v>
      </c>
      <c r="O25" s="3" t="s">
        <v>13</v>
      </c>
      <c r="P25" s="9">
        <f t="shared" ref="P25" si="325">AVERAGE(C25:C26)</f>
        <v>2.1764490217642702</v>
      </c>
      <c r="Q25" s="9">
        <f t="shared" ref="Q25" si="326">AVERAGE(D25:D26)</f>
        <v>0.15181669428571429</v>
      </c>
      <c r="R25" s="9">
        <f t="shared" ref="R25" si="327">AVERAGE(E25:E26)</f>
        <v>6.0931214999999997E-3</v>
      </c>
      <c r="S25" s="9">
        <f t="shared" ref="S25" si="328">AVERAGE(F25:F26)</f>
        <v>0.11938788950000001</v>
      </c>
      <c r="T25" s="9">
        <f t="shared" ref="T25" si="329">AVERAGE(G25:G26)</f>
        <v>8.4663749999999999E-3</v>
      </c>
      <c r="U25" s="9">
        <f t="shared" ref="U25" si="330">AVERAGE(H25:H26)</f>
        <v>4.2867179166666665E-2</v>
      </c>
      <c r="V25" s="9">
        <f t="shared" ref="V25" si="331">AVERAGE(I25:I26)</f>
        <v>1.6339744444444444E-3</v>
      </c>
      <c r="W25" s="9">
        <f t="shared" ref="W25" si="332">AVERAGE(J25:J26)</f>
        <v>0.51639636950000001</v>
      </c>
      <c r="X25" s="9">
        <f t="shared" ref="X25" si="333">AVERAGE(K25:K26)</f>
        <v>2.9548563999999999E-2</v>
      </c>
      <c r="Y25" s="9">
        <f t="shared" ref="Y25" si="334">AVERAGE(L25:L26)</f>
        <v>0.28576408028571432</v>
      </c>
      <c r="Z25" s="9">
        <f t="shared" ref="Z25" si="335">AVERAGE(M25:M26)</f>
        <v>0.59044608711111102</v>
      </c>
      <c r="AA25" s="9">
        <f t="shared" ref="AA25" si="336">AVERAGE(N25:N26)</f>
        <v>0.87621016739682533</v>
      </c>
      <c r="AC25" s="19">
        <f t="shared" ref="AC25" si="337">Q25/$AA25*100</f>
        <v>17.326515935868876</v>
      </c>
      <c r="AD25" s="19">
        <f t="shared" ref="AD25" si="338">R25/$AA25*100</f>
        <v>0.6953949779083648</v>
      </c>
      <c r="AE25" s="19">
        <f t="shared" ref="AE25" si="339">S25/$AA25*100</f>
        <v>13.625485521891992</v>
      </c>
      <c r="AF25" s="19">
        <f t="shared" ref="AF25" si="340">T25/$AA25*100</f>
        <v>0.96624934462392253</v>
      </c>
      <c r="AG25" s="19">
        <f t="shared" ref="AG25" si="341">U25/$AA25*100</f>
        <v>4.892339847416153</v>
      </c>
      <c r="AH25" s="19">
        <f t="shared" ref="AH25" si="342">V25/$AA25*100</f>
        <v>0.18648202283464674</v>
      </c>
      <c r="AI25" s="19">
        <f t="shared" ref="AI25" si="343">W25/$AA25*100</f>
        <v>58.935217681185627</v>
      </c>
      <c r="AJ25" s="19">
        <f t="shared" ref="AJ25" si="344">X25/$AA25*100</f>
        <v>3.3723146682704264</v>
      </c>
      <c r="AK25" s="15">
        <f>SUM(AC25:AJ25)</f>
        <v>100</v>
      </c>
    </row>
    <row r="26" spans="1:37">
      <c r="B26" s="3">
        <v>2</v>
      </c>
      <c r="C26" s="1">
        <v>2.1864480218641207</v>
      </c>
      <c r="D26" s="7">
        <v>0.15649714285714286</v>
      </c>
      <c r="E26" s="7">
        <v>6.3708790000000003E-3</v>
      </c>
      <c r="F26" s="7">
        <v>0.12384017200000001</v>
      </c>
      <c r="G26" s="7">
        <v>8.4392349999999998E-3</v>
      </c>
      <c r="H26" s="7">
        <v>2.9056229999999999E-2</v>
      </c>
      <c r="I26" s="7">
        <v>1.6810566666666665E-3</v>
      </c>
      <c r="J26" s="7">
        <v>0.53570275999999994</v>
      </c>
      <c r="K26" s="7">
        <v>3.0222337000000002E-2</v>
      </c>
      <c r="L26" s="8">
        <f t="shared" si="2"/>
        <v>0.29514742885714285</v>
      </c>
      <c r="M26" s="8">
        <f t="shared" si="3"/>
        <v>0.59666238366666657</v>
      </c>
      <c r="N26" s="8">
        <f t="shared" si="4"/>
        <v>0.89180981252380942</v>
      </c>
      <c r="O26" s="21" t="s">
        <v>14</v>
      </c>
      <c r="P26" s="22">
        <f t="shared" ref="P26" si="345">STDEV(C25:C26)/COUNT(C25:C26)^1/2</f>
        <v>3.5351803878446064E-3</v>
      </c>
      <c r="Q26" s="22">
        <f t="shared" ref="Q26" si="346">STDEV(D25:D26)/COUNT(D25:D26)^1/2</f>
        <v>1.6547884619260171E-3</v>
      </c>
      <c r="R26" s="22">
        <f t="shared" ref="R26" si="347">STDEV(E25:E26)/COUNT(E25:E26)^1/2</f>
        <v>9.8202105887711298E-5</v>
      </c>
      <c r="S26" s="22">
        <f t="shared" ref="S26" si="348">STDEV(F25:F26)/COUNT(F25:F26)^1/2</f>
        <v>1.5741195737541006E-3</v>
      </c>
      <c r="T26" s="22">
        <f t="shared" ref="T26" si="349">STDEV(G25:G26)/COUNT(G25:G26)^1/2</f>
        <v>9.5954390207015018E-6</v>
      </c>
      <c r="U26" s="22">
        <f t="shared" ref="U26" si="350">STDEV(H25:H26)/COUNT(H25:H26)^1/2</f>
        <v>4.8829079051863509E-3</v>
      </c>
      <c r="V26" s="22">
        <f t="shared" ref="V26" si="351">STDEV(I25:I26)/COUNT(I25:I26)^1/2</f>
        <v>1.6646079303332611E-5</v>
      </c>
      <c r="W26" s="22">
        <f t="shared" ref="W26" si="352">STDEV(J25:J26)/COUNT(J25:J26)^1/2</f>
        <v>6.8258398213924491E-3</v>
      </c>
      <c r="X26" s="22">
        <f t="shared" ref="X26" si="353">STDEV(K25:K26)/COUNT(K25:K26)^1/2</f>
        <v>2.3821472864020212E-4</v>
      </c>
      <c r="Y26" s="22">
        <f t="shared" ref="Y26" si="354">STDEV(L25:L26)/COUNT(L25:L26)^1/2</f>
        <v>3.3175147025471178E-3</v>
      </c>
      <c r="Z26" s="22">
        <f t="shared" ref="Z26" si="355">STDEV(M25:M26)/COUNT(M25:M26)^1/2</f>
        <v>2.1977927241499363E-3</v>
      </c>
      <c r="AA26" s="22">
        <f t="shared" ref="AA26" si="356">STDEV(N25:N26)/COUNT(N25:N26)^1/2</f>
        <v>5.5153074266970645E-3</v>
      </c>
      <c r="AC26" s="18"/>
      <c r="AD26" s="18"/>
      <c r="AE26" s="18"/>
      <c r="AF26" s="18"/>
      <c r="AG26" s="18"/>
      <c r="AH26" s="18"/>
      <c r="AI26" s="18"/>
      <c r="AJ26" s="18"/>
    </row>
    <row r="27" spans="1:37">
      <c r="A27" s="3">
        <v>117276</v>
      </c>
      <c r="B27" s="3">
        <v>1</v>
      </c>
      <c r="C27" s="1">
        <v>2.3763498200242603</v>
      </c>
      <c r="D27" s="7">
        <v>9.1891952857142856E-2</v>
      </c>
      <c r="E27" s="7">
        <v>9.9952410000000002E-3</v>
      </c>
      <c r="F27" s="7">
        <v>0.14583780600000001</v>
      </c>
      <c r="G27" s="7">
        <v>1.8477783000000001E-2</v>
      </c>
      <c r="H27" s="7">
        <v>1.702203E-2</v>
      </c>
      <c r="I27" s="7">
        <v>3.4313266666666665E-3</v>
      </c>
      <c r="J27" s="7">
        <v>0.38575222099999995</v>
      </c>
      <c r="K27" s="7">
        <v>6.2739933999999997E-2</v>
      </c>
      <c r="L27" s="8">
        <f t="shared" si="2"/>
        <v>0.26620278285714288</v>
      </c>
      <c r="M27" s="8">
        <f t="shared" si="3"/>
        <v>0.46894551166666659</v>
      </c>
      <c r="N27" s="8">
        <f t="shared" si="4"/>
        <v>0.73514829452380948</v>
      </c>
      <c r="O27" s="3" t="s">
        <v>13</v>
      </c>
      <c r="P27" s="9">
        <f t="shared" ref="P27" si="357">AVERAGE(C27:C28)</f>
        <v>2.3548026890860472</v>
      </c>
      <c r="Q27" s="9">
        <f t="shared" ref="Q27" si="358">AVERAGE(D27:D28)</f>
        <v>9.6030862142857137E-2</v>
      </c>
      <c r="R27" s="9">
        <f t="shared" ref="R27" si="359">AVERAGE(E27:E28)</f>
        <v>1.05603425E-2</v>
      </c>
      <c r="S27" s="9">
        <f t="shared" ref="S27" si="360">AVERAGE(F27:F28)</f>
        <v>0.15295490300000003</v>
      </c>
      <c r="T27" s="9">
        <f t="shared" ref="T27" si="361">AVERAGE(G27:G28)</f>
        <v>1.9305592000000003E-2</v>
      </c>
      <c r="U27" s="9">
        <f t="shared" ref="U27" si="362">AVERAGE(H27:H28)</f>
        <v>1.8413918333333334E-2</v>
      </c>
      <c r="V27" s="9">
        <f t="shared" ref="V27" si="363">AVERAGE(I27:I28)</f>
        <v>3.5524966666666668E-3</v>
      </c>
      <c r="W27" s="9">
        <f t="shared" ref="W27" si="364">AVERAGE(J27:J28)</f>
        <v>0.40426045749999995</v>
      </c>
      <c r="X27" s="9">
        <f t="shared" ref="X27" si="365">AVERAGE(K27:K28)</f>
        <v>6.5440270999999994E-2</v>
      </c>
      <c r="Y27" s="9">
        <f t="shared" ref="Y27" si="366">AVERAGE(L27:L28)</f>
        <v>0.27885169964285716</v>
      </c>
      <c r="Z27" s="9">
        <f t="shared" ref="Z27" si="367">AVERAGE(M27:M28)</f>
        <v>0.49166714349999996</v>
      </c>
      <c r="AA27" s="9">
        <f t="shared" ref="AA27" si="368">AVERAGE(N27:N28)</f>
        <v>0.77051884314285712</v>
      </c>
      <c r="AC27" s="19">
        <f t="shared" ref="AC27" si="369">Q27/$AA27*100</f>
        <v>12.463142595080267</v>
      </c>
      <c r="AD27" s="19">
        <f t="shared" ref="AD27" si="370">R27/$AA27*100</f>
        <v>1.3705495451513667</v>
      </c>
      <c r="AE27" s="19">
        <f t="shared" ref="AE27" si="371">S27/$AA27*100</f>
        <v>19.85089714044042</v>
      </c>
      <c r="AF27" s="19">
        <f t="shared" ref="AF27" si="372">T27/$AA27*100</f>
        <v>2.5055314573819802</v>
      </c>
      <c r="AG27" s="19">
        <f t="shared" ref="AG27" si="373">U27/$AA27*100</f>
        <v>2.3898076597614528</v>
      </c>
      <c r="AH27" s="19">
        <f t="shared" ref="AH27" si="374">V27/$AA27*100</f>
        <v>0.46105253599982637</v>
      </c>
      <c r="AI27" s="19">
        <f t="shared" ref="AI27" si="375">W27/$AA27*100</f>
        <v>52.466005354400991</v>
      </c>
      <c r="AJ27" s="19">
        <f t="shared" ref="AJ27" si="376">X27/$AA27*100</f>
        <v>8.4930137117836999</v>
      </c>
      <c r="AK27" s="15">
        <f>SUM(AC27:AJ27)</f>
        <v>100</v>
      </c>
    </row>
    <row r="28" spans="1:37">
      <c r="B28" s="3">
        <v>2</v>
      </c>
      <c r="C28" s="1">
        <v>2.333255558147834</v>
      </c>
      <c r="D28" s="7">
        <v>0.10016977142857143</v>
      </c>
      <c r="E28" s="7">
        <v>1.1125444E-2</v>
      </c>
      <c r="F28" s="7">
        <v>0.16007200000000002</v>
      </c>
      <c r="G28" s="7">
        <v>2.0133401000000002E-2</v>
      </c>
      <c r="H28" s="7">
        <v>1.9805806666666669E-2</v>
      </c>
      <c r="I28" s="7">
        <v>3.6736666666666667E-3</v>
      </c>
      <c r="J28" s="7">
        <v>0.422768694</v>
      </c>
      <c r="K28" s="7">
        <v>6.8140608000000005E-2</v>
      </c>
      <c r="L28" s="8">
        <f t="shared" si="2"/>
        <v>0.29150061642857145</v>
      </c>
      <c r="M28" s="8">
        <f t="shared" si="3"/>
        <v>0.51438877533333338</v>
      </c>
      <c r="N28" s="8">
        <f t="shared" si="4"/>
        <v>0.80588939176190477</v>
      </c>
      <c r="O28" s="21" t="s">
        <v>14</v>
      </c>
      <c r="P28" s="22">
        <f t="shared" ref="P28" si="377">STDEV(C27:C28)/COUNT(C27:C28)^1/2</f>
        <v>7.6180612007624854E-3</v>
      </c>
      <c r="Q28" s="22">
        <f t="shared" ref="Q28" si="378">STDEV(D27:D28)/COUNT(D27:D28)^1/2</f>
        <v>1.4633254113222715E-3</v>
      </c>
      <c r="R28" s="22">
        <f t="shared" ref="R28" si="379">STDEV(E27:E28)/COUNT(E27:E28)^1/2</f>
        <v>1.9979355135434486E-4</v>
      </c>
      <c r="S28" s="22">
        <f t="shared" ref="S28" si="380">STDEV(F27:F28)/COUNT(F27:F28)^1/2</f>
        <v>2.5162737755312177E-3</v>
      </c>
      <c r="T28" s="22">
        <f t="shared" ref="T28" si="381">STDEV(G27:G28)/COUNT(G27:G28)^1/2</f>
        <v>2.9267467871362755E-4</v>
      </c>
      <c r="U28" s="22">
        <f t="shared" ref="U28" si="382">STDEV(H27:H28)/COUNT(H27:H28)^1/2</f>
        <v>4.9210683957722108E-4</v>
      </c>
      <c r="V28" s="22">
        <f t="shared" ref="V28" si="383">STDEV(I27:I28)/COUNT(I27:I28)^1/2</f>
        <v>4.284006433818701E-5</v>
      </c>
      <c r="W28" s="22">
        <f t="shared" ref="W28" si="384">STDEV(J27:J28)/COUNT(J27:J28)^1/2</f>
        <v>6.5436497684773203E-3</v>
      </c>
      <c r="X28" s="22">
        <f t="shared" ref="X28" si="385">STDEV(K27:K28)/COUNT(K27:K28)^1/2</f>
        <v>9.5471330209447058E-4</v>
      </c>
      <c r="Y28" s="22">
        <f t="shared" ref="Y28" si="386">STDEV(L27:L28)/COUNT(L27:L28)^1/2</f>
        <v>4.4720674169215855E-3</v>
      </c>
      <c r="Z28" s="22">
        <f t="shared" ref="Z28" si="387">STDEV(M27:M28)/COUNT(M27:M28)^1/2</f>
        <v>8.033309974487304E-3</v>
      </c>
      <c r="AA28" s="22">
        <f t="shared" ref="AA28" si="388">STDEV(N27:N28)/COUNT(N27:N28)^1/2</f>
        <v>1.2505377391408262E-2</v>
      </c>
      <c r="AC28" s="18"/>
      <c r="AD28" s="18"/>
      <c r="AE28" s="18"/>
      <c r="AF28" s="18"/>
      <c r="AG28" s="18"/>
      <c r="AH28" s="18"/>
      <c r="AI28" s="18"/>
      <c r="AJ28" s="18"/>
    </row>
    <row r="29" spans="1:37">
      <c r="A29" s="3">
        <v>117277</v>
      </c>
      <c r="B29" s="3">
        <v>1</v>
      </c>
      <c r="C29" s="1">
        <v>2.3664300236642322</v>
      </c>
      <c r="D29" s="7">
        <v>0.20358602142857143</v>
      </c>
      <c r="E29" s="7">
        <v>1.0008699000000001E-2</v>
      </c>
      <c r="F29" s="7">
        <v>4.3551456999999995E-2</v>
      </c>
      <c r="G29" s="7">
        <v>4.4634200000000001E-3</v>
      </c>
      <c r="H29" s="7">
        <v>0.10956091000000001</v>
      </c>
      <c r="I29" s="7">
        <v>2.4948688888888891E-3</v>
      </c>
      <c r="J29" s="7">
        <v>0.61467989300000003</v>
      </c>
      <c r="K29" s="7">
        <v>3.2598201E-2</v>
      </c>
      <c r="L29" s="8">
        <f t="shared" si="2"/>
        <v>0.26160959742857143</v>
      </c>
      <c r="M29" s="8">
        <f t="shared" si="3"/>
        <v>0.75933387288888887</v>
      </c>
      <c r="N29" s="8">
        <f t="shared" si="4"/>
        <v>1.0209434703174602</v>
      </c>
      <c r="O29" s="3" t="s">
        <v>13</v>
      </c>
      <c r="P29" s="9">
        <f t="shared" ref="P29" si="389">AVERAGE(C29:C30)</f>
        <v>2.3998411242951589</v>
      </c>
      <c r="Q29" s="9">
        <f t="shared" ref="Q29" si="390">AVERAGE(D29:D30)</f>
        <v>0.19740507214285713</v>
      </c>
      <c r="R29" s="9">
        <f t="shared" ref="R29" si="391">AVERAGE(E29:E30)</f>
        <v>9.7517940000000011E-3</v>
      </c>
      <c r="S29" s="9">
        <f t="shared" ref="S29" si="392">AVERAGE(F29:F30)</f>
        <v>4.2340715500000001E-2</v>
      </c>
      <c r="T29" s="9">
        <f t="shared" ref="T29" si="393">AVERAGE(G29:G30)</f>
        <v>4.4538075000000003E-3</v>
      </c>
      <c r="U29" s="9">
        <f t="shared" ref="U29" si="394">AVERAGE(H29:H30)</f>
        <v>0.10603442166666668</v>
      </c>
      <c r="V29" s="9">
        <f t="shared" ref="V29" si="395">AVERAGE(I29:I30)</f>
        <v>2.432701666666667E-3</v>
      </c>
      <c r="W29" s="9">
        <f t="shared" ref="W29" si="396">AVERAGE(J29:J30)</f>
        <v>0.59780082999999995</v>
      </c>
      <c r="X29" s="9">
        <f t="shared" ref="X29" si="397">AVERAGE(K29:K30)</f>
        <v>3.1738827999999997E-2</v>
      </c>
      <c r="Y29" s="9">
        <f t="shared" ref="Y29" si="398">AVERAGE(L29:L30)</f>
        <v>0.25395138914285714</v>
      </c>
      <c r="Z29" s="9">
        <f t="shared" ref="Z29" si="399">AVERAGE(M29:M30)</f>
        <v>0.73800678133333331</v>
      </c>
      <c r="AA29" s="9">
        <f t="shared" ref="AA29" si="400">AVERAGE(N29:N30)</f>
        <v>0.99195817047619039</v>
      </c>
      <c r="AC29" s="19">
        <f t="shared" ref="AC29" si="401">Q29/$AA29*100</f>
        <v>19.900543996536936</v>
      </c>
      <c r="AD29" s="19">
        <f t="shared" ref="AD29" si="402">R29/$AA29*100</f>
        <v>0.98308520361485041</v>
      </c>
      <c r="AE29" s="19">
        <f t="shared" ref="AE29" si="403">S29/$AA29*100</f>
        <v>4.2683972732110576</v>
      </c>
      <c r="AF29" s="19">
        <f t="shared" ref="AF29" si="404">T29/$AA29*100</f>
        <v>0.44899146280149554</v>
      </c>
      <c r="AG29" s="19">
        <f t="shared" ref="AG29" si="405">U29/$AA29*100</f>
        <v>10.689404535653431</v>
      </c>
      <c r="AH29" s="19">
        <f t="shared" ref="AH29" si="406">V29/$AA29*100</f>
        <v>0.24524236394956517</v>
      </c>
      <c r="AI29" s="19">
        <f t="shared" ref="AI29" si="407">W29/$AA29*100</f>
        <v>60.264721617548155</v>
      </c>
      <c r="AJ29" s="19">
        <f t="shared" ref="AJ29" si="408">X29/$AA29*100</f>
        <v>3.1996135466845086</v>
      </c>
      <c r="AK29" s="15">
        <f>SUM(AC29:AJ29)</f>
        <v>100</v>
      </c>
    </row>
    <row r="30" spans="1:37">
      <c r="B30" s="3">
        <v>2</v>
      </c>
      <c r="C30" s="1">
        <v>2.4332522249260857</v>
      </c>
      <c r="D30" s="10">
        <v>0.19122412285714285</v>
      </c>
      <c r="E30" s="10">
        <v>9.4948889999999994E-3</v>
      </c>
      <c r="F30" s="10">
        <v>4.1129974E-2</v>
      </c>
      <c r="G30" s="10">
        <v>4.4441950000000006E-3</v>
      </c>
      <c r="H30" s="10">
        <v>0.10250793333333334</v>
      </c>
      <c r="I30" s="10">
        <v>2.3705344444444445E-3</v>
      </c>
      <c r="J30" s="10">
        <v>0.58092176699999998</v>
      </c>
      <c r="K30" s="10">
        <v>3.0879455E-2</v>
      </c>
      <c r="L30" s="8">
        <f t="shared" si="2"/>
        <v>0.24629318085714288</v>
      </c>
      <c r="M30" s="8">
        <f t="shared" si="3"/>
        <v>0.71667968977777774</v>
      </c>
      <c r="N30" s="8">
        <f t="shared" si="4"/>
        <v>0.96297287063492065</v>
      </c>
      <c r="O30" s="21" t="s">
        <v>14</v>
      </c>
      <c r="P30" s="22">
        <f t="shared" ref="P30" si="409">STDEV(C29:C30)/COUNT(C29:C30)^1/2</f>
        <v>1.1812607911517232E-2</v>
      </c>
      <c r="Q30" s="22">
        <f t="shared" ref="Q30" si="410">STDEV(D29:D30)/COUNT(D29:D30)^1/2</f>
        <v>2.1852955770493613E-3</v>
      </c>
      <c r="R30" s="22">
        <f t="shared" ref="R30" si="411">STDEV(E29:E30)/COUNT(E29:E30)^1/2</f>
        <v>9.0829633810365296E-5</v>
      </c>
      <c r="S30" s="22">
        <f t="shared" ref="S30" si="412">STDEV(F29:F30)/COUNT(F29:F30)^1/2</f>
        <v>4.2806176245698528E-4</v>
      </c>
      <c r="T30" s="22">
        <f t="shared" ref="T30" si="413">STDEV(G29:G30)/COUNT(G29:G30)^1/2</f>
        <v>3.3985319670777472E-6</v>
      </c>
      <c r="U30" s="22">
        <f t="shared" ref="U30" si="414">STDEV(H29:H30)/COUNT(H29:H30)^1/2</f>
        <v>1.2468019071376233E-3</v>
      </c>
      <c r="V30" s="22">
        <f t="shared" ref="V30" si="415">STDEV(I29:I30)/COUNT(I29:I30)^1/2</f>
        <v>2.1979432200432213E-5</v>
      </c>
      <c r="W30" s="22">
        <f t="shared" ref="W30" si="416">STDEV(J29:J30)/COUNT(J29:J30)^1/2</f>
        <v>5.9676499536874842E-3</v>
      </c>
      <c r="X30" s="22">
        <f t="shared" ref="X30" si="417">STDEV(K29:K30)/COUNT(K29:K30)^1/2</f>
        <v>3.0383423793431348E-4</v>
      </c>
      <c r="Y30" s="22">
        <f t="shared" ref="Y30" si="418">STDEV(L29:L30)/COUNT(L29:L30)^1/2</f>
        <v>2.7075855052837833E-3</v>
      </c>
      <c r="Z30" s="22">
        <f t="shared" ref="Z30" si="419">STDEV(M29:M30)/COUNT(M29:M30)^1/2</f>
        <v>7.5402655309592835E-3</v>
      </c>
      <c r="AA30" s="22">
        <f t="shared" ref="AA30" si="420">STDEV(N29:N30)/COUNT(N29:N30)^1/2</f>
        <v>1.024785103624439E-2</v>
      </c>
      <c r="AC30" s="18"/>
      <c r="AD30" s="18"/>
      <c r="AE30" s="18"/>
      <c r="AF30" s="18"/>
      <c r="AG30" s="18"/>
      <c r="AH30" s="18"/>
      <c r="AI30" s="18"/>
      <c r="AJ30" s="18"/>
    </row>
    <row r="31" spans="1:37">
      <c r="A31" s="3">
        <v>117278</v>
      </c>
      <c r="B31" s="3">
        <v>1</v>
      </c>
      <c r="C31" s="1">
        <v>2.7732408919704357</v>
      </c>
      <c r="D31" s="7">
        <v>0.20982478571428573</v>
      </c>
      <c r="E31" s="7">
        <v>6.9897459999999998E-3</v>
      </c>
      <c r="F31" s="7">
        <v>6.3388798999999996E-2</v>
      </c>
      <c r="G31" s="7">
        <v>3.8319560000000001E-3</v>
      </c>
      <c r="H31" s="7">
        <v>0.10967680166666666</v>
      </c>
      <c r="I31" s="7">
        <v>3.4097777777777776E-3</v>
      </c>
      <c r="J31" s="7">
        <v>0.47944463599999998</v>
      </c>
      <c r="K31" s="7">
        <v>2.3267899999999998E-2</v>
      </c>
      <c r="L31" s="8">
        <f t="shared" si="2"/>
        <v>0.28403528671428574</v>
      </c>
      <c r="M31" s="8">
        <f t="shared" si="3"/>
        <v>0.61579911544444443</v>
      </c>
      <c r="N31" s="8">
        <f t="shared" si="4"/>
        <v>0.89983440215873012</v>
      </c>
      <c r="O31" s="3" t="s">
        <v>13</v>
      </c>
      <c r="P31" s="9">
        <f t="shared" ref="P31" si="421">AVERAGE(C31:C32)</f>
        <v>2.7714358039375195</v>
      </c>
      <c r="Q31" s="9">
        <f t="shared" ref="Q31" si="422">AVERAGE(D31:D32)</f>
        <v>0.21989401214285714</v>
      </c>
      <c r="R31" s="9">
        <f t="shared" ref="R31" si="423">AVERAGE(E31:E32)</f>
        <v>7.2549325000000001E-3</v>
      </c>
      <c r="S31" s="9">
        <f t="shared" ref="S31" si="424">AVERAGE(F31:F32)</f>
        <v>6.6375142499999998E-2</v>
      </c>
      <c r="T31" s="9">
        <f t="shared" ref="T31" si="425">AVERAGE(G31:G32)</f>
        <v>4.2628190000000002E-3</v>
      </c>
      <c r="U31" s="9">
        <f t="shared" ref="U31" si="426">AVERAGE(H31:H32)</f>
        <v>0.11516466583333333</v>
      </c>
      <c r="V31" s="9">
        <f t="shared" ref="V31" si="427">AVERAGE(I31:I32)</f>
        <v>3.5375016666666665E-3</v>
      </c>
      <c r="W31" s="9">
        <f t="shared" ref="W31" si="428">AVERAGE(J31:J32)</f>
        <v>0.50302144400000004</v>
      </c>
      <c r="X31" s="9">
        <f t="shared" ref="X31" si="429">AVERAGE(K31:K32)</f>
        <v>2.4217190499999999E-2</v>
      </c>
      <c r="Y31" s="9">
        <f t="shared" ref="Y31" si="430">AVERAGE(L31:L32)</f>
        <v>0.29778690614285719</v>
      </c>
      <c r="Z31" s="9">
        <f t="shared" ref="Z31" si="431">AVERAGE(M31:M32)</f>
        <v>0.64594080199999993</v>
      </c>
      <c r="AA31" s="9">
        <f t="shared" ref="AA31" si="432">AVERAGE(N31:N32)</f>
        <v>0.94372770814285711</v>
      </c>
      <c r="AC31" s="19">
        <f t="shared" ref="AC31" si="433">Q31/$AA31*100</f>
        <v>23.300578148286245</v>
      </c>
      <c r="AD31" s="19">
        <f t="shared" ref="AD31" si="434">R31/$AA31*100</f>
        <v>0.7687527278685965</v>
      </c>
      <c r="AE31" s="19">
        <f t="shared" ref="AE31" si="435">S31/$AA31*100</f>
        <v>7.0332938121122153</v>
      </c>
      <c r="AF31" s="19">
        <f t="shared" ref="AF31" si="436">T31/$AA31*100</f>
        <v>0.45170009985069914</v>
      </c>
      <c r="AG31" s="19">
        <f t="shared" ref="AG31" si="437">U31/$AA31*100</f>
        <v>12.20316674392909</v>
      </c>
      <c r="AH31" s="19">
        <f t="shared" ref="AH31" si="438">V31/$AA31*100</f>
        <v>0.37484346768074078</v>
      </c>
      <c r="AI31" s="19">
        <f t="shared" ref="AI31" si="439">W31/$AA31*100</f>
        <v>53.301544466664637</v>
      </c>
      <c r="AJ31" s="19">
        <f t="shared" ref="AJ31" si="440">X31/$AA31*100</f>
        <v>2.5661205336077844</v>
      </c>
      <c r="AK31" s="15">
        <f>SUM(AC31:AJ31)</f>
        <v>100.00000000000001</v>
      </c>
    </row>
    <row r="32" spans="1:37">
      <c r="B32" s="3">
        <v>2</v>
      </c>
      <c r="C32" s="1">
        <v>2.7696307159046039</v>
      </c>
      <c r="D32" s="7">
        <v>0.22996323857142859</v>
      </c>
      <c r="E32" s="7">
        <v>7.5201189999999996E-3</v>
      </c>
      <c r="F32" s="7">
        <v>6.9361486E-2</v>
      </c>
      <c r="G32" s="7">
        <v>4.6936820000000002E-3</v>
      </c>
      <c r="H32" s="7">
        <v>0.12065253000000001</v>
      </c>
      <c r="I32" s="7">
        <v>3.6652255555555558E-3</v>
      </c>
      <c r="J32" s="7">
        <v>0.52659825199999999</v>
      </c>
      <c r="K32" s="7">
        <v>2.5166480999999997E-2</v>
      </c>
      <c r="L32" s="8">
        <f t="shared" si="2"/>
        <v>0.31153852557142858</v>
      </c>
      <c r="M32" s="8">
        <f t="shared" si="3"/>
        <v>0.67608248855555553</v>
      </c>
      <c r="N32" s="8">
        <f t="shared" si="4"/>
        <v>0.98762101412698411</v>
      </c>
      <c r="O32" s="21" t="s">
        <v>14</v>
      </c>
      <c r="P32" s="22">
        <f t="shared" ref="P32" si="441">STDEV(C31:C32)/COUNT(C31:C32)^1/2</f>
        <v>6.3819499435676026E-4</v>
      </c>
      <c r="Q32" s="22">
        <f t="shared" ref="Q32" si="442">STDEV(D31:D32)/COUNT(D31:D32)^1/2</f>
        <v>3.5600091444728294E-3</v>
      </c>
      <c r="R32" s="22">
        <f t="shared" ref="R32" si="443">STDEV(E31:E32)/COUNT(E31:E32)^1/2</f>
        <v>9.3757586214563142E-5</v>
      </c>
      <c r="S32" s="22">
        <f t="shared" ref="S32" si="444">STDEV(F31:F32)/COUNT(F31:F32)^1/2</f>
        <v>1.0558318699011851E-3</v>
      </c>
      <c r="T32" s="22">
        <f t="shared" ref="T32" si="445">STDEV(G31:G32)/COUNT(G31:G32)^1/2</f>
        <v>1.5233307453118975E-4</v>
      </c>
      <c r="U32" s="22">
        <f t="shared" ref="U32" si="446">STDEV(H31:H32)/COUNT(H31:H32)^1/2</f>
        <v>1.9402529832403339E-3</v>
      </c>
      <c r="V32" s="22">
        <f t="shared" ref="V32" si="447">STDEV(I31:I32)/COUNT(I31:I32)^1/2</f>
        <v>4.5157213976425305E-5</v>
      </c>
      <c r="W32" s="22">
        <f t="shared" ref="W32" si="448">STDEV(J31:J32)/COUNT(J31:J32)^1/2</f>
        <v>8.3356604077661212E-3</v>
      </c>
      <c r="X32" s="22">
        <f t="shared" ref="X32" si="449">STDEV(K31:K32)/COUNT(K31:K32)^1/2</f>
        <v>3.3562487493298411E-4</v>
      </c>
      <c r="Y32" s="22">
        <f t="shared" ref="Y32" si="450">STDEV(L31:L32)/COUNT(L31:L32)^1/2</f>
        <v>4.861931675119573E-3</v>
      </c>
      <c r="Z32" s="22">
        <f t="shared" ref="Z32" si="451">STDEV(M31:M32)/COUNT(M31:M32)^1/2</f>
        <v>1.0656695479916919E-2</v>
      </c>
      <c r="AA32" s="22">
        <f t="shared" ref="AA32" si="452">STDEV(N31:N32)/COUNT(N31:N32)^1/2</f>
        <v>1.5518627155035812E-2</v>
      </c>
      <c r="AC32" s="18"/>
      <c r="AD32" s="18"/>
      <c r="AE32" s="18"/>
      <c r="AF32" s="18"/>
      <c r="AG32" s="18"/>
      <c r="AH32" s="18"/>
      <c r="AI32" s="18"/>
      <c r="AJ32" s="18"/>
    </row>
    <row r="33" spans="1:37">
      <c r="A33" s="3">
        <v>117279</v>
      </c>
      <c r="B33" s="3">
        <v>1</v>
      </c>
      <c r="C33" s="1">
        <v>2.4296760431943802</v>
      </c>
      <c r="D33" s="7">
        <v>0.39582638857142854</v>
      </c>
      <c r="E33" s="7">
        <v>1.9183372000000001E-2</v>
      </c>
      <c r="F33" s="7">
        <v>6.6435053999999993E-2</v>
      </c>
      <c r="G33" s="7">
        <v>1.0083588999999999E-2</v>
      </c>
      <c r="H33" s="7">
        <v>0.2565394133333333</v>
      </c>
      <c r="I33" s="7">
        <v>5.639043333333333E-3</v>
      </c>
      <c r="J33" s="7">
        <v>0.35156216700000004</v>
      </c>
      <c r="K33" s="7">
        <v>3.1646959000000002E-2</v>
      </c>
      <c r="L33" s="8">
        <f t="shared" si="2"/>
        <v>0.49152840357142852</v>
      </c>
      <c r="M33" s="8">
        <f t="shared" si="3"/>
        <v>0.64538758266666674</v>
      </c>
      <c r="N33" s="8">
        <f t="shared" si="4"/>
        <v>1.1369159862380953</v>
      </c>
      <c r="O33" s="3" t="s">
        <v>13</v>
      </c>
      <c r="P33" s="9">
        <f t="shared" ref="P33" si="453">AVERAGE(C33:C34)</f>
        <v>2.436341821090882</v>
      </c>
      <c r="Q33" s="9">
        <f t="shared" ref="Q33" si="454">AVERAGE(D33:D34)</f>
        <v>0.40351991071428578</v>
      </c>
      <c r="R33" s="9">
        <f t="shared" ref="R33" si="455">AVERAGE(E33:E34)</f>
        <v>1.9930714500000002E-2</v>
      </c>
      <c r="S33" s="9">
        <f t="shared" ref="S33" si="456">AVERAGE(F33:F34)</f>
        <v>6.945747599999999E-2</v>
      </c>
      <c r="T33" s="9">
        <f t="shared" ref="T33" si="457">AVERAGE(G33:G34)</f>
        <v>1.08191565E-2</v>
      </c>
      <c r="U33" s="9">
        <f t="shared" ref="U33" si="458">AVERAGE(H33:H34)</f>
        <v>0.26777957833333332</v>
      </c>
      <c r="V33" s="9">
        <f t="shared" ref="V33" si="459">AVERAGE(I33:I34)</f>
        <v>5.9004999999999995E-3</v>
      </c>
      <c r="W33" s="9">
        <f t="shared" ref="W33" si="460">AVERAGE(J33:J34)</f>
        <v>0.36815859650000005</v>
      </c>
      <c r="X33" s="9">
        <f t="shared" ref="X33" si="461">AVERAGE(K33:K34)</f>
        <v>3.2630793000000005E-2</v>
      </c>
      <c r="Y33" s="9">
        <f t="shared" ref="Y33" si="462">AVERAGE(L33:L34)</f>
        <v>0.50372725771428573</v>
      </c>
      <c r="Z33" s="9">
        <f t="shared" ref="Z33" si="463">AVERAGE(M33:M34)</f>
        <v>0.67446946783333339</v>
      </c>
      <c r="AA33" s="9">
        <f t="shared" ref="AA33" si="464">AVERAGE(N33:N34)</f>
        <v>1.1781967255476191</v>
      </c>
      <c r="AC33" s="19">
        <f t="shared" ref="AC33" si="465">Q33/$AA33*100</f>
        <v>34.24894179083141</v>
      </c>
      <c r="AD33" s="19">
        <f t="shared" ref="AD33" si="466">R33/$AA33*100</f>
        <v>1.6916287465267161</v>
      </c>
      <c r="AE33" s="19">
        <f t="shared" ref="AE33" si="467">S33/$AA33*100</f>
        <v>5.8952358713878237</v>
      </c>
      <c r="AF33" s="19">
        <f t="shared" ref="AF33" si="468">T33/$AA33*100</f>
        <v>0.91828098528888014</v>
      </c>
      <c r="AG33" s="19">
        <f t="shared" ref="AG33" si="469">U33/$AA33*100</f>
        <v>22.727917378048296</v>
      </c>
      <c r="AH33" s="19">
        <f t="shared" ref="AH33" si="470">V33/$AA33*100</f>
        <v>0.50080770656169338</v>
      </c>
      <c r="AI33" s="19">
        <f t="shared" ref="AI33" si="471">W33/$AA33*100</f>
        <v>31.247633652086581</v>
      </c>
      <c r="AJ33" s="19">
        <f t="shared" ref="AJ33" si="472">X33/$AA33*100</f>
        <v>2.7695538692685977</v>
      </c>
      <c r="AK33" s="15">
        <f>SUM(AC33:AJ33)</f>
        <v>99.999999999999986</v>
      </c>
    </row>
    <row r="34" spans="1:37">
      <c r="B34" s="3">
        <v>2</v>
      </c>
      <c r="C34" s="1">
        <v>2.4430075989873838</v>
      </c>
      <c r="D34" s="7">
        <v>0.41121343285714301</v>
      </c>
      <c r="E34" s="7">
        <v>2.0678057E-2</v>
      </c>
      <c r="F34" s="7">
        <v>7.2479898000000001E-2</v>
      </c>
      <c r="G34" s="7">
        <v>1.1554724000000001E-2</v>
      </c>
      <c r="H34" s="7">
        <v>0.27901974333333329</v>
      </c>
      <c r="I34" s="7">
        <v>6.1619566666666669E-3</v>
      </c>
      <c r="J34" s="7">
        <v>0.384755026</v>
      </c>
      <c r="K34" s="7">
        <v>3.3614627000000001E-2</v>
      </c>
      <c r="L34" s="8">
        <f t="shared" si="2"/>
        <v>0.51592611185714299</v>
      </c>
      <c r="M34" s="8">
        <f t="shared" si="3"/>
        <v>0.70355135299999993</v>
      </c>
      <c r="N34" s="8">
        <f t="shared" si="4"/>
        <v>1.2194774648571429</v>
      </c>
      <c r="O34" s="21" t="s">
        <v>14</v>
      </c>
      <c r="P34" s="22">
        <f t="shared" ref="P34" si="473">STDEV(C33:C34)/COUNT(C33:C34)^1/2</f>
        <v>2.3567083762499122E-3</v>
      </c>
      <c r="Q34" s="22">
        <f t="shared" ref="Q34" si="474">STDEV(D33:D34)/COUNT(D33:D34)^1/2</f>
        <v>2.7200708392116041E-3</v>
      </c>
      <c r="R34" s="22">
        <f t="shared" ref="R34" si="475">STDEV(E33:E34)/COUNT(E33:E34)^1/2</f>
        <v>2.6422547480945357E-4</v>
      </c>
      <c r="S34" s="22">
        <f t="shared" ref="S34" si="476">STDEV(F33:F34)/COUNT(F33:F34)^1/2</f>
        <v>1.068587545903705E-3</v>
      </c>
      <c r="T34" s="22">
        <f t="shared" ref="T34" si="477">STDEV(G33:G34)/COUNT(G33:G34)^1/2</f>
        <v>2.6006238363521824E-4</v>
      </c>
      <c r="U34" s="22">
        <f t="shared" ref="U34" si="478">STDEV(H33:H34)/COUNT(H33:H34)^1/2</f>
        <v>3.9739984465778436E-3</v>
      </c>
      <c r="V34" s="22">
        <f t="shared" ref="V34" si="479">STDEV(I33:I34)/COUNT(I33:I34)^1/2</f>
        <v>9.2438890993215472E-5</v>
      </c>
      <c r="W34" s="22">
        <f t="shared" ref="W34" si="480">STDEV(J33:J34)/COUNT(J33:J34)^1/2</f>
        <v>5.8677239214666834E-3</v>
      </c>
      <c r="X34" s="22">
        <f t="shared" ref="X34" si="481">STDEV(K33:K34)/COUNT(K33:K34)^1/2</f>
        <v>3.4783784648094267E-4</v>
      </c>
      <c r="Y34" s="22">
        <f t="shared" ref="Y34" si="482">STDEV(L33:L34)/COUNT(L33:L34)^1/2</f>
        <v>4.3129462435599801E-3</v>
      </c>
      <c r="Z34" s="22">
        <f t="shared" ref="Z34" si="483">STDEV(M33:M34)/COUNT(M33:M34)^1/2</f>
        <v>1.0281999105518715E-2</v>
      </c>
      <c r="AA34" s="22">
        <f t="shared" ref="AA34" si="484">STDEV(N33:N34)/COUNT(N33:N34)^1/2</f>
        <v>1.4594945349079421E-2</v>
      </c>
      <c r="AC34" s="18"/>
      <c r="AD34" s="18"/>
      <c r="AE34" s="18"/>
      <c r="AF34" s="18"/>
      <c r="AG34" s="18"/>
      <c r="AH34" s="18"/>
      <c r="AI34" s="18"/>
      <c r="AJ34" s="18"/>
    </row>
    <row r="35" spans="1:37">
      <c r="A35" s="3">
        <v>117280</v>
      </c>
      <c r="B35" s="3">
        <v>1</v>
      </c>
      <c r="C35" s="1">
        <v>2.5662389601732434</v>
      </c>
      <c r="D35" s="7">
        <v>0.10811700285714286</v>
      </c>
      <c r="E35" s="7">
        <v>6.3357810000000004E-3</v>
      </c>
      <c r="F35" s="7">
        <v>0.109642354</v>
      </c>
      <c r="G35" s="7">
        <v>6.9139039999999994E-3</v>
      </c>
      <c r="H35" s="7">
        <v>2.2680351666666664E-2</v>
      </c>
      <c r="I35" s="7">
        <v>2.0108277777777777E-3</v>
      </c>
      <c r="J35" s="7">
        <v>0.35621082899999995</v>
      </c>
      <c r="K35" s="7">
        <v>2.0634230999999999E-2</v>
      </c>
      <c r="L35" s="8">
        <f t="shared" si="2"/>
        <v>0.23100904185714285</v>
      </c>
      <c r="M35" s="8">
        <f t="shared" si="3"/>
        <v>0.40153623944444439</v>
      </c>
      <c r="N35" s="8">
        <f t="shared" si="4"/>
        <v>0.63254528130158727</v>
      </c>
      <c r="O35" s="3" t="s">
        <v>13</v>
      </c>
      <c r="P35" s="9">
        <f t="shared" ref="P35" si="485">AVERAGE(C35:C36)</f>
        <v>2.5696574929516087</v>
      </c>
      <c r="Q35" s="9">
        <f t="shared" ref="Q35" si="486">AVERAGE(D35:D36)</f>
        <v>0.11515722357142857</v>
      </c>
      <c r="R35" s="9">
        <f t="shared" ref="R35" si="487">AVERAGE(E35:E36)</f>
        <v>6.4376859999999998E-3</v>
      </c>
      <c r="S35" s="9">
        <f t="shared" ref="S35" si="488">AVERAGE(F35:F36)</f>
        <v>0.11704250050000001</v>
      </c>
      <c r="T35" s="9">
        <f t="shared" ref="T35" si="489">AVERAGE(G35:G36)</f>
        <v>7.401712999999999E-3</v>
      </c>
      <c r="U35" s="9">
        <f t="shared" ref="U35" si="490">AVERAGE(H35:H36)</f>
        <v>2.4042920833333332E-2</v>
      </c>
      <c r="V35" s="9">
        <f t="shared" ref="V35" si="491">AVERAGE(I35:I36)</f>
        <v>1.9997405555555554E-3</v>
      </c>
      <c r="W35" s="9">
        <f t="shared" ref="W35" si="492">AVERAGE(J35:J36)</f>
        <v>0.380466474</v>
      </c>
      <c r="X35" s="9">
        <f t="shared" ref="X35" si="493">AVERAGE(K35:K36)</f>
        <v>2.1921795500000001E-2</v>
      </c>
      <c r="Y35" s="9">
        <f t="shared" ref="Y35" si="494">AVERAGE(L35:L36)</f>
        <v>0.24603912307142856</v>
      </c>
      <c r="Z35" s="9">
        <f t="shared" ref="Z35" si="495">AVERAGE(M35:M36)</f>
        <v>0.42843093088888884</v>
      </c>
      <c r="AA35" s="9">
        <f t="shared" ref="AA35" si="496">AVERAGE(N35:N36)</f>
        <v>0.67447005396031745</v>
      </c>
      <c r="AC35" s="19">
        <f t="shared" ref="AC35" si="497">Q35/$AA35*100</f>
        <v>17.073734096162536</v>
      </c>
      <c r="AD35" s="19">
        <f t="shared" ref="AD35" si="498">R35/$AA35*100</f>
        <v>0.95448062700479241</v>
      </c>
      <c r="AE35" s="19">
        <f t="shared" ref="AE35" si="499">S35/$AA35*100</f>
        <v>17.353253834289021</v>
      </c>
      <c r="AF35" s="19">
        <f t="shared" ref="AF35" si="500">T35/$AA35*100</f>
        <v>1.0974116577213493</v>
      </c>
      <c r="AG35" s="19">
        <f t="shared" ref="AG35" si="501">U35/$AA35*100</f>
        <v>3.5647128723001686</v>
      </c>
      <c r="AH35" s="19">
        <f t="shared" ref="AH35" si="502">V35/$AA35*100</f>
        <v>0.29649063643575946</v>
      </c>
      <c r="AI35" s="19">
        <f t="shared" ref="AI35" si="503">W35/$AA35*100</f>
        <v>56.409691099849013</v>
      </c>
      <c r="AJ35" s="19">
        <f t="shared" ref="AJ35" si="504">X35/$AA35*100</f>
        <v>3.2502251762373682</v>
      </c>
      <c r="AK35" s="15">
        <f>SUM(AC35:AJ35)</f>
        <v>100</v>
      </c>
    </row>
    <row r="36" spans="1:37">
      <c r="B36" s="3">
        <v>2</v>
      </c>
      <c r="C36" s="1">
        <v>2.5730760257299736</v>
      </c>
      <c r="D36" s="7">
        <v>0.12219744428571429</v>
      </c>
      <c r="E36" s="7">
        <v>6.539591E-3</v>
      </c>
      <c r="F36" s="7">
        <v>0.124442647</v>
      </c>
      <c r="G36" s="7">
        <v>7.8895219999999995E-3</v>
      </c>
      <c r="H36" s="7">
        <v>2.5405489999999999E-2</v>
      </c>
      <c r="I36" s="7">
        <v>1.9886533333333335E-3</v>
      </c>
      <c r="J36" s="7">
        <v>0.40472211899999999</v>
      </c>
      <c r="K36" s="7">
        <v>2.3209360000000002E-2</v>
      </c>
      <c r="L36" s="8">
        <f t="shared" si="2"/>
        <v>0.26106920428571428</v>
      </c>
      <c r="M36" s="8">
        <f t="shared" si="3"/>
        <v>0.45532562233333335</v>
      </c>
      <c r="N36" s="8">
        <f t="shared" si="4"/>
        <v>0.71639482661904763</v>
      </c>
      <c r="O36" s="21" t="s">
        <v>14</v>
      </c>
      <c r="P36" s="22">
        <f t="shared" ref="P36" si="505">STDEV(C35:C36)/COUNT(C35:C36)^1/2</f>
        <v>1.2086338546452341E-3</v>
      </c>
      <c r="Q36" s="22">
        <f t="shared" ref="Q36" si="506">STDEV(D35:D36)/COUNT(D35:D36)^1/2</f>
        <v>2.4890939040607138E-3</v>
      </c>
      <c r="R36" s="22">
        <f t="shared" ref="R36" si="507">STDEV(E35:E36)/COUNT(E35:E36)^1/2</f>
        <v>3.602885826840749E-5</v>
      </c>
      <c r="S36" s="22">
        <f t="shared" ref="S36" si="508">STDEV(F35:F36)/COUNT(F35:F36)^1/2</f>
        <v>2.6163468859619486E-3</v>
      </c>
      <c r="T36" s="22">
        <f t="shared" ref="T36" si="509">STDEV(G35:G36)/COUNT(G35:G36)^1/2</f>
        <v>1.724665259119143E-4</v>
      </c>
      <c r="U36" s="22">
        <f t="shared" ref="U36" si="510">STDEV(H35:H36)/COUNT(H35:H36)^1/2</f>
        <v>4.8174094879285183E-4</v>
      </c>
      <c r="V36" s="22">
        <f t="shared" ref="V36" si="511">STDEV(I35:I36)/COUNT(I35:I36)^1/2</f>
        <v>3.9199250089277082E-6</v>
      </c>
      <c r="W36" s="22">
        <f t="shared" ref="W36" si="512">STDEV(J35:J36)/COUNT(J35:J36)^1/2</f>
        <v>8.5756655307768093E-3</v>
      </c>
      <c r="X36" s="22">
        <f t="shared" ref="X36" si="513">STDEV(K35:K36)/COUNT(K35:K36)^1/2</f>
        <v>4.5522279458253369E-4</v>
      </c>
      <c r="Y36" s="22">
        <f t="shared" ref="Y36" si="514">STDEV(L35:L36)/COUNT(L35:L36)^1/2</f>
        <v>5.3139361742030496E-3</v>
      </c>
      <c r="Z36" s="22">
        <f t="shared" ref="Z36" si="515">STDEV(M35:M36)/COUNT(M35:M36)^1/2</f>
        <v>9.5087093491435116E-3</v>
      </c>
      <c r="AA36" s="22">
        <f t="shared" ref="AA36" si="516">STDEV(N35:N36)/COUNT(N35:N36)^1/2</f>
        <v>1.4822645523346216E-2</v>
      </c>
      <c r="AC36" s="18"/>
      <c r="AD36" s="18"/>
      <c r="AE36" s="18"/>
      <c r="AF36" s="18"/>
      <c r="AG36" s="18"/>
      <c r="AH36" s="18"/>
      <c r="AI36" s="18"/>
      <c r="AJ36" s="18"/>
    </row>
    <row r="37" spans="1:37">
      <c r="A37" s="3">
        <v>117281</v>
      </c>
      <c r="B37" s="3">
        <v>1</v>
      </c>
      <c r="C37" s="1">
        <v>2.5864942337183554</v>
      </c>
      <c r="D37" s="7">
        <v>0.29354312714285713</v>
      </c>
      <c r="E37" s="7">
        <v>1.5844101999999999E-2</v>
      </c>
      <c r="F37" s="7">
        <v>7.4033082E-2</v>
      </c>
      <c r="G37" s="7">
        <v>7.0200229999999994E-3</v>
      </c>
      <c r="H37" s="7">
        <v>0.15189064166666666</v>
      </c>
      <c r="I37" s="7">
        <v>4.2128255555555555E-3</v>
      </c>
      <c r="J37" s="7">
        <v>0.51447452900000001</v>
      </c>
      <c r="K37" s="7">
        <v>4.5175568999999999E-2</v>
      </c>
      <c r="L37" s="8">
        <f t="shared" si="2"/>
        <v>0.39044033414285712</v>
      </c>
      <c r="M37" s="8">
        <f t="shared" si="3"/>
        <v>0.71575356522222222</v>
      </c>
      <c r="N37" s="8">
        <f t="shared" si="4"/>
        <v>1.1061938993650793</v>
      </c>
      <c r="O37" s="3" t="s">
        <v>13</v>
      </c>
      <c r="P37" s="9">
        <f t="shared" ref="P37" si="517">AVERAGE(C37:C38)</f>
        <v>2.5814516297413581</v>
      </c>
      <c r="Q37" s="9">
        <f t="shared" ref="Q37" si="518">AVERAGE(D37:D38)</f>
        <v>0.29650563642857153</v>
      </c>
      <c r="R37" s="9">
        <f t="shared" ref="R37" si="519">AVERAGE(E37:E38)</f>
        <v>1.6399632499999997E-2</v>
      </c>
      <c r="S37" s="9">
        <f t="shared" ref="S37" si="520">AVERAGE(F37:F38)</f>
        <v>7.7013041000000004E-2</v>
      </c>
      <c r="T37" s="9">
        <f t="shared" ref="T37" si="521">AVERAGE(G37:G38)</f>
        <v>7.6809129999999993E-3</v>
      </c>
      <c r="U37" s="9">
        <f t="shared" ref="U37" si="522">AVERAGE(H37:H38)</f>
        <v>0.15785570416666667</v>
      </c>
      <c r="V37" s="9">
        <f t="shared" ref="V37" si="523">AVERAGE(I37:I38)</f>
        <v>4.3219238888888888E-3</v>
      </c>
      <c r="W37" s="9">
        <f t="shared" ref="W37" si="524">AVERAGE(J37:J38)</f>
        <v>0.53503587100000005</v>
      </c>
      <c r="X37" s="9">
        <f t="shared" ref="X37" si="525">AVERAGE(K37:K38)</f>
        <v>4.6624186999999997E-2</v>
      </c>
      <c r="Y37" s="9">
        <f t="shared" ref="Y37" si="526">AVERAGE(L37:L38)</f>
        <v>0.39759922292857153</v>
      </c>
      <c r="Z37" s="9">
        <f t="shared" ref="Z37" si="527">AVERAGE(M37:M38)</f>
        <v>0.74383768605555556</v>
      </c>
      <c r="AA37" s="9">
        <f t="shared" ref="AA37" si="528">AVERAGE(N37:N38)</f>
        <v>1.1414369089841272</v>
      </c>
      <c r="AC37" s="19">
        <f t="shared" ref="AC37" si="529">Q37/$AA37*100</f>
        <v>25.976524334793062</v>
      </c>
      <c r="AD37" s="19">
        <f t="shared" ref="AD37" si="530">R37/$AA37*100</f>
        <v>1.4367533037455029</v>
      </c>
      <c r="AE37" s="19">
        <f t="shared" ref="AE37" si="531">S37/$AA37*100</f>
        <v>6.747025647570938</v>
      </c>
      <c r="AF37" s="19">
        <f t="shared" ref="AF37" si="532">T37/$AA37*100</f>
        <v>0.67291612348824181</v>
      </c>
      <c r="AG37" s="19">
        <f t="shared" ref="AG37" si="533">U37/$AA37*100</f>
        <v>13.829560173164316</v>
      </c>
      <c r="AH37" s="19">
        <f t="shared" ref="AH37" si="534">V37/$AA37*100</f>
        <v>0.37863887656615014</v>
      </c>
      <c r="AI37" s="19">
        <f t="shared" ref="AI37" si="535">W37/$AA37*100</f>
        <v>46.873889111942169</v>
      </c>
      <c r="AJ37" s="19">
        <f t="shared" ref="AJ37" si="536">X37/$AA37*100</f>
        <v>4.0846924287296158</v>
      </c>
      <c r="AK37" s="15">
        <f>SUM(AC37:AJ37)</f>
        <v>99.999999999999986</v>
      </c>
    </row>
    <row r="38" spans="1:37">
      <c r="B38" s="3">
        <v>2</v>
      </c>
      <c r="C38" s="1">
        <v>2.5764090257643613</v>
      </c>
      <c r="D38" s="7">
        <v>0.29946814571428598</v>
      </c>
      <c r="E38" s="7">
        <v>1.6955162999999999E-2</v>
      </c>
      <c r="F38" s="7">
        <v>7.9992999999999995E-2</v>
      </c>
      <c r="G38" s="7">
        <v>8.3418030000000001E-3</v>
      </c>
      <c r="H38" s="7">
        <v>0.16382076666666667</v>
      </c>
      <c r="I38" s="7">
        <v>4.4310222222222221E-3</v>
      </c>
      <c r="J38" s="7">
        <v>0.55559721299999998</v>
      </c>
      <c r="K38" s="7">
        <v>4.8072805000000003E-2</v>
      </c>
      <c r="L38" s="8">
        <f t="shared" si="2"/>
        <v>0.40475811171428594</v>
      </c>
      <c r="M38" s="8">
        <f t="shared" si="3"/>
        <v>0.7719218068888889</v>
      </c>
      <c r="N38" s="8">
        <f t="shared" si="4"/>
        <v>1.1766799186031749</v>
      </c>
      <c r="O38" s="21" t="s">
        <v>14</v>
      </c>
      <c r="P38" s="22">
        <f t="shared" ref="P38" si="537">STDEV(C37:C38)/COUNT(C37:C38)^1/2</f>
        <v>1.7828297334864418E-3</v>
      </c>
      <c r="Q38" s="22">
        <f t="shared" ref="Q38" si="538">STDEV(D37:D38)/COUNT(D37:D38)^1/2</f>
        <v>1.047405202628393E-3</v>
      </c>
      <c r="R38" s="22">
        <f t="shared" ref="R38" si="539">STDEV(E37:E38)/COUNT(E37:E38)^1/2</f>
        <v>1.9640969185297667E-4</v>
      </c>
      <c r="S38" s="22">
        <f t="shared" ref="S38" si="540">STDEV(F37:F38)/COUNT(F37:F38)^1/2</f>
        <v>1.0535746082789405E-3</v>
      </c>
      <c r="T38" s="22">
        <f t="shared" ref="T38" si="541">STDEV(G37:G38)/COUNT(G37:G38)^1/2</f>
        <v>2.3365990030918882E-4</v>
      </c>
      <c r="U38" s="22">
        <f t="shared" ref="U38" si="542">STDEV(H37:H38)/COUNT(H37:H38)^1/2</f>
        <v>2.1089680719757926E-3</v>
      </c>
      <c r="V38" s="22">
        <f t="shared" ref="V38" si="543">STDEV(I37:I38)/COUNT(I37:I38)^1/2</f>
        <v>3.8572085658075179E-5</v>
      </c>
      <c r="W38" s="22">
        <f t="shared" ref="W38" si="544">STDEV(J37:J38)/COUNT(J37:J38)^1/2</f>
        <v>7.2695321792471349E-3</v>
      </c>
      <c r="X38" s="22">
        <f t="shared" ref="X38" si="545">STDEV(K37:K38)/COUNT(K37:K38)^1/2</f>
        <v>5.121638055744478E-4</v>
      </c>
      <c r="Y38" s="22">
        <f t="shared" ref="Y38" si="546">STDEV(L37:L38)/COUNT(L37:L38)^1/2</f>
        <v>2.5310494030694949E-3</v>
      </c>
      <c r="Z38" s="22">
        <f t="shared" ref="Z38" si="547">STDEV(M37:M38)/COUNT(M37:M38)^1/2</f>
        <v>9.9292361424563411E-3</v>
      </c>
      <c r="AA38" s="22">
        <f t="shared" ref="AA38" si="548">STDEV(N37:N38)/COUNT(N37:N38)^1/2</f>
        <v>1.2460285545523779E-2</v>
      </c>
      <c r="AC38" s="18"/>
      <c r="AD38" s="18"/>
      <c r="AE38" s="18"/>
      <c r="AF38" s="18"/>
      <c r="AG38" s="18"/>
      <c r="AH38" s="18"/>
      <c r="AI38" s="18"/>
      <c r="AJ38" s="18"/>
    </row>
    <row r="39" spans="1:37">
      <c r="A39" s="3">
        <v>117282</v>
      </c>
      <c r="B39" s="3">
        <v>1</v>
      </c>
      <c r="C39" s="1">
        <v>2.6963071590459258</v>
      </c>
      <c r="D39" s="7">
        <v>0.28711107571428568</v>
      </c>
      <c r="E39" s="7">
        <v>9.2291029999999989E-3</v>
      </c>
      <c r="F39" s="7">
        <v>0.109750319</v>
      </c>
      <c r="G39" s="7">
        <v>7.0608709999999998E-3</v>
      </c>
      <c r="H39" s="7">
        <v>0.16783528166666667</v>
      </c>
      <c r="I39" s="7">
        <v>3.5384677777777779E-3</v>
      </c>
      <c r="J39" s="7">
        <v>0.424809822</v>
      </c>
      <c r="K39" s="7">
        <v>2.9755667E-2</v>
      </c>
      <c r="L39" s="8">
        <f t="shared" si="2"/>
        <v>0.4131513687142857</v>
      </c>
      <c r="M39" s="8">
        <f t="shared" si="3"/>
        <v>0.62593923844444443</v>
      </c>
      <c r="N39" s="8">
        <f t="shared" si="4"/>
        <v>1.0390906071587303</v>
      </c>
      <c r="O39" s="3" t="s">
        <v>13</v>
      </c>
      <c r="P39" s="9">
        <f t="shared" ref="P39" si="549">AVERAGE(C39:C40)</f>
        <v>2.6763098253568942</v>
      </c>
      <c r="Q39" s="9">
        <f t="shared" ref="Q39" si="550">AVERAGE(D39:D40)</f>
        <v>0.29045567</v>
      </c>
      <c r="R39" s="9">
        <f t="shared" ref="R39" si="551">AVERAGE(E39:E40)</f>
        <v>9.3222610000000001E-3</v>
      </c>
      <c r="S39" s="9">
        <f t="shared" ref="S39" si="552">AVERAGE(F39:F40)</f>
        <v>0.11094549149999999</v>
      </c>
      <c r="T39" s="9">
        <f t="shared" ref="T39" si="553">AVERAGE(G39:G40)</f>
        <v>7.334017E-3</v>
      </c>
      <c r="U39" s="9">
        <f t="shared" ref="U39" si="554">AVERAGE(H39:H40)</f>
        <v>0.16999099749999999</v>
      </c>
      <c r="V39" s="9">
        <f t="shared" ref="V39" si="555">AVERAGE(I39:I40)</f>
        <v>3.5345738888888888E-3</v>
      </c>
      <c r="W39" s="9">
        <f t="shared" ref="W39" si="556">AVERAGE(J39:J40)</f>
        <v>0.42953550799999995</v>
      </c>
      <c r="X39" s="9">
        <f t="shared" ref="X39" si="557">AVERAGE(K39:K40)</f>
        <v>3.0036721499999999E-2</v>
      </c>
      <c r="Y39" s="9">
        <f t="shared" ref="Y39" si="558">AVERAGE(L39:L40)</f>
        <v>0.41805743950000002</v>
      </c>
      <c r="Z39" s="9">
        <f t="shared" ref="Z39" si="559">AVERAGE(M39:M40)</f>
        <v>0.63309780088888878</v>
      </c>
      <c r="AA39" s="9">
        <f t="shared" ref="AA39" si="560">AVERAGE(N39:N40)</f>
        <v>1.0511552403888889</v>
      </c>
      <c r="AC39" s="19">
        <f t="shared" ref="AC39" si="561">Q39/$AA39*100</f>
        <v>27.632043188267989</v>
      </c>
      <c r="AD39" s="19">
        <f t="shared" ref="AD39" si="562">R39/$AA39*100</f>
        <v>0.88685863341661175</v>
      </c>
      <c r="AE39" s="19">
        <f t="shared" ref="AE39" si="563">S39/$AA39*100</f>
        <v>10.554624782059236</v>
      </c>
      <c r="AF39" s="19">
        <f t="shared" ref="AF39" si="564">T39/$AA39*100</f>
        <v>0.6977101686033248</v>
      </c>
      <c r="AG39" s="19">
        <f t="shared" ref="AG39" si="565">U39/$AA39*100</f>
        <v>16.171826098408602</v>
      </c>
      <c r="AH39" s="19">
        <f t="shared" ref="AH39" si="566">V39/$AA39*100</f>
        <v>0.33625612593447435</v>
      </c>
      <c r="AI39" s="19">
        <f t="shared" ref="AI39" si="567">W39/$AA39*100</f>
        <v>40.863184760520014</v>
      </c>
      <c r="AJ39" s="19">
        <f t="shared" ref="AJ39" si="568">X39/$AA39*100</f>
        <v>2.8574962427897437</v>
      </c>
      <c r="AK39" s="15">
        <f>SUM(AC39:AJ39)</f>
        <v>100</v>
      </c>
    </row>
    <row r="40" spans="1:37">
      <c r="B40" s="3">
        <v>2</v>
      </c>
      <c r="C40" s="1">
        <v>2.6563124916678627</v>
      </c>
      <c r="D40" s="7">
        <v>0.29380026428571432</v>
      </c>
      <c r="E40" s="7">
        <v>9.4154190000000013E-3</v>
      </c>
      <c r="F40" s="7">
        <v>0.112140664</v>
      </c>
      <c r="G40" s="7">
        <v>7.6071630000000001E-3</v>
      </c>
      <c r="H40" s="7">
        <v>0.17214671333333331</v>
      </c>
      <c r="I40" s="7">
        <v>3.53068E-3</v>
      </c>
      <c r="J40" s="7">
        <v>0.43426119399999996</v>
      </c>
      <c r="K40" s="7">
        <v>3.0317775999999998E-2</v>
      </c>
      <c r="L40" s="8">
        <f t="shared" si="2"/>
        <v>0.42296351028571433</v>
      </c>
      <c r="M40" s="8">
        <f t="shared" si="3"/>
        <v>0.64025636333333324</v>
      </c>
      <c r="N40" s="8">
        <f t="shared" si="4"/>
        <v>1.0632198736190475</v>
      </c>
      <c r="O40" s="21" t="s">
        <v>14</v>
      </c>
      <c r="P40" s="22">
        <f t="shared" ref="P40" si="569">STDEV(C39:C40)/COUNT(C39:C40)^1/2</f>
        <v>7.0701251285822074E-3</v>
      </c>
      <c r="Q40" s="22">
        <f t="shared" ref="Q40" si="570">STDEV(D39:D40)/COUNT(D39:D40)^1/2</f>
        <v>1.1824926498731863E-3</v>
      </c>
      <c r="R40" s="22">
        <f t="shared" ref="R40" si="571">STDEV(E39:E40)/COUNT(E39:E40)^1/2</f>
        <v>3.2936326760888608E-5</v>
      </c>
      <c r="S40" s="22">
        <f t="shared" ref="S40" si="572">STDEV(F39:F40)/COUNT(F39:F40)^1/2</f>
        <v>4.2255728971883985E-4</v>
      </c>
      <c r="T40" s="22">
        <f t="shared" ref="T40" si="573">STDEV(G39:G40)/COUNT(G39:G40)^1/2</f>
        <v>9.6571694426990406E-5</v>
      </c>
      <c r="U40" s="22">
        <f t="shared" ref="U40" si="574">STDEV(H39:H40)/COUNT(H39:H40)^1/2</f>
        <v>7.6216064203060046E-4</v>
      </c>
      <c r="V40" s="22">
        <f t="shared" ref="V40" si="575">STDEV(I39:I40)/COUNT(I39:I40)^1/2</f>
        <v>1.3766976192601694E-6</v>
      </c>
      <c r="W40" s="22">
        <f t="shared" ref="W40" si="576">STDEV(J39:J40)/COUNT(J39:J40)^1/2</f>
        <v>1.670782308179158E-3</v>
      </c>
      <c r="X40" s="22">
        <f t="shared" ref="X40" si="577">STDEV(K39:K40)/COUNT(K39:K40)^1/2</f>
        <v>9.9367771416496937E-5</v>
      </c>
      <c r="Y40" s="22">
        <f t="shared" ref="Y40" si="578">STDEV(L39:L40)/COUNT(L39:L40)^1/2</f>
        <v>1.7345579607799015E-3</v>
      </c>
      <c r="Z40" s="22">
        <f t="shared" ref="Z40" si="579">STDEV(M39:M40)/COUNT(M39:M40)^1/2</f>
        <v>2.5309340240069933E-3</v>
      </c>
      <c r="AA40" s="22">
        <f t="shared" ref="AA40" si="580">STDEV(N39:N40)/COUNT(N39:N40)^1/2</f>
        <v>4.265491984786856E-3</v>
      </c>
      <c r="AC40" s="18"/>
      <c r="AD40" s="18"/>
      <c r="AE40" s="18"/>
      <c r="AF40" s="18"/>
      <c r="AG40" s="18"/>
      <c r="AH40" s="18"/>
      <c r="AI40" s="18"/>
      <c r="AJ40" s="18"/>
    </row>
    <row r="41" spans="1:37">
      <c r="A41" s="3">
        <v>117283</v>
      </c>
      <c r="B41" s="3">
        <v>1</v>
      </c>
      <c r="C41" s="1">
        <v>2.5695717380437091</v>
      </c>
      <c r="D41" s="7">
        <v>0.29452288285714284</v>
      </c>
      <c r="E41" s="7">
        <v>1.7684255999999999E-2</v>
      </c>
      <c r="F41" s="7">
        <v>6.5991036000000003E-2</v>
      </c>
      <c r="G41" s="7">
        <v>9.8101339999999999E-3</v>
      </c>
      <c r="H41" s="7">
        <v>0.18895172833333335</v>
      </c>
      <c r="I41" s="7">
        <v>6.7505444444444437E-3</v>
      </c>
      <c r="J41" s="7">
        <v>0.44748241499999997</v>
      </c>
      <c r="K41" s="7">
        <v>6.1475498000000003E-2</v>
      </c>
      <c r="L41" s="8">
        <f t="shared" si="2"/>
        <v>0.38800830885714288</v>
      </c>
      <c r="M41" s="8">
        <f t="shared" si="3"/>
        <v>0.70466018577777778</v>
      </c>
      <c r="N41" s="8">
        <f t="shared" si="4"/>
        <v>1.0926684946349208</v>
      </c>
      <c r="O41" s="3" t="s">
        <v>13</v>
      </c>
      <c r="P41" s="9">
        <f t="shared" ref="P41" si="581">AVERAGE(C41:C42)</f>
        <v>2.5563253817368317</v>
      </c>
      <c r="Q41" s="9">
        <f t="shared" ref="Q41" si="582">AVERAGE(D41:D42)</f>
        <v>0.29549766071428574</v>
      </c>
      <c r="R41" s="9">
        <f t="shared" ref="R41" si="583">AVERAGE(E41:E42)</f>
        <v>1.787855E-2</v>
      </c>
      <c r="S41" s="9">
        <f t="shared" ref="S41" si="584">AVERAGE(F41:F42)</f>
        <v>6.6354063500000005E-2</v>
      </c>
      <c r="T41" s="9">
        <f t="shared" ref="T41" si="585">AVERAGE(G41:G42)</f>
        <v>9.7605285000000007E-3</v>
      </c>
      <c r="U41" s="9">
        <f t="shared" ref="U41" si="586">AVERAGE(H41:H42)</f>
        <v>0.18953773666666668</v>
      </c>
      <c r="V41" s="9">
        <f t="shared" ref="V41" si="587">AVERAGE(I41:I42)</f>
        <v>6.8692105555555553E-3</v>
      </c>
      <c r="W41" s="9">
        <f t="shared" ref="W41" si="588">AVERAGE(J41:J42)</f>
        <v>0.44956828899999995</v>
      </c>
      <c r="X41" s="9">
        <f t="shared" ref="X41" si="589">AVERAGE(K41:K42)</f>
        <v>6.1753040000000002E-2</v>
      </c>
      <c r="Y41" s="9">
        <f t="shared" ref="Y41" si="590">AVERAGE(L41:L42)</f>
        <v>0.38949080271428571</v>
      </c>
      <c r="Z41" s="9">
        <f t="shared" ref="Z41" si="591">AVERAGE(M41:M42)</f>
        <v>0.70772827622222212</v>
      </c>
      <c r="AA41" s="9">
        <f t="shared" ref="AA41" si="592">AVERAGE(N41:N42)</f>
        <v>1.0972190789365079</v>
      </c>
      <c r="AC41" s="19">
        <f t="shared" ref="AC41" si="593">Q41/$AA41*100</f>
        <v>26.931509521389312</v>
      </c>
      <c r="AD41" s="19">
        <f t="shared" ref="AD41" si="594">R41/$AA41*100</f>
        <v>1.6294421363260461</v>
      </c>
      <c r="AE41" s="19">
        <f t="shared" ref="AE41" si="595">S41/$AA41*100</f>
        <v>6.0474762765075534</v>
      </c>
      <c r="AF41" s="19">
        <f t="shared" ref="AF41" si="596">T41/$AA41*100</f>
        <v>0.88956970284006576</v>
      </c>
      <c r="AG41" s="19">
        <f t="shared" ref="AG41" si="597">U41/$AA41*100</f>
        <v>17.27437485414292</v>
      </c>
      <c r="AH41" s="19">
        <f t="shared" ref="AH41" si="598">V41/$AA41*100</f>
        <v>0.62605642641701198</v>
      </c>
      <c r="AI41" s="19">
        <f t="shared" ref="AI41" si="599">W41/$AA41*100</f>
        <v>40.973429794508235</v>
      </c>
      <c r="AJ41" s="19">
        <f t="shared" ref="AJ41" si="600">X41/$AA41*100</f>
        <v>5.6281412878688579</v>
      </c>
      <c r="AK41" s="15">
        <f>SUM(AC41:AJ41)</f>
        <v>100</v>
      </c>
    </row>
    <row r="42" spans="1:37">
      <c r="B42" s="3">
        <v>2</v>
      </c>
      <c r="C42" s="1">
        <v>2.5430790254299547</v>
      </c>
      <c r="D42" s="7">
        <v>0.29647243857142858</v>
      </c>
      <c r="E42" s="7">
        <v>1.8072843999999998E-2</v>
      </c>
      <c r="F42" s="7">
        <v>6.6717091000000006E-2</v>
      </c>
      <c r="G42" s="7">
        <v>9.7109229999999998E-3</v>
      </c>
      <c r="H42" s="7">
        <v>0.19012374500000001</v>
      </c>
      <c r="I42" s="7">
        <v>6.9878766666666668E-3</v>
      </c>
      <c r="J42" s="7">
        <v>0.45165416299999994</v>
      </c>
      <c r="K42" s="7">
        <v>6.2030582000000001E-2</v>
      </c>
      <c r="L42" s="8">
        <f t="shared" si="2"/>
        <v>0.39097329657142854</v>
      </c>
      <c r="M42" s="8">
        <f t="shared" si="3"/>
        <v>0.71079636666666657</v>
      </c>
      <c r="N42" s="8">
        <f t="shared" si="4"/>
        <v>1.1017696632380951</v>
      </c>
      <c r="O42" s="21" t="s">
        <v>14</v>
      </c>
      <c r="P42" s="22">
        <f t="shared" ref="P42" si="601">STDEV(C41:C42)/COUNT(C41:C42)^1/2</f>
        <v>4.6832941853030318E-3</v>
      </c>
      <c r="Q42" s="22">
        <f t="shared" ref="Q42" si="602">STDEV(D41:D42)/COUNT(D41:D42)^1/2</f>
        <v>3.4463601646810639E-4</v>
      </c>
      <c r="R42" s="22">
        <f t="shared" ref="R42" si="603">STDEV(E41:E42)/COUNT(E41:E42)^1/2</f>
        <v>6.8693302471929313E-5</v>
      </c>
      <c r="S42" s="22">
        <f t="shared" ref="S42" si="604">STDEV(F41:F42)/COUNT(F41:F42)^1/2</f>
        <v>1.2834960350360027E-4</v>
      </c>
      <c r="T42" s="22">
        <f t="shared" ref="T42" si="605">STDEV(G41:G42)/COUNT(G41:G42)^1/2</f>
        <v>1.753819271707466E-5</v>
      </c>
      <c r="U42" s="22">
        <f t="shared" ref="U42" si="606">STDEV(H41:H42)/COUNT(H41:H42)^1/2</f>
        <v>2.0718523316591296E-4</v>
      </c>
      <c r="V42" s="22">
        <f t="shared" ref="V42" si="607">STDEV(I41:I42)/COUNT(I41:I42)^1/2</f>
        <v>4.1954805931851642E-5</v>
      </c>
      <c r="W42" s="22">
        <f t="shared" ref="W42" si="608">STDEV(J41:J42)/COUNT(J41:J42)^1/2</f>
        <v>7.3746782505034988E-4</v>
      </c>
      <c r="X42" s="22">
        <f t="shared" ref="X42" si="609">STDEV(K41:K42)/COUNT(K41:K42)^1/2</f>
        <v>9.8125915132037925E-5</v>
      </c>
      <c r="Y42" s="22">
        <f t="shared" ref="Y42" si="610">STDEV(L41:L42)/COUNT(L41:L42)^1/2</f>
        <v>5.2414072972654805E-4</v>
      </c>
      <c r="Z42" s="22">
        <f t="shared" ref="Z42" si="611">STDEV(M41:M42)/COUNT(M41:M42)^1/2</f>
        <v>1.0847337792801396E-3</v>
      </c>
      <c r="AA42" s="22">
        <f t="shared" ref="AA42" si="612">STDEV(N41:N42)/COUNT(N41:N42)^1/2</f>
        <v>1.6088745090066681E-3</v>
      </c>
      <c r="AB42" s="16"/>
      <c r="AC42" s="20"/>
      <c r="AD42" s="20"/>
      <c r="AE42" s="20"/>
      <c r="AF42" s="20"/>
      <c r="AG42" s="20"/>
      <c r="AH42" s="20"/>
      <c r="AI42" s="20"/>
      <c r="AJ42" s="20"/>
    </row>
    <row r="43" spans="1:37">
      <c r="A43" s="11"/>
      <c r="B43" s="11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7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37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37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37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37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4:15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4:15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JSLee</dc:creator>
  <cp:lastModifiedBy>FRH</cp:lastModifiedBy>
  <dcterms:created xsi:type="dcterms:W3CDTF">2017-03-09T14:46:49Z</dcterms:created>
  <dcterms:modified xsi:type="dcterms:W3CDTF">2017-06-01T08:00:45Z</dcterms:modified>
</cp:coreProperties>
</file>