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itleg artikelen\2019-01 iCASE hoofdpaper\04 Int Psychoger\Revisie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F18" i="1"/>
  <c r="G18" i="1"/>
  <c r="H18" i="1"/>
  <c r="I18" i="1"/>
  <c r="B20" i="1"/>
  <c r="C20" i="1"/>
  <c r="D20" i="1"/>
  <c r="E20" i="1"/>
  <c r="F20" i="1"/>
  <c r="G20" i="1"/>
  <c r="H20" i="1"/>
  <c r="I20" i="1"/>
  <c r="B21" i="1"/>
  <c r="C21" i="1"/>
  <c r="D21" i="1"/>
  <c r="E21" i="1"/>
  <c r="F21" i="1"/>
  <c r="G21" i="1"/>
  <c r="H21" i="1"/>
  <c r="I2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C17" i="1"/>
  <c r="D17" i="1"/>
  <c r="E17" i="1"/>
  <c r="F17" i="1"/>
  <c r="G17" i="1"/>
  <c r="H17" i="1"/>
  <c r="I17" i="1"/>
  <c r="B17" i="1"/>
  <c r="B3" i="1"/>
  <c r="C3" i="1"/>
  <c r="D3" i="1"/>
  <c r="E3" i="1"/>
  <c r="F3" i="1"/>
  <c r="G3" i="1"/>
  <c r="H3" i="1"/>
  <c r="I3" i="1"/>
  <c r="E53" i="1" l="1"/>
  <c r="E61" i="1"/>
  <c r="H61" i="1"/>
  <c r="F49" i="1"/>
  <c r="F56" i="1"/>
  <c r="E48" i="1"/>
  <c r="I53" i="1"/>
  <c r="G56" i="1"/>
  <c r="G53" i="1"/>
  <c r="G45" i="1"/>
  <c r="F48" i="1"/>
  <c r="H69" i="1"/>
  <c r="I45" i="1"/>
  <c r="F54" i="1"/>
  <c r="J56" i="1"/>
  <c r="J45" i="1"/>
  <c r="I42" i="1"/>
  <c r="B42" i="1"/>
  <c r="J42" i="1" s="1"/>
  <c r="J38" i="1"/>
  <c r="J29" i="1"/>
  <c r="E42" i="1"/>
  <c r="B69" i="1"/>
  <c r="I69" i="1" s="1"/>
  <c r="B49" i="1"/>
  <c r="H49" i="1" s="1"/>
  <c r="B35" i="1"/>
  <c r="F35" i="1" s="1"/>
  <c r="B63" i="1"/>
  <c r="H63" i="1" s="1"/>
  <c r="B70" i="1"/>
  <c r="H70" i="1" s="1"/>
  <c r="B53" i="1"/>
  <c r="F53" i="1" s="1"/>
  <c r="B54" i="1"/>
  <c r="B40" i="1"/>
  <c r="H40" i="1" s="1"/>
  <c r="B77" i="1"/>
  <c r="F77" i="1" s="1"/>
  <c r="B31" i="1"/>
  <c r="I31" i="1" s="1"/>
  <c r="B33" i="1"/>
  <c r="G33" i="1" s="1"/>
  <c r="B34" i="1"/>
  <c r="H34" i="1" s="1"/>
  <c r="B41" i="1"/>
  <c r="E41" i="1" s="1"/>
  <c r="B45" i="1"/>
  <c r="H45" i="1" s="1"/>
  <c r="B56" i="1"/>
  <c r="H56" i="1" s="1"/>
  <c r="B61" i="1"/>
  <c r="F61" i="1" s="1"/>
  <c r="B37" i="1"/>
  <c r="I37" i="1" s="1"/>
  <c r="B47" i="1"/>
  <c r="J47" i="1" s="1"/>
  <c r="B62" i="1"/>
  <c r="G62" i="1" s="1"/>
  <c r="B32" i="1"/>
  <c r="G32" i="1" s="1"/>
  <c r="B46" i="1"/>
  <c r="F46" i="1" s="1"/>
  <c r="B29" i="1"/>
  <c r="G29" i="1" s="1"/>
  <c r="B38" i="1"/>
  <c r="H38" i="1" s="1"/>
  <c r="B48" i="1"/>
  <c r="B55" i="1"/>
  <c r="B30" i="1"/>
  <c r="E30" i="1" s="1"/>
  <c r="B39" i="1"/>
  <c r="F39" i="1" s="1"/>
  <c r="G48" i="1" l="1"/>
  <c r="J48" i="1"/>
  <c r="I35" i="1"/>
  <c r="G42" i="1"/>
  <c r="I63" i="1"/>
  <c r="I49" i="1"/>
  <c r="E49" i="1"/>
  <c r="I46" i="1"/>
  <c r="G47" i="1"/>
  <c r="E70" i="1"/>
  <c r="F69" i="1"/>
  <c r="H62" i="1"/>
  <c r="J55" i="1"/>
  <c r="G55" i="1"/>
  <c r="E62" i="1"/>
  <c r="E56" i="1"/>
  <c r="I56" i="1"/>
  <c r="H54" i="1"/>
  <c r="I54" i="1"/>
  <c r="G30" i="1"/>
  <c r="E54" i="1"/>
  <c r="H48" i="1"/>
  <c r="F55" i="1"/>
  <c r="F45" i="1"/>
  <c r="J49" i="1"/>
  <c r="G69" i="1"/>
  <c r="H46" i="1"/>
  <c r="I77" i="1"/>
  <c r="H77" i="1"/>
  <c r="E77" i="1"/>
  <c r="J62" i="1"/>
  <c r="E29" i="1"/>
  <c r="H42" i="1"/>
  <c r="E47" i="1"/>
  <c r="F47" i="1"/>
  <c r="J53" i="1"/>
  <c r="J61" i="1"/>
  <c r="G61" i="1"/>
  <c r="G54" i="1"/>
  <c r="G77" i="1"/>
  <c r="G70" i="1"/>
  <c r="F70" i="1"/>
  <c r="I62" i="1"/>
  <c r="G46" i="1"/>
  <c r="F62" i="1"/>
  <c r="I70" i="1"/>
  <c r="J77" i="1"/>
  <c r="E63" i="1"/>
  <c r="F63" i="1"/>
  <c r="J33" i="1"/>
  <c r="J70" i="1"/>
  <c r="J46" i="1"/>
  <c r="E55" i="1"/>
  <c r="E45" i="1"/>
  <c r="G63" i="1"/>
  <c r="J69" i="1"/>
  <c r="I48" i="1"/>
  <c r="I47" i="1"/>
  <c r="H47" i="1"/>
  <c r="I38" i="1"/>
  <c r="E46" i="1"/>
  <c r="H55" i="1"/>
  <c r="J63" i="1"/>
  <c r="E69" i="1"/>
  <c r="G49" i="1"/>
  <c r="J54" i="1"/>
  <c r="I61" i="1"/>
  <c r="H53" i="1"/>
  <c r="I55" i="1"/>
  <c r="H39" i="1"/>
  <c r="G41" i="1"/>
  <c r="J41" i="1"/>
  <c r="H30" i="1"/>
  <c r="E31" i="1"/>
  <c r="F29" i="1"/>
  <c r="I29" i="1"/>
  <c r="F42" i="1"/>
  <c r="I34" i="1"/>
  <c r="F33" i="1"/>
  <c r="E34" i="1"/>
  <c r="J34" i="1"/>
  <c r="E39" i="1"/>
  <c r="J37" i="1"/>
  <c r="G37" i="1"/>
  <c r="F37" i="1"/>
  <c r="E38" i="1"/>
  <c r="F34" i="1"/>
  <c r="I32" i="1"/>
  <c r="H33" i="1"/>
  <c r="G39" i="1"/>
  <c r="J40" i="1"/>
  <c r="I40" i="1"/>
  <c r="F40" i="1"/>
  <c r="G40" i="1"/>
  <c r="I39" i="1"/>
  <c r="J35" i="1"/>
  <c r="J32" i="1"/>
  <c r="G31" i="1"/>
  <c r="E40" i="1"/>
  <c r="F32" i="1"/>
  <c r="J39" i="1"/>
  <c r="F41" i="1"/>
  <c r="H32" i="1"/>
  <c r="H31" i="1"/>
  <c r="J30" i="1"/>
  <c r="I30" i="1"/>
  <c r="E33" i="1"/>
  <c r="F30" i="1"/>
  <c r="I33" i="1"/>
  <c r="H29" i="1"/>
  <c r="E37" i="1"/>
  <c r="E32" i="1"/>
  <c r="G35" i="1"/>
  <c r="H35" i="1"/>
  <c r="F31" i="1"/>
  <c r="J31" i="1"/>
  <c r="G38" i="1"/>
  <c r="G34" i="1"/>
  <c r="E35" i="1"/>
  <c r="I41" i="1"/>
  <c r="H41" i="1"/>
  <c r="H37" i="1"/>
  <c r="F38" i="1"/>
</calcChain>
</file>

<file path=xl/sharedStrings.xml><?xml version="1.0" encoding="utf-8"?>
<sst xmlns="http://schemas.openxmlformats.org/spreadsheetml/2006/main" count="128" uniqueCount="124">
  <si>
    <t>1/(n-3)</t>
  </si>
  <si>
    <t>sqrt(1/(N1-3) + 1/(N2-3))</t>
  </si>
  <si>
    <t xml:space="preserve">2 vs 4: </t>
  </si>
  <si>
    <t>2 vs 5</t>
  </si>
  <si>
    <t>2 vs 7</t>
  </si>
  <si>
    <t>2 vs 8</t>
  </si>
  <si>
    <t>2 vs 9</t>
  </si>
  <si>
    <t>2 vs 10</t>
  </si>
  <si>
    <t>2 vs 11</t>
  </si>
  <si>
    <t>4 vs 5</t>
  </si>
  <si>
    <t>4 vs 7</t>
  </si>
  <si>
    <t>4 vs 8</t>
  </si>
  <si>
    <t>4 vs 9</t>
  </si>
  <si>
    <t>4 vs 10</t>
  </si>
  <si>
    <t>4 vs 11</t>
  </si>
  <si>
    <t>5 vs 7</t>
  </si>
  <si>
    <t>5 vs 8</t>
  </si>
  <si>
    <t>5 vs 9</t>
  </si>
  <si>
    <t>5 vs 10</t>
  </si>
  <si>
    <t>5 vs 11</t>
  </si>
  <si>
    <t>7 vs 8</t>
  </si>
  <si>
    <t>7 vs 9</t>
  </si>
  <si>
    <t>7 vs 10</t>
  </si>
  <si>
    <t>7 vs 11</t>
  </si>
  <si>
    <t>8 vs 9</t>
  </si>
  <si>
    <t>8 vs 10</t>
  </si>
  <si>
    <t>8 vs 11</t>
  </si>
  <si>
    <t>9 vs 10</t>
  </si>
  <si>
    <t>9 vs 11</t>
  </si>
  <si>
    <t>10 vs 11</t>
  </si>
  <si>
    <t>Z Sleep on dep</t>
  </si>
  <si>
    <t>Z Too much or too few sleep on dep</t>
  </si>
  <si>
    <t>Z Too much or too few sleep on cog</t>
  </si>
  <si>
    <t>Z sleep on dep</t>
  </si>
  <si>
    <t>r sleep on dep</t>
  </si>
  <si>
    <t>r sleep on cog</t>
  </si>
  <si>
    <t>r dep on cog cont</t>
  </si>
  <si>
    <t>B cog on dep</t>
  </si>
  <si>
    <t>B dep on cog lagged</t>
  </si>
  <si>
    <t>B too much or few sleep on dep</t>
  </si>
  <si>
    <t>B too much or few sleep on cog</t>
  </si>
  <si>
    <t>no claims made</t>
  </si>
  <si>
    <t>z sleep on cog</t>
  </si>
  <si>
    <t>z cog on dep lag</t>
  </si>
  <si>
    <t>z dep on cog lag</t>
  </si>
  <si>
    <t>Zobserved should exceed 2.58 or -2.58 to achieve p&lt;.01</t>
  </si>
  <si>
    <t>P2 differs from all other participants in the association of dep(t-1) on cog(t)</t>
  </si>
  <si>
    <t>p2 differs from most other participants in the nonlinear associations of sleep on depression and sleep on cognition</t>
  </si>
  <si>
    <t>p2 differs from p5 and p10 in the linear association of sleep on depression</t>
  </si>
  <si>
    <t>4 vs 2 (copied from above)</t>
  </si>
  <si>
    <t>p4 differs significantly from most other participants in the association of cog(t-1) on (dep(t) and the nonlinear association of sleep on depression</t>
  </si>
  <si>
    <t>p4 differs significantly from p2 and p9 in the nonlinear association of sleep on cog</t>
  </si>
  <si>
    <t>p4 differs significantly from p8 in the linear association of sleep on cog</t>
  </si>
  <si>
    <t>p4 differs significantly from p9 in the nonlinear association of sleep on cog</t>
  </si>
  <si>
    <t>5 vs 2 (copied from above)</t>
  </si>
  <si>
    <t>5 vs 4 (copied from above)</t>
  </si>
  <si>
    <t>p5 differs significantly from p2 in the association of sleep on dep</t>
  </si>
  <si>
    <t>p5 differs significantly from p2 in the association of dep(t-1) on cog(t)</t>
  </si>
  <si>
    <t>p5 differs significantly from p2 and p8 in the nonlinear association of sleep on dep</t>
  </si>
  <si>
    <t>7 vs 2 (copied from above)</t>
  </si>
  <si>
    <t>7 vs 4 (copied from above)</t>
  </si>
  <si>
    <t>7 vs 5 (copied from above)</t>
  </si>
  <si>
    <t>p7 differs significantly from p2, p4 and p10 in the association of cog(t-1) on dep(t)</t>
  </si>
  <si>
    <t>p7 differs significantly from p2 in the association of dep(t-1) on cog(t)</t>
  </si>
  <si>
    <t>p7 differs significantly from p4 in the nonlinear association of sleep on dep</t>
  </si>
  <si>
    <t>p7 differs significantly from p2 and p9 in the nonlinear association of sleep on cog</t>
  </si>
  <si>
    <t>8 vs 2 (copied from above)</t>
  </si>
  <si>
    <t>8 vs 4 (copied from above)</t>
  </si>
  <si>
    <t>8 vs 5 (copied from above)</t>
  </si>
  <si>
    <t>8 vs 7 (copied from above)</t>
  </si>
  <si>
    <t>p8 differs significantly from p4 and p11 in the association of sleep on cog</t>
  </si>
  <si>
    <t>p8 differs significantly from p4 in the association of cog(t-1) on dep(t)</t>
  </si>
  <si>
    <t>p8 differs significantly from p2 in the association of dep(t-1) on cog(t)</t>
  </si>
  <si>
    <t>p8 differs significantly from most other participants in the nonlinear association of sleep on dep</t>
  </si>
  <si>
    <t>p8 differs significantly from p2 and p9 in the nonlinear association of sleep on cog</t>
  </si>
  <si>
    <t>9 vs 2 (copied from above)</t>
  </si>
  <si>
    <t>9 vs 4 (copied from above)</t>
  </si>
  <si>
    <t>9 vs 5 (copied from above)</t>
  </si>
  <si>
    <t>9 vs 7 (copied from above)</t>
  </si>
  <si>
    <t>9 vs 8 (copied from above)</t>
  </si>
  <si>
    <t>p9 differs significantly from p4 in the association of cog(t-1) on dep(t)</t>
  </si>
  <si>
    <t>p9 differs significantly from p2 in the association of dep(t-1) on cog(t)</t>
  </si>
  <si>
    <t>p9 differs significantly from p4 in the nonlinear association of sleep on dep</t>
  </si>
  <si>
    <t>p9 differs significantly from most other participants in the nonlinear association of sleep on cog</t>
  </si>
  <si>
    <t>10 vs 2 (copied from above)</t>
  </si>
  <si>
    <t>10 vs 4 (copied from above)</t>
  </si>
  <si>
    <t>10 vs 5 (copied from above)</t>
  </si>
  <si>
    <t>10 vs 7 (copied from above)</t>
  </si>
  <si>
    <t>10 vs 8 (copied from above)</t>
  </si>
  <si>
    <t>10 vs 9 (copied from above)</t>
  </si>
  <si>
    <t>p10 differs significantly from p2 and p11 in the association of sleep on depe</t>
  </si>
  <si>
    <t>p10 differs significantly from p7 in the association of cog(t-1) on dep(t)</t>
  </si>
  <si>
    <t>p10 differs significantly from p2 in the association of dep(t-1) on cog(t)</t>
  </si>
  <si>
    <t>p10 differs significantly from p2, 9 and 11 in the nonlinear association of sleep on cog</t>
  </si>
  <si>
    <t>p10 differs significantly from p2 and p8 in the nonlinear association of sleep on dep</t>
  </si>
  <si>
    <t>11 vs 2 (copied from above)</t>
  </si>
  <si>
    <t>11 vs 4 (copied from above)</t>
  </si>
  <si>
    <t>11 vs 5 (copied from above)</t>
  </si>
  <si>
    <t>11 vs 8 (copied from above)</t>
  </si>
  <si>
    <t>11 vs 7 (copied from above)</t>
  </si>
  <si>
    <t>11 vs 9 (copied from above)</t>
  </si>
  <si>
    <t>11 vs 10 (copied from above)</t>
  </si>
  <si>
    <t>p11 differs significantly from p10 in the association of sleep on dep</t>
  </si>
  <si>
    <t>p11 differs significantly from p8 in the association of sleep on cog</t>
  </si>
  <si>
    <t>p11 differs significantly from p4 in the association of cog(t-1) on dep(t)</t>
  </si>
  <si>
    <t>p11 differs significantly from p2 in the association of dep(t-1) on cog(t)</t>
  </si>
  <si>
    <t>p11 differs significantly from p2 and 8 in the nonlinear association of sleep on dep</t>
  </si>
  <si>
    <t>z dep on cog contemporaneous</t>
  </si>
  <si>
    <t>z cog(t-1) on dep(t)</t>
  </si>
  <si>
    <t>z dep(t-1) on cog(t)</t>
  </si>
  <si>
    <t>z too much or few sleep on dep (nonlinear association)</t>
  </si>
  <si>
    <t>z too much or few sleep on cog (nonlinear association)</t>
  </si>
  <si>
    <t>Participant</t>
  </si>
  <si>
    <t>Time series length</t>
  </si>
  <si>
    <t>Z = (z1 – z2) / (square root of [ (1 / N1 – 3) + (1 / N2 – 3) ]</t>
  </si>
  <si>
    <t>Comparison</t>
  </si>
  <si>
    <t>Conclusion (below)</t>
  </si>
  <si>
    <t>p5 differs significantly from p2, p9 and p11 in the nonlinear association of sleep on cog</t>
  </si>
  <si>
    <t>p11 differs significantly from p2 and p5in the nonlinear association of sleep on cog</t>
  </si>
  <si>
    <t>values for depression and working memory were logtransformed to achieve normality</t>
  </si>
  <si>
    <t>values for depression were logtransformed to achieve normality</t>
  </si>
  <si>
    <t>Coefficients table</t>
  </si>
  <si>
    <t>Table with Z values</t>
  </si>
  <si>
    <t>Formula r to z: z’ = .5[ln(1+r) – ln(1-r)]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</si>
</sst>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121"/>
      <name val="Calibri"/>
      <family val="2"/>
      <scheme val="minor"/>
    </font>
    <font>
      <sz val="11"/>
      <color rgb="FF777777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333333"/>
      <name val="Open Sans"/>
    </font>
    <font>
      <b/>
      <sz val="11"/>
      <color rgb="FF21212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ont="1"/>
    <xf numFmtId="0" fontId="0" fillId="2" borderId="0" xfId="0" applyFont="1" applyFill="1"/>
    <xf numFmtId="0" fontId="4" fillId="0" borderId="0" xfId="0" applyFont="1"/>
    <xf numFmtId="0" fontId="4" fillId="2" borderId="0" xfId="0" applyFont="1" applyFill="1"/>
    <xf numFmtId="0" fontId="5" fillId="0" borderId="0" xfId="0" applyFont="1" applyFill="1"/>
    <xf numFmtId="0" fontId="0" fillId="0" borderId="1" xfId="0" applyFont="1" applyBorder="1"/>
    <xf numFmtId="0" fontId="0" fillId="2" borderId="1" xfId="0" applyFont="1" applyFill="1" applyBorder="1"/>
    <xf numFmtId="0" fontId="0" fillId="0" borderId="0" xfId="0" applyFont="1" applyBorder="1"/>
    <xf numFmtId="0" fontId="0" fillId="2" borderId="0" xfId="0" applyFont="1" applyFill="1" applyBorder="1"/>
    <xf numFmtId="0" fontId="0" fillId="0" borderId="1" xfId="0" applyFont="1" applyFill="1" applyBorder="1"/>
    <xf numFmtId="0" fontId="0" fillId="0" borderId="0" xfId="0" applyFont="1" applyFill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0" xfId="0" applyFont="1"/>
    <xf numFmtId="0" fontId="2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/>
    <xf numFmtId="0" fontId="8" fillId="2" borderId="0" xfId="0" applyFont="1" applyFill="1"/>
    <xf numFmtId="0" fontId="9" fillId="0" borderId="0" xfId="0" applyFont="1"/>
    <xf numFmtId="0" fontId="4" fillId="0" borderId="0" xfId="0" applyFont="1" applyFill="1"/>
    <xf numFmtId="0" fontId="0" fillId="0" borderId="0" xfId="0" applyFont="1" applyFill="1"/>
    <xf numFmtId="0" fontId="8" fillId="0" borderId="0" xfId="0" applyFon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workbookViewId="0">
      <selection activeCell="B15" sqref="B15"/>
    </sheetView>
  </sheetViews>
  <sheetFormatPr defaultRowHeight="14.5"/>
  <cols>
    <col min="1" max="1" width="32.90625" style="3" customWidth="1"/>
    <col min="2" max="16384" width="8.7265625" style="3"/>
  </cols>
  <sheetData>
    <row r="1" spans="1:11">
      <c r="A1" s="3" t="s">
        <v>112</v>
      </c>
      <c r="B1" s="3">
        <v>2</v>
      </c>
      <c r="C1" s="3">
        <v>4</v>
      </c>
      <c r="D1" s="3">
        <v>5</v>
      </c>
      <c r="E1" s="3">
        <v>7</v>
      </c>
      <c r="F1" s="3">
        <v>8</v>
      </c>
      <c r="G1" s="3">
        <v>9</v>
      </c>
      <c r="H1" s="3">
        <v>10</v>
      </c>
      <c r="I1" s="3">
        <v>11</v>
      </c>
    </row>
    <row r="2" spans="1:11">
      <c r="A2" s="3" t="s">
        <v>113</v>
      </c>
      <c r="B2" s="3">
        <v>37</v>
      </c>
      <c r="C2" s="3">
        <v>94</v>
      </c>
      <c r="D2" s="3">
        <v>64</v>
      </c>
      <c r="E2" s="3">
        <v>64</v>
      </c>
      <c r="F2" s="3">
        <v>63</v>
      </c>
      <c r="G2" s="3">
        <v>64</v>
      </c>
      <c r="H2" s="3">
        <v>78</v>
      </c>
      <c r="I2" s="3">
        <v>71</v>
      </c>
    </row>
    <row r="3" spans="1:11">
      <c r="A3" s="3" t="s">
        <v>0</v>
      </c>
      <c r="B3" s="3">
        <f>1/(B2-3)</f>
        <v>2.9411764705882353E-2</v>
      </c>
      <c r="C3" s="3">
        <f t="shared" ref="C3:I3" si="0">1/(C2-3)</f>
        <v>1.098901098901099E-2</v>
      </c>
      <c r="D3" s="3">
        <f t="shared" si="0"/>
        <v>1.6393442622950821E-2</v>
      </c>
      <c r="E3" s="3">
        <f t="shared" si="0"/>
        <v>1.6393442622950821E-2</v>
      </c>
      <c r="F3" s="3">
        <f t="shared" si="0"/>
        <v>1.6666666666666666E-2</v>
      </c>
      <c r="G3" s="3">
        <f t="shared" si="0"/>
        <v>1.6393442622950821E-2</v>
      </c>
      <c r="H3" s="3">
        <f t="shared" si="0"/>
        <v>1.3333333333333334E-2</v>
      </c>
      <c r="I3" s="3">
        <f t="shared" si="0"/>
        <v>1.4705882352941176E-2</v>
      </c>
    </row>
    <row r="5" spans="1:11" ht="18.5">
      <c r="A5" s="23" t="s">
        <v>121</v>
      </c>
    </row>
    <row r="6" spans="1:11">
      <c r="A6" s="1" t="s">
        <v>112</v>
      </c>
    </row>
    <row r="7" spans="1:11">
      <c r="A7" s="3" t="s">
        <v>34</v>
      </c>
      <c r="B7" s="5">
        <v>-0.4</v>
      </c>
      <c r="C7" s="3">
        <v>0.02</v>
      </c>
      <c r="D7" s="3">
        <v>0.28000000000000003</v>
      </c>
      <c r="E7" s="3">
        <v>0.08</v>
      </c>
      <c r="F7" s="21">
        <v>0.03</v>
      </c>
      <c r="G7" s="3">
        <v>0.05</v>
      </c>
      <c r="H7" s="4">
        <v>0.39</v>
      </c>
      <c r="I7" s="3">
        <v>-0.04</v>
      </c>
      <c r="K7" s="21" t="s">
        <v>120</v>
      </c>
    </row>
    <row r="8" spans="1:11">
      <c r="A8" s="3" t="s">
        <v>35</v>
      </c>
      <c r="B8" s="5">
        <v>0.1</v>
      </c>
      <c r="C8" s="3">
        <v>0.23</v>
      </c>
      <c r="D8" s="3">
        <v>-0.1</v>
      </c>
      <c r="E8" s="3">
        <v>-0.02</v>
      </c>
      <c r="F8" s="22">
        <v>-0.35</v>
      </c>
      <c r="G8" s="3">
        <v>-0.14000000000000001</v>
      </c>
      <c r="H8" s="3">
        <v>-0.05</v>
      </c>
      <c r="I8" s="3">
        <v>0.3</v>
      </c>
      <c r="K8" s="2" t="s">
        <v>119</v>
      </c>
    </row>
    <row r="9" spans="1:11">
      <c r="A9" s="3" t="s">
        <v>36</v>
      </c>
      <c r="B9" s="5" t="s">
        <v>41</v>
      </c>
      <c r="F9" s="21"/>
    </row>
    <row r="10" spans="1:11">
      <c r="A10" s="3" t="s">
        <v>37</v>
      </c>
      <c r="B10" s="5">
        <v>7.0000000000000007E-2</v>
      </c>
      <c r="C10" s="4">
        <v>0.35</v>
      </c>
      <c r="D10" s="3">
        <v>-0.05</v>
      </c>
      <c r="E10" s="4">
        <v>-0.45</v>
      </c>
      <c r="F10" s="21">
        <v>-0.14000000000000001</v>
      </c>
      <c r="G10" s="3">
        <v>-0.14000000000000001</v>
      </c>
      <c r="H10" s="3">
        <v>0.08</v>
      </c>
      <c r="I10" s="3">
        <v>-7.0000000000000007E-2</v>
      </c>
    </row>
    <row r="11" spans="1:11">
      <c r="A11" s="3" t="s">
        <v>38</v>
      </c>
      <c r="B11" s="5">
        <v>0.56999999999999995</v>
      </c>
      <c r="C11" s="3">
        <v>7.0000000000000007E-2</v>
      </c>
      <c r="D11" s="3">
        <v>-0.15</v>
      </c>
      <c r="E11" s="3">
        <v>-0.02</v>
      </c>
      <c r="F11" s="21">
        <v>-0.14000000000000001</v>
      </c>
      <c r="G11" s="3">
        <v>0.09</v>
      </c>
      <c r="H11" s="3">
        <v>-0.11</v>
      </c>
      <c r="I11" s="4">
        <v>-0.25</v>
      </c>
    </row>
    <row r="12" spans="1:11">
      <c r="A12" s="3" t="s">
        <v>39</v>
      </c>
      <c r="B12" s="6">
        <v>0.49</v>
      </c>
      <c r="C12" s="3">
        <v>-0.35</v>
      </c>
      <c r="D12" s="3">
        <v>-0.19</v>
      </c>
      <c r="E12" s="3">
        <v>0.08</v>
      </c>
      <c r="F12" s="21">
        <v>0.36</v>
      </c>
      <c r="G12" s="3">
        <v>0.18</v>
      </c>
      <c r="H12" s="2">
        <v>-0.19</v>
      </c>
      <c r="I12" s="3">
        <v>-0.21</v>
      </c>
    </row>
    <row r="13" spans="1:11">
      <c r="A13" s="3" t="s">
        <v>40</v>
      </c>
      <c r="B13" s="6">
        <v>-0.76</v>
      </c>
      <c r="C13" s="3">
        <v>-0.01</v>
      </c>
      <c r="D13" s="3">
        <v>0.18</v>
      </c>
      <c r="E13" s="3">
        <v>-0.05</v>
      </c>
      <c r="F13" s="21">
        <v>-0.1</v>
      </c>
      <c r="G13" s="4">
        <v>-0.61</v>
      </c>
      <c r="H13" s="2">
        <v>0.05</v>
      </c>
      <c r="I13" s="4">
        <v>-0.34</v>
      </c>
    </row>
    <row r="14" spans="1:11">
      <c r="B14" s="24"/>
      <c r="C14" s="25"/>
      <c r="D14" s="25"/>
      <c r="E14" s="25"/>
      <c r="F14" s="26"/>
      <c r="G14" s="25"/>
      <c r="H14" s="27"/>
      <c r="I14" s="25"/>
    </row>
    <row r="15" spans="1:11" ht="18.5">
      <c r="A15" s="23" t="s">
        <v>122</v>
      </c>
      <c r="B15" s="3" t="s">
        <v>123</v>
      </c>
      <c r="C15" s="24"/>
      <c r="D15" s="25"/>
      <c r="E15" s="25"/>
      <c r="F15" s="26"/>
      <c r="G15" s="25"/>
      <c r="H15" s="27"/>
      <c r="I15" s="25"/>
    </row>
    <row r="16" spans="1:11">
      <c r="A16" s="1" t="s">
        <v>112</v>
      </c>
      <c r="B16" s="7">
        <v>2</v>
      </c>
      <c r="C16" s="7">
        <v>4</v>
      </c>
      <c r="D16" s="7">
        <v>5</v>
      </c>
      <c r="E16" s="7">
        <v>7</v>
      </c>
      <c r="F16" s="7">
        <v>8</v>
      </c>
      <c r="G16" s="7">
        <v>9</v>
      </c>
      <c r="H16" s="7">
        <v>10</v>
      </c>
      <c r="I16" s="7">
        <v>11</v>
      </c>
    </row>
    <row r="17" spans="1:12">
      <c r="A17" s="3" t="s">
        <v>33</v>
      </c>
      <c r="B17" s="5">
        <f>0.5*((LN(1+B7))-(LN(1-B7)))</f>
        <v>-0.42364893019360184</v>
      </c>
      <c r="C17" s="5">
        <f t="shared" ref="C17:I17" si="1">0.5*((LN(1+C7))-(LN(1-C7)))</f>
        <v>2.0002667306849596E-2</v>
      </c>
      <c r="D17" s="5">
        <f t="shared" si="1"/>
        <v>0.28768207245178096</v>
      </c>
      <c r="E17" s="5">
        <f t="shared" si="1"/>
        <v>8.0171325037589697E-2</v>
      </c>
      <c r="F17" s="5">
        <f t="shared" si="1"/>
        <v>3.00090048631265E-2</v>
      </c>
      <c r="G17" s="5">
        <f t="shared" si="1"/>
        <v>5.0041729278491313E-2</v>
      </c>
      <c r="H17" s="5">
        <f t="shared" si="1"/>
        <v>0.41180003447869029</v>
      </c>
      <c r="I17" s="5">
        <f t="shared" si="1"/>
        <v>-4.0021353836768248E-2</v>
      </c>
    </row>
    <row r="18" spans="1:12">
      <c r="A18" s="3" t="s">
        <v>42</v>
      </c>
      <c r="B18" s="5">
        <f t="shared" ref="B18:I18" si="2">0.5*((LN(1+B8))-(LN(1-B8)))</f>
        <v>0.10033534773107561</v>
      </c>
      <c r="C18" s="5">
        <f t="shared" si="2"/>
        <v>0.2341894667593668</v>
      </c>
      <c r="D18" s="5">
        <f t="shared" si="2"/>
        <v>-0.10033534773107561</v>
      </c>
      <c r="E18" s="5">
        <f t="shared" si="2"/>
        <v>-2.0002667306849596E-2</v>
      </c>
      <c r="F18" s="5">
        <f t="shared" si="2"/>
        <v>-0.36544375427139619</v>
      </c>
      <c r="G18" s="5">
        <f t="shared" si="2"/>
        <v>-0.14092557607049394</v>
      </c>
      <c r="H18" s="5">
        <f t="shared" si="2"/>
        <v>-5.0041729278491313E-2</v>
      </c>
      <c r="I18" s="5">
        <f t="shared" si="2"/>
        <v>0.30951960420311175</v>
      </c>
    </row>
    <row r="19" spans="1:12">
      <c r="A19" s="3" t="s">
        <v>107</v>
      </c>
      <c r="B19" s="5" t="s">
        <v>41</v>
      </c>
      <c r="C19" s="5"/>
      <c r="D19" s="5"/>
      <c r="E19" s="5"/>
      <c r="F19" s="5"/>
      <c r="G19" s="5"/>
      <c r="H19" s="5"/>
      <c r="I19" s="5"/>
    </row>
    <row r="20" spans="1:12">
      <c r="A20" s="3" t="s">
        <v>108</v>
      </c>
      <c r="B20" s="5">
        <f t="shared" ref="B20:I20" si="3">0.5*((LN(1+B10))-(LN(1-B10)))</f>
        <v>7.0114670654325181E-2</v>
      </c>
      <c r="C20" s="5">
        <f t="shared" si="3"/>
        <v>0.36544375427139619</v>
      </c>
      <c r="D20" s="5">
        <f t="shared" si="3"/>
        <v>-5.0041729278491313E-2</v>
      </c>
      <c r="E20" s="5">
        <f t="shared" si="3"/>
        <v>-0.48470027859405174</v>
      </c>
      <c r="F20" s="5">
        <f t="shared" si="3"/>
        <v>-0.14092557607049394</v>
      </c>
      <c r="G20" s="5">
        <f t="shared" si="3"/>
        <v>-0.14092557607049394</v>
      </c>
      <c r="H20" s="5">
        <f t="shared" si="3"/>
        <v>8.0171325037589697E-2</v>
      </c>
      <c r="I20" s="5">
        <f t="shared" si="3"/>
        <v>-7.0114670654325181E-2</v>
      </c>
    </row>
    <row r="21" spans="1:12">
      <c r="A21" s="3" t="s">
        <v>109</v>
      </c>
      <c r="B21" s="5">
        <f t="shared" ref="B21:I21" si="4">0.5*((LN(1+B11))-(LN(1-B11)))</f>
        <v>0.64752284482737266</v>
      </c>
      <c r="C21" s="5">
        <f t="shared" si="4"/>
        <v>7.0114670654325181E-2</v>
      </c>
      <c r="D21" s="5">
        <f t="shared" si="4"/>
        <v>-0.15114043593646678</v>
      </c>
      <c r="E21" s="5">
        <f t="shared" si="4"/>
        <v>-2.0002667306849596E-2</v>
      </c>
      <c r="F21" s="5">
        <f t="shared" si="4"/>
        <v>-0.14092557607049394</v>
      </c>
      <c r="G21" s="5">
        <f t="shared" si="4"/>
        <v>9.0244187856146851E-2</v>
      </c>
      <c r="H21" s="5">
        <f t="shared" si="4"/>
        <v>-0.11044691579009719</v>
      </c>
      <c r="I21" s="5">
        <f t="shared" si="4"/>
        <v>-0.25541281188299536</v>
      </c>
    </row>
    <row r="22" spans="1:12">
      <c r="A22" s="3" t="s">
        <v>110</v>
      </c>
      <c r="B22" s="5">
        <f t="shared" ref="B22:I22" si="5">0.5*((LN(1+B12))-(LN(1-B12)))</f>
        <v>0.53606033661056673</v>
      </c>
      <c r="C22" s="5">
        <f t="shared" si="5"/>
        <v>-0.36544375427139619</v>
      </c>
      <c r="D22" s="5">
        <f t="shared" si="5"/>
        <v>-0.19233716921954525</v>
      </c>
      <c r="E22" s="5">
        <f t="shared" si="5"/>
        <v>8.0171325037589697E-2</v>
      </c>
      <c r="F22" s="5">
        <f t="shared" si="5"/>
        <v>0.37688590118818999</v>
      </c>
      <c r="G22" s="5">
        <f t="shared" si="5"/>
        <v>0.18198268860070577</v>
      </c>
      <c r="H22" s="5">
        <f t="shared" si="5"/>
        <v>-0.19233716921954525</v>
      </c>
      <c r="I22" s="5">
        <f t="shared" si="5"/>
        <v>-0.21317134656485975</v>
      </c>
    </row>
    <row r="23" spans="1:12">
      <c r="A23" s="3" t="s">
        <v>111</v>
      </c>
      <c r="B23" s="5">
        <f t="shared" ref="B23:I23" si="6">0.5*((LN(1+B13))-(LN(1-B13)))</f>
        <v>-0.99621508234510314</v>
      </c>
      <c r="C23" s="5">
        <f t="shared" si="6"/>
        <v>-1.0000333353334771E-2</v>
      </c>
      <c r="D23" s="5">
        <f t="shared" si="6"/>
        <v>0.18198268860070577</v>
      </c>
      <c r="E23" s="5">
        <f t="shared" si="6"/>
        <v>-5.0041729278491313E-2</v>
      </c>
      <c r="F23" s="5">
        <f t="shared" si="6"/>
        <v>-0.10033534773107561</v>
      </c>
      <c r="G23" s="5">
        <f t="shared" si="6"/>
        <v>-0.70892135942740819</v>
      </c>
      <c r="H23" s="5">
        <f t="shared" si="6"/>
        <v>5.0041729278491313E-2</v>
      </c>
      <c r="I23" s="5">
        <f t="shared" si="6"/>
        <v>-0.35409252896224297</v>
      </c>
    </row>
    <row r="24" spans="1:12" s="1" customFormat="1"/>
    <row r="25" spans="1:12" s="1" customFormat="1"/>
    <row r="26" spans="1:12" s="1" customFormat="1" ht="18">
      <c r="A26" s="18" t="s">
        <v>114</v>
      </c>
    </row>
    <row r="27" spans="1:12">
      <c r="A27" s="4" t="s">
        <v>45</v>
      </c>
    </row>
    <row r="28" spans="1:12" ht="72.5">
      <c r="A28" s="19" t="s">
        <v>115</v>
      </c>
      <c r="B28" s="19" t="s">
        <v>1</v>
      </c>
      <c r="C28" s="10"/>
      <c r="D28" s="10"/>
      <c r="E28" s="20" t="s">
        <v>30</v>
      </c>
      <c r="F28" s="20" t="s">
        <v>42</v>
      </c>
      <c r="G28" s="20" t="s">
        <v>43</v>
      </c>
      <c r="H28" s="20" t="s">
        <v>44</v>
      </c>
      <c r="I28" s="20" t="s">
        <v>31</v>
      </c>
      <c r="J28" s="20" t="s">
        <v>32</v>
      </c>
    </row>
    <row r="29" spans="1:12">
      <c r="A29" s="14" t="s">
        <v>2</v>
      </c>
      <c r="B29" s="10">
        <f>SQRT(B3+C3)</f>
        <v>0.20099944202632342</v>
      </c>
      <c r="C29" s="10"/>
      <c r="D29" s="10"/>
      <c r="E29" s="10">
        <f>(B17-C17)/B29</f>
        <v>-2.2072280053511273</v>
      </c>
      <c r="F29" s="10">
        <f>(B18-C18)/B29</f>
        <v>-0.66594273933736248</v>
      </c>
      <c r="G29" s="10">
        <f>(B20-C20)/B29</f>
        <v>-1.4693030022361651</v>
      </c>
      <c r="H29" s="11">
        <f>(B21-C21)/B29</f>
        <v>2.8726854579896224</v>
      </c>
      <c r="I29" s="11">
        <f>(B22-C22)/B29</f>
        <v>4.4851074301186351</v>
      </c>
      <c r="J29" s="11">
        <f>(B23-C23)/B29</f>
        <v>-4.9065546602990624</v>
      </c>
    </row>
    <row r="30" spans="1:12">
      <c r="A30" s="14" t="s">
        <v>3</v>
      </c>
      <c r="B30" s="10">
        <f>SQRT(B3+D3)</f>
        <v>0.21402151136937886</v>
      </c>
      <c r="C30" s="10"/>
      <c r="D30" s="10"/>
      <c r="E30" s="11">
        <f>(B17-D17)/B30</f>
        <v>-3.3236425539379519</v>
      </c>
      <c r="F30" s="10">
        <f>(B18-D18)/B30</f>
        <v>0.93761928031530661</v>
      </c>
      <c r="G30" s="10">
        <f>(B20-D20)/B30</f>
        <v>0.56142206997799882</v>
      </c>
      <c r="H30" s="11">
        <f>(B21-D21)/B30</f>
        <v>3.7316962937684788</v>
      </c>
      <c r="I30" s="11">
        <f>(B22-C22)/B30</f>
        <v>4.2122125253384493</v>
      </c>
      <c r="J30" s="11">
        <f>(B23-D23)/B30</f>
        <v>-5.505043691203368</v>
      </c>
      <c r="L30" s="1" t="s">
        <v>116</v>
      </c>
    </row>
    <row r="31" spans="1:12">
      <c r="A31" s="14" t="s">
        <v>4</v>
      </c>
      <c r="B31" s="10">
        <f>SQRT(B3+E3)</f>
        <v>0.21402151136937886</v>
      </c>
      <c r="C31" s="10"/>
      <c r="D31" s="10"/>
      <c r="E31" s="10">
        <f>(B17-E17)/B31</f>
        <v>-2.3540636266307371</v>
      </c>
      <c r="F31" s="10">
        <f>(B18-E18)/B31</f>
        <v>0.5622706533935008</v>
      </c>
      <c r="G31" s="11">
        <f>(B20-E20)/B31</f>
        <v>2.5923326384272842</v>
      </c>
      <c r="H31" s="11">
        <f>(B21-E21)/B31</f>
        <v>3.1189645744634644</v>
      </c>
      <c r="I31" s="10">
        <f>(B22-E22)/B31</f>
        <v>2.1301083646034065</v>
      </c>
      <c r="J31" s="11">
        <f>(B23-E23)/B31</f>
        <v>-4.4209264153527776</v>
      </c>
      <c r="L31" s="3" t="s">
        <v>46</v>
      </c>
    </row>
    <row r="32" spans="1:12">
      <c r="A32" s="14" t="s">
        <v>5</v>
      </c>
      <c r="B32" s="10">
        <f>SQRT(B3+F3)</f>
        <v>0.21465887210303938</v>
      </c>
      <c r="C32" s="10"/>
      <c r="D32" s="10"/>
      <c r="E32" s="10">
        <f>(B17-F17)/B32</f>
        <v>-2.1133900994269919</v>
      </c>
      <c r="F32" s="10">
        <f>(B18-F18)/B32</f>
        <v>2.1698572131642013</v>
      </c>
      <c r="G32" s="10">
        <f>(B20-F20)/B32</f>
        <v>0.98314243738090989</v>
      </c>
      <c r="H32" s="11">
        <f>(B21-F21)/B32</f>
        <v>3.6730297386422484</v>
      </c>
      <c r="I32" s="10">
        <f>(B22-F22)/B32</f>
        <v>0.74152274193433154</v>
      </c>
      <c r="J32" s="11">
        <f>(B23-F23)/B32</f>
        <v>-4.1735043412693988</v>
      </c>
      <c r="L32" s="3" t="s">
        <v>47</v>
      </c>
    </row>
    <row r="33" spans="1:12">
      <c r="A33" s="14" t="s">
        <v>6</v>
      </c>
      <c r="B33" s="10">
        <f>SQRT(B3+G3)</f>
        <v>0.21402151136937886</v>
      </c>
      <c r="C33" s="10"/>
      <c r="D33" s="10"/>
      <c r="E33" s="10">
        <f>(B17-G17)/B33</f>
        <v>-2.2132852741823337</v>
      </c>
      <c r="F33" s="10">
        <f>(B18-G18)/B33</f>
        <v>1.1272741803284358</v>
      </c>
      <c r="G33" s="10">
        <f>(B20-G20)/B33</f>
        <v>0.98607025702470452</v>
      </c>
      <c r="H33" s="11">
        <f>(B21-G21)/B33</f>
        <v>2.6038441341974305</v>
      </c>
      <c r="I33" s="10">
        <f>(B22-G22)/B33</f>
        <v>1.654402147449374</v>
      </c>
      <c r="J33" s="10">
        <f>(B23-G23)/B33</f>
        <v>-1.3423590978285163</v>
      </c>
      <c r="L33" s="3" t="s">
        <v>48</v>
      </c>
    </row>
    <row r="34" spans="1:12">
      <c r="A34" s="14" t="s">
        <v>7</v>
      </c>
      <c r="B34" s="10">
        <f>SQRT(B3+H3)</f>
        <v>0.20674887675442324</v>
      </c>
      <c r="C34" s="10"/>
      <c r="D34" s="10"/>
      <c r="E34" s="11">
        <f>(B17-H17)/B34</f>
        <v>-4.0408875626668586</v>
      </c>
      <c r="F34" s="10">
        <f>(B18-H18)/B34</f>
        <v>0.72734168799468324</v>
      </c>
      <c r="G34" s="10">
        <f>(B20-H20)/B34</f>
        <v>-4.8641881596337914E-2</v>
      </c>
      <c r="H34" s="11">
        <f>(B21-H21)/B34</f>
        <v>3.6661372604107925</v>
      </c>
      <c r="I34" s="11">
        <f>(B22-H22)/B34</f>
        <v>3.5231026028514005</v>
      </c>
      <c r="J34" s="11">
        <f>(B23-H23)/B34</f>
        <v>-5.0605199314642011</v>
      </c>
    </row>
    <row r="35" spans="1:12">
      <c r="A35" s="14" t="s">
        <v>8</v>
      </c>
      <c r="B35" s="10">
        <f>SQRT(B3+I3)</f>
        <v>0.21004201260420147</v>
      </c>
      <c r="C35" s="10"/>
      <c r="D35" s="10"/>
      <c r="E35" s="10">
        <f>(B17-I17)/B35</f>
        <v>-1.8264325865117896</v>
      </c>
      <c r="F35" s="10">
        <f>(B18-I18)/B35</f>
        <v>-0.9959162639819984</v>
      </c>
      <c r="G35" s="10">
        <f>(B20-I20)/B35</f>
        <v>0.66762520302495598</v>
      </c>
      <c r="H35" s="11">
        <f>(B21-I21)/B35</f>
        <v>4.2988335786509531</v>
      </c>
      <c r="I35" s="11">
        <f>(B22-I22)/B35</f>
        <v>3.5670562945293334</v>
      </c>
      <c r="J35" s="11">
        <f>(B23-I23)/B35</f>
        <v>-3.0571148382245878</v>
      </c>
    </row>
    <row r="36" spans="1:12">
      <c r="A36" s="16" t="s">
        <v>49</v>
      </c>
      <c r="B36" s="8"/>
      <c r="C36" s="8"/>
      <c r="D36" s="8"/>
      <c r="E36" s="8">
        <v>-2.2072280053511273</v>
      </c>
      <c r="F36" s="8">
        <v>-0.66594273933736248</v>
      </c>
      <c r="G36" s="8">
        <v>-1.4693030022361651</v>
      </c>
      <c r="H36" s="9">
        <v>2.8726854579896224</v>
      </c>
      <c r="I36" s="9">
        <v>4.4851074301186351</v>
      </c>
      <c r="J36" s="9">
        <v>-4.9065546602990624</v>
      </c>
      <c r="L36" s="3" t="s">
        <v>50</v>
      </c>
    </row>
    <row r="37" spans="1:12">
      <c r="A37" s="14" t="s">
        <v>9</v>
      </c>
      <c r="B37" s="10">
        <f>SQRT(C3+D3)</f>
        <v>0.16547644428123845</v>
      </c>
      <c r="C37" s="10"/>
      <c r="D37" s="10"/>
      <c r="E37" s="10">
        <f>(C17-D17)/B37</f>
        <v>-1.6176284564707715</v>
      </c>
      <c r="F37" s="10">
        <f>(C18-D18)/B37</f>
        <v>2.0215857063129468</v>
      </c>
      <c r="G37" s="10">
        <f>(C20-D20)/B37</f>
        <v>2.5108436753918988</v>
      </c>
      <c r="H37" s="10">
        <f>(C21-D21)/B37</f>
        <v>1.337079168892183</v>
      </c>
      <c r="I37" s="10">
        <f>(C22-D22)/B37</f>
        <v>-1.0461101324950188</v>
      </c>
      <c r="J37" s="10">
        <f>(C23-D23)/B37</f>
        <v>-1.1601833891701974</v>
      </c>
      <c r="L37" s="3" t="s">
        <v>51</v>
      </c>
    </row>
    <row r="38" spans="1:12">
      <c r="A38" s="14" t="s">
        <v>10</v>
      </c>
      <c r="B38" s="10">
        <f>SQRT(C3+E3)</f>
        <v>0.16547644428123845</v>
      </c>
      <c r="C38" s="10"/>
      <c r="D38" s="10"/>
      <c r="E38" s="10">
        <f>(C17-E17)/B38</f>
        <v>-0.36360859693407105</v>
      </c>
      <c r="F38" s="10">
        <f>(C18-E18)/B38</f>
        <v>1.5361227706476432</v>
      </c>
      <c r="G38" s="11">
        <f>(C20-E20)/B38</f>
        <v>5.1375531820140541</v>
      </c>
      <c r="H38" s="10">
        <f>(C21-E21)/B38</f>
        <v>0.54459314951204918</v>
      </c>
      <c r="I38" s="11">
        <f>(C22-E22)/B38</f>
        <v>-2.6929215287683657</v>
      </c>
      <c r="J38" s="10">
        <f>(C23-E23)/B38</f>
        <v>0.24197640999043629</v>
      </c>
      <c r="L38" s="3" t="s">
        <v>52</v>
      </c>
    </row>
    <row r="39" spans="1:12">
      <c r="A39" s="14" t="s">
        <v>11</v>
      </c>
      <c r="B39" s="10">
        <f>SQRT(C3+F3)</f>
        <v>0.16629996288537666</v>
      </c>
      <c r="C39" s="10"/>
      <c r="D39" s="10"/>
      <c r="E39" s="10">
        <f>(C23-F23)/B39</f>
        <v>0.5432052588009586</v>
      </c>
      <c r="F39" s="11">
        <f>(C18-F18)/B39</f>
        <v>3.6057327411676221</v>
      </c>
      <c r="G39" s="11">
        <f>(C20-F20)/B39</f>
        <v>3.0449154741598381</v>
      </c>
      <c r="H39" s="10">
        <f>(C21-F21)/B39</f>
        <v>1.2690336369484341</v>
      </c>
      <c r="I39" s="11">
        <f>(C22-F22)/B39</f>
        <v>-4.4637992852183723</v>
      </c>
      <c r="J39" s="10">
        <f>(C23-F23)/B39</f>
        <v>0.5432052588009586</v>
      </c>
      <c r="L39" s="3" t="s">
        <v>53</v>
      </c>
    </row>
    <row r="40" spans="1:12">
      <c r="A40" s="14" t="s">
        <v>12</v>
      </c>
      <c r="B40" s="10">
        <f>SQRT(C3+G3)</f>
        <v>0.16547644428123845</v>
      </c>
      <c r="C40" s="10"/>
      <c r="D40" s="10"/>
      <c r="E40" s="10">
        <f>(C17-G17)/B40</f>
        <v>-0.18153074355760446</v>
      </c>
      <c r="F40" s="10">
        <f>(C18-G18)/B40</f>
        <v>2.2668787963096868</v>
      </c>
      <c r="G40" s="11">
        <f>(C20-G20)/B40</f>
        <v>3.0600689574963376</v>
      </c>
      <c r="H40" s="10">
        <f>(C21-G21)/B40</f>
        <v>-0.12164581665539169</v>
      </c>
      <c r="I40" s="11">
        <f>(C22-G22)/B40</f>
        <v>-3.3081835015847547</v>
      </c>
      <c r="J40" s="11">
        <f>(C23-G23)/B40</f>
        <v>4.2236889311339674</v>
      </c>
    </row>
    <row r="41" spans="1:12">
      <c r="A41" s="14" t="s">
        <v>13</v>
      </c>
      <c r="B41" s="10">
        <f>SQRT(C3+H3)</f>
        <v>0.15595622566074213</v>
      </c>
      <c r="C41" s="10"/>
      <c r="D41" s="10"/>
      <c r="E41" s="10">
        <f>(C17-H17)/B41</f>
        <v>-2.5122265271034023</v>
      </c>
      <c r="F41" s="10">
        <f>(C18-H18)/B41</f>
        <v>1.8225062502869087</v>
      </c>
      <c r="G41" s="10">
        <f>(C20-H20)/B41</f>
        <v>1.8291826954979733</v>
      </c>
      <c r="H41" s="10">
        <f>(C21-H21)/B41</f>
        <v>1.157770942964504</v>
      </c>
      <c r="I41" s="10">
        <f>(C22-H22)/B41</f>
        <v>-1.1099690590641549</v>
      </c>
      <c r="J41" s="10">
        <f>(C23-H23)/B41</f>
        <v>-0.38499304774429466</v>
      </c>
    </row>
    <row r="42" spans="1:12">
      <c r="A42" s="14" t="s">
        <v>14</v>
      </c>
      <c r="B42" s="10">
        <f>SQRT(C3+I3)</f>
        <v>0.16029626739868949</v>
      </c>
      <c r="C42" s="10"/>
      <c r="D42" s="10"/>
      <c r="E42" s="10">
        <f>(C17-I17)/B42</f>
        <v>0.37445676133135319</v>
      </c>
      <c r="F42" s="10">
        <f>(C18-I18)/B42</f>
        <v>-0.46994317875402264</v>
      </c>
      <c r="G42" s="11">
        <f>(C20-I20)/B42</f>
        <v>2.717208778432743</v>
      </c>
      <c r="H42" s="10">
        <f>(C21-I21)/B42</f>
        <v>2.0307864170515422</v>
      </c>
      <c r="I42" s="10">
        <f>(C22-I22)/B42</f>
        <v>-0.94994356498522781</v>
      </c>
      <c r="J42" s="10">
        <f>(C23-I23)/B42</f>
        <v>2.1466014224341281</v>
      </c>
    </row>
    <row r="43" spans="1:12">
      <c r="A43" s="16" t="s">
        <v>54</v>
      </c>
      <c r="B43" s="8"/>
      <c r="C43" s="8"/>
      <c r="D43" s="8"/>
      <c r="E43" s="9">
        <v>-3.3236425539379519</v>
      </c>
      <c r="F43" s="8">
        <v>0.93761928031530661</v>
      </c>
      <c r="G43" s="12">
        <v>0.56142206997799882</v>
      </c>
      <c r="H43" s="9">
        <v>3.7316962937684788</v>
      </c>
      <c r="I43" s="9">
        <v>4.2122125253384493</v>
      </c>
      <c r="J43" s="9">
        <v>-5.505043691203368</v>
      </c>
      <c r="L43" s="3" t="s">
        <v>56</v>
      </c>
    </row>
    <row r="44" spans="1:12">
      <c r="A44" s="14" t="s">
        <v>55</v>
      </c>
      <c r="B44" s="10"/>
      <c r="C44" s="10"/>
      <c r="D44" s="10"/>
      <c r="E44" s="10">
        <v>-1.6176284564707715</v>
      </c>
      <c r="F44" s="10">
        <v>2.0215857063129468</v>
      </c>
      <c r="G44" s="13">
        <v>2.5108436753918988</v>
      </c>
      <c r="H44" s="10">
        <v>1.337079168892183</v>
      </c>
      <c r="I44" s="10">
        <v>-1.0461101324950188</v>
      </c>
      <c r="J44" s="10">
        <v>-1.1601833891701974</v>
      </c>
      <c r="L44" s="3" t="s">
        <v>57</v>
      </c>
    </row>
    <row r="45" spans="1:12">
      <c r="A45" s="14" t="s">
        <v>15</v>
      </c>
      <c r="B45" s="10">
        <f>SQRT(D3+E3)</f>
        <v>0.18107149208503706</v>
      </c>
      <c r="C45" s="10"/>
      <c r="D45" s="10"/>
      <c r="E45" s="10">
        <f>(D17-E17)/B45</f>
        <v>1.1460155600680502</v>
      </c>
      <c r="F45" s="10">
        <f>(D18-E18)/B45</f>
        <v>-0.44365172838195405</v>
      </c>
      <c r="G45" s="10">
        <f>(D20-E20)/B45</f>
        <v>2.4004802981986288</v>
      </c>
      <c r="H45" s="10">
        <f>(D21-E21)/B45</f>
        <v>-0.724231998751248</v>
      </c>
      <c r="I45" s="10">
        <f>(D22-E22)/B45</f>
        <v>-1.5049773496600785</v>
      </c>
      <c r="J45" s="10">
        <f>(D23-E23)/B45</f>
        <v>1.2813967301392253</v>
      </c>
      <c r="L45" s="3" t="s">
        <v>58</v>
      </c>
    </row>
    <row r="46" spans="1:12">
      <c r="A46" s="14" t="s">
        <v>16</v>
      </c>
      <c r="B46" s="10">
        <f>SQRT(D3+F3)</f>
        <v>0.18182439134950373</v>
      </c>
      <c r="C46" s="10"/>
      <c r="D46" s="10"/>
      <c r="E46" s="10">
        <f>(D17-F17)/B46</f>
        <v>1.417153472513784</v>
      </c>
      <c r="F46" s="10">
        <f>(D18-F18)/B46</f>
        <v>1.4580464401540489</v>
      </c>
      <c r="G46" s="10">
        <f>(D20-F20)/B46</f>
        <v>0.49984408646970385</v>
      </c>
      <c r="H46" s="10">
        <f>(D21-F21)/B46</f>
        <v>-5.617981058623641E-2</v>
      </c>
      <c r="I46" s="11">
        <f>(D22-F22)/B46</f>
        <v>-3.1306199689873941</v>
      </c>
      <c r="J46" s="10">
        <f>(D23-F23)/B46</f>
        <v>1.5526961714894909</v>
      </c>
      <c r="L46" s="3" t="s">
        <v>117</v>
      </c>
    </row>
    <row r="47" spans="1:12">
      <c r="A47" s="14" t="s">
        <v>17</v>
      </c>
      <c r="B47" s="10">
        <f>SQRT(D3+G3)</f>
        <v>0.18107149208503706</v>
      </c>
      <c r="C47" s="10"/>
      <c r="D47" s="10"/>
      <c r="E47" s="10">
        <f>(D17-G17)/B47</f>
        <v>1.3124116912986281</v>
      </c>
      <c r="F47" s="10">
        <f>(D18-G18)/B47</f>
        <v>0.22416686288947044</v>
      </c>
      <c r="G47" s="10">
        <f>(D20-G20)/B47</f>
        <v>0.50192244922420259</v>
      </c>
      <c r="H47" s="10">
        <f>(D21-G21)/B47</f>
        <v>-1.3330901568936735</v>
      </c>
      <c r="I47" s="10">
        <f>(D22-G22)/B47</f>
        <v>-2.0672489827634393</v>
      </c>
      <c r="J47" s="11">
        <f>(D23-G23)/B47</f>
        <v>4.9201784210720287</v>
      </c>
    </row>
    <row r="48" spans="1:12">
      <c r="A48" s="14" t="s">
        <v>18</v>
      </c>
      <c r="B48" s="10">
        <f>SQRT(D3+H3)</f>
        <v>0.17241454682330071</v>
      </c>
      <c r="C48" s="10"/>
      <c r="D48" s="10"/>
      <c r="E48" s="10">
        <f>(D17-H17)/B48</f>
        <v>-0.71988103274204474</v>
      </c>
      <c r="F48" s="10">
        <f>(D18-H18)/B48</f>
        <v>-0.29170171182903598</v>
      </c>
      <c r="G48" s="10">
        <f>(D20-H20)/B48</f>
        <v>-0.75523241347802317</v>
      </c>
      <c r="H48" s="10">
        <f>(D21-H21)/B48</f>
        <v>-0.23602138506372322</v>
      </c>
      <c r="I48" s="10">
        <f>(D22-H22)/B48</f>
        <v>0</v>
      </c>
      <c r="J48" s="10">
        <f>(D23-H23)/B48</f>
        <v>0.76525421870252242</v>
      </c>
    </row>
    <row r="49" spans="1:12">
      <c r="A49" s="14" t="s">
        <v>19</v>
      </c>
      <c r="B49" s="10">
        <f>SQRT(D3+I3)</f>
        <v>0.17635000701982406</v>
      </c>
      <c r="C49" s="10"/>
      <c r="D49" s="10"/>
      <c r="E49" s="10">
        <f>(D17-I17)/B49</f>
        <v>1.8582558165235061</v>
      </c>
      <c r="F49" s="10">
        <f>(D18-I18)/B49</f>
        <v>-2.3240994364582832</v>
      </c>
      <c r="G49" s="10">
        <f>(D20-I20)/B49</f>
        <v>0.11382444330482734</v>
      </c>
      <c r="H49" s="10">
        <f>(D21-I21)/B49</f>
        <v>0.59128081540029076</v>
      </c>
      <c r="I49" s="10">
        <f>(D22-I22)/B49</f>
        <v>0.11814106331718191</v>
      </c>
      <c r="J49" s="11">
        <f>(D23-I23)/B49</f>
        <v>3.0398366669908148</v>
      </c>
    </row>
    <row r="50" spans="1:12">
      <c r="A50" s="16" t="s">
        <v>59</v>
      </c>
      <c r="B50" s="8"/>
      <c r="C50" s="8"/>
      <c r="D50" s="8"/>
      <c r="E50" s="8">
        <v>-2.3540636266307371</v>
      </c>
      <c r="F50" s="8">
        <v>0.5622706533935008</v>
      </c>
      <c r="G50" s="9">
        <v>2.5923326384272842</v>
      </c>
      <c r="H50" s="9">
        <v>3.1189645744634644</v>
      </c>
      <c r="I50" s="8">
        <v>2.1301083646034065</v>
      </c>
      <c r="J50" s="9">
        <v>-4.4209264153527776</v>
      </c>
      <c r="L50" s="3" t="s">
        <v>62</v>
      </c>
    </row>
    <row r="51" spans="1:12">
      <c r="A51" s="14" t="s">
        <v>60</v>
      </c>
      <c r="B51" s="10"/>
      <c r="C51" s="10"/>
      <c r="D51" s="10"/>
      <c r="E51" s="10">
        <v>-0.36360859693407105</v>
      </c>
      <c r="F51" s="10">
        <v>1.5361227706476432</v>
      </c>
      <c r="G51" s="11">
        <v>5.1375531820140541</v>
      </c>
      <c r="H51" s="10">
        <v>0.54459314951204918</v>
      </c>
      <c r="I51" s="11">
        <v>-2.6929215287683657</v>
      </c>
      <c r="J51" s="10">
        <v>0.24197640999043629</v>
      </c>
      <c r="L51" s="3" t="s">
        <v>63</v>
      </c>
    </row>
    <row r="52" spans="1:12">
      <c r="A52" s="14" t="s">
        <v>61</v>
      </c>
      <c r="B52" s="10"/>
      <c r="C52" s="10"/>
      <c r="D52" s="10"/>
      <c r="E52" s="10">
        <v>1.1460155600680502</v>
      </c>
      <c r="F52" s="10">
        <v>-0.44365172838195405</v>
      </c>
      <c r="G52" s="10">
        <v>2.4004802981986288</v>
      </c>
      <c r="H52" s="10">
        <v>-0.724231998751248</v>
      </c>
      <c r="I52" s="10">
        <v>-1.5049773496600785</v>
      </c>
      <c r="J52" s="10">
        <v>1.2813967301392253</v>
      </c>
      <c r="L52" s="3" t="s">
        <v>64</v>
      </c>
    </row>
    <row r="53" spans="1:12">
      <c r="A53" s="14" t="s">
        <v>20</v>
      </c>
      <c r="B53" s="10">
        <f>SQRT(E3+F3)</f>
        <v>0.18182439134950373</v>
      </c>
      <c r="C53" s="10"/>
      <c r="D53" s="10"/>
      <c r="E53" s="10">
        <f>(E17-F17)/B53</f>
        <v>0.2758833388752609</v>
      </c>
      <c r="F53" s="10">
        <f>(E18-F18)/B53</f>
        <v>1.8998610934466877</v>
      </c>
      <c r="G53" s="10">
        <f>(E20-F20)/B53</f>
        <v>-1.8906962920214174</v>
      </c>
      <c r="H53" s="10">
        <f>(E21-F21)/B53</f>
        <v>0.66505328501942151</v>
      </c>
      <c r="I53" s="10">
        <f>(E22-F22)/B53</f>
        <v>-1.6318744363634583</v>
      </c>
      <c r="J53" s="10">
        <f>(E23-F23)/B53</f>
        <v>0.27660545474292092</v>
      </c>
      <c r="L53" s="3" t="s">
        <v>65</v>
      </c>
    </row>
    <row r="54" spans="1:12">
      <c r="A54" s="14" t="s">
        <v>21</v>
      </c>
      <c r="B54" s="10">
        <f>SQRT(E3+G3)</f>
        <v>0.18107149208503706</v>
      </c>
      <c r="C54" s="10"/>
      <c r="D54" s="10"/>
      <c r="E54" s="10">
        <f>(E17-G17)/B54</f>
        <v>0.16639613123057795</v>
      </c>
      <c r="F54" s="10">
        <f>(E18-G18)/B54</f>
        <v>0.66781859127142451</v>
      </c>
      <c r="G54" s="10">
        <f>(E20-G20)/B54</f>
        <v>-1.8985578489744261</v>
      </c>
      <c r="H54" s="10">
        <f>(E21-G21)/B54</f>
        <v>-0.60885815814242561</v>
      </c>
      <c r="I54" s="10">
        <f>(E22-G22)/B54</f>
        <v>-0.56227163310336081</v>
      </c>
      <c r="J54" s="11">
        <f>(E23-G23)/B54</f>
        <v>3.6387816909328037</v>
      </c>
    </row>
    <row r="55" spans="1:12">
      <c r="A55" s="14" t="s">
        <v>22</v>
      </c>
      <c r="B55" s="10">
        <f>SQRT(E3+H3)</f>
        <v>0.17241454682330071</v>
      </c>
      <c r="C55" s="10"/>
      <c r="D55" s="10"/>
      <c r="E55" s="10">
        <f>(E17-H17)/B55</f>
        <v>-1.9234381063041666</v>
      </c>
      <c r="F55" s="10">
        <f>(E18-H18)/B55</f>
        <v>0.17422579779435485</v>
      </c>
      <c r="G55" s="11">
        <f>(E20-H20)/B55</f>
        <v>-3.2762409787298918</v>
      </c>
      <c r="H55" s="10">
        <f>(E21-H21)/B55</f>
        <v>0.52457434798665514</v>
      </c>
      <c r="I55" s="10">
        <f>(E22-H22)/B55</f>
        <v>1.5805423572316997</v>
      </c>
      <c r="J55" s="10">
        <f>(E23-H23)/B55</f>
        <v>-0.58048152201190595</v>
      </c>
    </row>
    <row r="56" spans="1:12">
      <c r="A56" s="14" t="s">
        <v>23</v>
      </c>
      <c r="B56" s="10">
        <f>SQRT(E3+I3)</f>
        <v>0.17635000701982406</v>
      </c>
      <c r="C56" s="10"/>
      <c r="D56" s="10"/>
      <c r="E56" s="10">
        <f>(E17-I17)/B56</f>
        <v>0.68155755083608649</v>
      </c>
      <c r="F56" s="10">
        <f>(E18-I18)/B56</f>
        <v>-1.8685696534898277</v>
      </c>
      <c r="G56" s="10">
        <f>(E20-I20)/B56</f>
        <v>-2.350924816765795</v>
      </c>
      <c r="H56" s="10">
        <f>(E21-I21)/B56</f>
        <v>1.3349029498461122</v>
      </c>
      <c r="I56" s="10">
        <f>(E22-I22)/B56</f>
        <v>1.6634117375990456</v>
      </c>
      <c r="J56" s="10">
        <f>(E23-I23)/B56</f>
        <v>1.7241326202474851</v>
      </c>
    </row>
    <row r="57" spans="1:12">
      <c r="A57" s="16" t="s">
        <v>66</v>
      </c>
      <c r="B57" s="8"/>
      <c r="C57" s="8"/>
      <c r="D57" s="8"/>
      <c r="E57" s="8">
        <v>-2.1133900994269919</v>
      </c>
      <c r="F57" s="8">
        <v>2.1698572131642013</v>
      </c>
      <c r="G57" s="8">
        <v>0.98314243738090989</v>
      </c>
      <c r="H57" s="9">
        <v>3.6730297386422484</v>
      </c>
      <c r="I57" s="8">
        <v>0.74152274193433154</v>
      </c>
      <c r="J57" s="9">
        <v>-4.1735043412693988</v>
      </c>
      <c r="L57" s="3" t="s">
        <v>70</v>
      </c>
    </row>
    <row r="58" spans="1:12">
      <c r="A58" s="14" t="s">
        <v>67</v>
      </c>
      <c r="B58" s="10"/>
      <c r="C58" s="10"/>
      <c r="D58" s="10"/>
      <c r="E58" s="10">
        <v>0.5432052588009586</v>
      </c>
      <c r="F58" s="11">
        <v>3.6057327411676221</v>
      </c>
      <c r="G58" s="11">
        <v>3.0449154741598381</v>
      </c>
      <c r="H58" s="10">
        <v>1.2690336369484341</v>
      </c>
      <c r="I58" s="11">
        <v>-4.4637992852183723</v>
      </c>
      <c r="J58" s="10">
        <v>0.5432052588009586</v>
      </c>
      <c r="L58" s="3" t="s">
        <v>71</v>
      </c>
    </row>
    <row r="59" spans="1:12">
      <c r="A59" s="14" t="s">
        <v>68</v>
      </c>
      <c r="B59" s="10"/>
      <c r="C59" s="10"/>
      <c r="D59" s="10"/>
      <c r="E59" s="10">
        <v>1.417153472513784</v>
      </c>
      <c r="F59" s="10">
        <v>1.4580464401540489</v>
      </c>
      <c r="G59" s="10">
        <v>0.49984408646970385</v>
      </c>
      <c r="H59" s="10">
        <v>-5.617981058623641E-2</v>
      </c>
      <c r="I59" s="11">
        <v>-3.1306199689873941</v>
      </c>
      <c r="J59" s="10">
        <v>1.5526961714894909</v>
      </c>
      <c r="L59" s="3" t="s">
        <v>72</v>
      </c>
    </row>
    <row r="60" spans="1:12">
      <c r="A60" s="14" t="s">
        <v>69</v>
      </c>
      <c r="B60" s="10"/>
      <c r="C60" s="10"/>
      <c r="D60" s="10"/>
      <c r="E60" s="10">
        <v>0.2758833388752609</v>
      </c>
      <c r="F60" s="10">
        <v>1.8998610934466877</v>
      </c>
      <c r="G60" s="10">
        <v>-1.8906962920214174</v>
      </c>
      <c r="H60" s="10">
        <v>0.66505328501942151</v>
      </c>
      <c r="I60" s="10">
        <v>-1.6318744363634583</v>
      </c>
      <c r="J60" s="10">
        <v>0.27660545474292092</v>
      </c>
      <c r="L60" s="3" t="s">
        <v>73</v>
      </c>
    </row>
    <row r="61" spans="1:12">
      <c r="A61" s="14" t="s">
        <v>24</v>
      </c>
      <c r="B61" s="10">
        <f>SQRT(F3+G3)</f>
        <v>0.18182439134950373</v>
      </c>
      <c r="C61" s="10"/>
      <c r="D61" s="10"/>
      <c r="E61" s="10">
        <f>(F17-G17)/B61</f>
        <v>-0.11017622149966565</v>
      </c>
      <c r="F61" s="10">
        <f>(F18-G18)/B61</f>
        <v>-1.234807808427266</v>
      </c>
      <c r="G61" s="10">
        <f>(F20-G20)/B61</f>
        <v>0</v>
      </c>
      <c r="H61" s="10">
        <f>(F21-G21)/B61</f>
        <v>-1.2713902805387927</v>
      </c>
      <c r="I61" s="10">
        <f>(F22-G22)/B61</f>
        <v>1.0719310601889507</v>
      </c>
      <c r="J61" s="11">
        <f>(F23-G23)/B61</f>
        <v>3.3471087524583303</v>
      </c>
      <c r="L61" s="3" t="s">
        <v>74</v>
      </c>
    </row>
    <row r="62" spans="1:12">
      <c r="A62" s="14" t="s">
        <v>25</v>
      </c>
      <c r="B62" s="10">
        <f>SQRT(F3+H3)</f>
        <v>0.17320508075688773</v>
      </c>
      <c r="C62" s="10"/>
      <c r="D62" s="10"/>
      <c r="E62" s="10">
        <f>(F17-H17)/B62</f>
        <v>-2.2042715372273012</v>
      </c>
      <c r="F62" s="10">
        <f>(F18-H18)/B62</f>
        <v>-1.820974440326067</v>
      </c>
      <c r="G62" s="10">
        <f>(F20-H20)/B62</f>
        <v>-1.2765035537174416</v>
      </c>
      <c r="H62" s="10">
        <f>(F21-H21)/B62</f>
        <v>-0.1759686271742622</v>
      </c>
      <c r="I62" s="11">
        <f>(F22-H22)/B62</f>
        <v>3.2864109292885124</v>
      </c>
      <c r="J62" s="10">
        <f>(F23-H23)/B62</f>
        <v>-0.86820245891422554</v>
      </c>
    </row>
    <row r="63" spans="1:12">
      <c r="A63" s="14" t="s">
        <v>26</v>
      </c>
      <c r="B63" s="10">
        <f>SQRT(F3+I3)</f>
        <v>0.17712297710801905</v>
      </c>
      <c r="C63" s="10"/>
      <c r="D63" s="10"/>
      <c r="E63" s="10">
        <f>(F17-I17)/B63</f>
        <v>0.39537704166516174</v>
      </c>
      <c r="F63" s="11">
        <f>(F18-I18)/B63</f>
        <v>-3.8107046838021428</v>
      </c>
      <c r="G63" s="10">
        <f>(F20-I20)/B63</f>
        <v>-0.39978384833145891</v>
      </c>
      <c r="H63" s="10">
        <f>(F21-I21)/B63</f>
        <v>0.64637145152930098</v>
      </c>
      <c r="I63" s="11">
        <f>(F22-I22)/B63</f>
        <v>3.33134219730962</v>
      </c>
      <c r="J63" s="10">
        <f>(F23-I23)/B63</f>
        <v>1.4326609984452365</v>
      </c>
    </row>
    <row r="64" spans="1:12">
      <c r="A64" s="16" t="s">
        <v>75</v>
      </c>
      <c r="B64" s="8"/>
      <c r="C64" s="8"/>
      <c r="D64" s="8"/>
      <c r="E64" s="8">
        <v>-2.2132852741823337</v>
      </c>
      <c r="F64" s="12">
        <v>1.1272741803284358</v>
      </c>
      <c r="G64" s="12">
        <v>0.98607025702470452</v>
      </c>
      <c r="H64" s="9">
        <v>2.6038441341974305</v>
      </c>
      <c r="I64" s="12">
        <v>1.654402147449374</v>
      </c>
      <c r="J64" s="8">
        <v>-1.3423590978285163</v>
      </c>
      <c r="L64" s="3" t="s">
        <v>80</v>
      </c>
    </row>
    <row r="65" spans="1:12">
      <c r="A65" s="14" t="s">
        <v>76</v>
      </c>
      <c r="B65" s="10"/>
      <c r="C65" s="10"/>
      <c r="D65" s="10"/>
      <c r="E65" s="10">
        <v>-0.18153074355760446</v>
      </c>
      <c r="F65" s="13">
        <v>2.2668787963096868</v>
      </c>
      <c r="G65" s="11">
        <v>3.0600689574963376</v>
      </c>
      <c r="H65" s="13">
        <v>-0.12164581665539169</v>
      </c>
      <c r="I65" s="11">
        <v>-3.3081835015847547</v>
      </c>
      <c r="J65" s="11">
        <v>4.2236889311339674</v>
      </c>
      <c r="L65" s="3" t="s">
        <v>81</v>
      </c>
    </row>
    <row r="66" spans="1:12">
      <c r="A66" s="14" t="s">
        <v>77</v>
      </c>
      <c r="B66" s="10"/>
      <c r="C66" s="10"/>
      <c r="D66" s="10"/>
      <c r="E66" s="10">
        <v>1.3124116912986281</v>
      </c>
      <c r="F66" s="13">
        <v>0.22416686288947044</v>
      </c>
      <c r="G66" s="13">
        <v>0.50192244922420259</v>
      </c>
      <c r="H66" s="13">
        <v>-1.3330901568936735</v>
      </c>
      <c r="I66" s="13">
        <v>-2.0672489827634393</v>
      </c>
      <c r="J66" s="11">
        <v>4.9201784210720287</v>
      </c>
      <c r="L66" s="3" t="s">
        <v>82</v>
      </c>
    </row>
    <row r="67" spans="1:12">
      <c r="A67" s="14" t="s">
        <v>78</v>
      </c>
      <c r="B67" s="10"/>
      <c r="C67" s="10"/>
      <c r="D67" s="10"/>
      <c r="E67" s="10">
        <v>0.16639613123057795</v>
      </c>
      <c r="F67" s="13">
        <v>0.66781859127142451</v>
      </c>
      <c r="G67" s="13">
        <v>-1.8985578489744261</v>
      </c>
      <c r="H67" s="13">
        <v>-0.60885815814242561</v>
      </c>
      <c r="I67" s="13">
        <v>-0.56227163310336081</v>
      </c>
      <c r="J67" s="11">
        <v>3.6387816909328037</v>
      </c>
      <c r="L67" s="3" t="s">
        <v>83</v>
      </c>
    </row>
    <row r="68" spans="1:12">
      <c r="A68" s="14" t="s">
        <v>79</v>
      </c>
      <c r="B68" s="10"/>
      <c r="C68" s="10"/>
      <c r="D68" s="10"/>
      <c r="E68" s="10">
        <v>-0.11017622149966565</v>
      </c>
      <c r="F68" s="13">
        <v>-1.234807808427266</v>
      </c>
      <c r="G68" s="13">
        <v>0</v>
      </c>
      <c r="H68" s="13">
        <v>-1.2713902805387927</v>
      </c>
      <c r="I68" s="13">
        <v>1.0719310601889507</v>
      </c>
      <c r="J68" s="11">
        <v>3.3471087524583303</v>
      </c>
    </row>
    <row r="69" spans="1:12">
      <c r="A69" s="14" t="s">
        <v>27</v>
      </c>
      <c r="B69" s="10">
        <f>SQRT(G3+H3)</f>
        <v>0.17241454682330071</v>
      </c>
      <c r="C69" s="10"/>
      <c r="D69" s="10"/>
      <c r="E69" s="10">
        <f>(G17-H17)/B69</f>
        <v>-2.0981889977702837</v>
      </c>
      <c r="F69" s="10">
        <f>(G18-H18)/B69</f>
        <v>-0.52712400703140816</v>
      </c>
      <c r="G69" s="10">
        <f>(G20-H20)/B69</f>
        <v>-1.2823564205094313</v>
      </c>
      <c r="H69" s="10">
        <f>(G21-H21)/B69</f>
        <v>1.1640033126202662</v>
      </c>
      <c r="I69" s="10">
        <f>(G22-H22)/B69</f>
        <v>2.1710456844681048</v>
      </c>
      <c r="J69" s="11">
        <f>(G23-H23)/B69</f>
        <v>-4.4019666709661331</v>
      </c>
    </row>
    <row r="70" spans="1:12">
      <c r="A70" s="14" t="s">
        <v>28</v>
      </c>
      <c r="B70" s="10">
        <f>SQRT(G3+I3)</f>
        <v>0.17635000701982406</v>
      </c>
      <c r="C70" s="10"/>
      <c r="D70" s="10"/>
      <c r="E70" s="10">
        <f>(G17-I17)/B70</f>
        <v>0.51070643340056854</v>
      </c>
      <c r="F70" s="10">
        <f>(G18-I18)/B70</f>
        <v>-2.5542680030796352</v>
      </c>
      <c r="G70" s="10">
        <f>(G20-I20)/B70</f>
        <v>-0.40153616443127604</v>
      </c>
      <c r="H70" s="10">
        <f>(G21-I21)/B70</f>
        <v>1.9600622964550596</v>
      </c>
      <c r="I70" s="10">
        <f>(G22-I22)/B70</f>
        <v>2.2407372806123278</v>
      </c>
      <c r="J70" s="10">
        <f>(G23-I23)/B70</f>
        <v>-2.0120715414844175</v>
      </c>
    </row>
    <row r="71" spans="1:12">
      <c r="A71" s="16" t="s">
        <v>84</v>
      </c>
      <c r="B71" s="8"/>
      <c r="C71" s="8"/>
      <c r="D71" s="8"/>
      <c r="E71" s="9">
        <v>-4.0408875626668586</v>
      </c>
      <c r="F71" s="8">
        <v>0.72734168799468324</v>
      </c>
      <c r="G71" s="8">
        <v>-4.8641881596337914E-2</v>
      </c>
      <c r="H71" s="9">
        <v>3.6661372604107925</v>
      </c>
      <c r="I71" s="9">
        <v>3.5231026028514005</v>
      </c>
      <c r="J71" s="9">
        <v>-5.0605199314642011</v>
      </c>
      <c r="L71" s="3" t="s">
        <v>90</v>
      </c>
    </row>
    <row r="72" spans="1:12">
      <c r="A72" s="14" t="s">
        <v>85</v>
      </c>
      <c r="B72" s="10"/>
      <c r="C72" s="10"/>
      <c r="D72" s="10"/>
      <c r="E72" s="10">
        <v>-2.5122265271034023</v>
      </c>
      <c r="F72" s="10">
        <v>1.8225062502869087</v>
      </c>
      <c r="G72" s="10">
        <v>1.8291826954979733</v>
      </c>
      <c r="H72" s="10">
        <v>1.157770942964504</v>
      </c>
      <c r="I72" s="10">
        <v>-1.1099690590641549</v>
      </c>
      <c r="J72" s="10">
        <v>-0.38499304774429466</v>
      </c>
      <c r="L72" s="3" t="s">
        <v>91</v>
      </c>
    </row>
    <row r="73" spans="1:12">
      <c r="A73" s="14" t="s">
        <v>86</v>
      </c>
      <c r="B73" s="10"/>
      <c r="C73" s="10"/>
      <c r="D73" s="10"/>
      <c r="E73" s="10">
        <v>-0.71988103274204474</v>
      </c>
      <c r="F73" s="10">
        <v>-0.29170171182903598</v>
      </c>
      <c r="G73" s="10">
        <v>-0.75523241347802317</v>
      </c>
      <c r="H73" s="10">
        <v>-0.23602138506372322</v>
      </c>
      <c r="I73" s="10">
        <v>0</v>
      </c>
      <c r="J73" s="10">
        <v>0.76525421870252242</v>
      </c>
      <c r="L73" s="3" t="s">
        <v>92</v>
      </c>
    </row>
    <row r="74" spans="1:12">
      <c r="A74" s="14" t="s">
        <v>87</v>
      </c>
      <c r="B74" s="10"/>
      <c r="C74" s="10"/>
      <c r="D74" s="10"/>
      <c r="E74" s="10">
        <v>-1.9234381063041666</v>
      </c>
      <c r="F74" s="10">
        <v>0.17422579779435485</v>
      </c>
      <c r="G74" s="11">
        <v>-3.2762409787298918</v>
      </c>
      <c r="H74" s="10">
        <v>0.52457434798665514</v>
      </c>
      <c r="I74" s="10">
        <v>1.5805423572316997</v>
      </c>
      <c r="J74" s="10">
        <v>-0.58048152201190595</v>
      </c>
      <c r="L74" s="3" t="s">
        <v>94</v>
      </c>
    </row>
    <row r="75" spans="1:12">
      <c r="A75" s="14" t="s">
        <v>88</v>
      </c>
      <c r="B75" s="10"/>
      <c r="C75" s="10"/>
      <c r="D75" s="10"/>
      <c r="E75" s="10">
        <v>-2.2042715372273012</v>
      </c>
      <c r="F75" s="10">
        <v>-1.820974440326067</v>
      </c>
      <c r="G75" s="10">
        <v>-1.2765035537174416</v>
      </c>
      <c r="H75" s="10">
        <v>-0.1759686271742622</v>
      </c>
      <c r="I75" s="11">
        <v>3.2864109292885124</v>
      </c>
      <c r="J75" s="10">
        <v>-0.86820245891422554</v>
      </c>
      <c r="L75" s="3" t="s">
        <v>93</v>
      </c>
    </row>
    <row r="76" spans="1:12">
      <c r="A76" s="14" t="s">
        <v>89</v>
      </c>
      <c r="B76" s="10"/>
      <c r="C76" s="10"/>
      <c r="D76" s="10"/>
      <c r="E76" s="10">
        <v>-2.0981889977702837</v>
      </c>
      <c r="F76" s="10">
        <v>-0.52712400703140816</v>
      </c>
      <c r="G76" s="10">
        <v>-1.2823564205094313</v>
      </c>
      <c r="H76" s="10">
        <v>1.1640033126202662</v>
      </c>
      <c r="I76" s="10">
        <v>2.1710456844681048</v>
      </c>
      <c r="J76" s="11">
        <v>-4.4019666709661331</v>
      </c>
    </row>
    <row r="77" spans="1:12">
      <c r="A77" s="14" t="s">
        <v>29</v>
      </c>
      <c r="B77" s="10">
        <f>SQRT(H3+I3)</f>
        <v>0.16744914358178875</v>
      </c>
      <c r="C77" s="10"/>
      <c r="D77" s="10"/>
      <c r="E77" s="11">
        <f>(H17-I17)/B77</f>
        <v>2.6982603711841096</v>
      </c>
      <c r="F77" s="10">
        <f>(H18-I18)/B77</f>
        <v>-2.1472867868445036</v>
      </c>
      <c r="G77" s="10">
        <f>(H20-I20)/B77</f>
        <v>0.89750232504777949</v>
      </c>
      <c r="H77" s="10">
        <f>(H21-I21)/B77</f>
        <v>0.86573088994086811</v>
      </c>
      <c r="I77" s="10">
        <f>(H22-I22)/B77</f>
        <v>0.12442092506217135</v>
      </c>
      <c r="J77" s="11">
        <f>(H23-I23)/B77</f>
        <v>2.413474620390275</v>
      </c>
    </row>
    <row r="78" spans="1:12">
      <c r="A78" s="17" t="s">
        <v>95</v>
      </c>
      <c r="B78" s="8"/>
      <c r="C78" s="8"/>
      <c r="D78" s="8"/>
      <c r="E78" s="8">
        <v>-1.8264325865117896</v>
      </c>
      <c r="F78" s="8">
        <v>-0.9959162639819984</v>
      </c>
      <c r="G78" s="8">
        <v>0.66762520302495598</v>
      </c>
      <c r="H78" s="9">
        <v>4.2988335786509531</v>
      </c>
      <c r="I78" s="9">
        <v>3.5670562945293334</v>
      </c>
      <c r="J78" s="9">
        <v>-3.0571148382245878</v>
      </c>
      <c r="L78" s="3" t="s">
        <v>102</v>
      </c>
    </row>
    <row r="79" spans="1:12">
      <c r="A79" s="15" t="s">
        <v>96</v>
      </c>
      <c r="B79" s="10"/>
      <c r="C79" s="10"/>
      <c r="D79" s="10"/>
      <c r="E79" s="10">
        <v>0.37445676133135319</v>
      </c>
      <c r="F79" s="10">
        <v>-0.46994317875402264</v>
      </c>
      <c r="G79" s="11">
        <v>2.717208778432743</v>
      </c>
      <c r="H79" s="10">
        <v>2.0307864170515422</v>
      </c>
      <c r="I79" s="10">
        <v>-0.94994356498522781</v>
      </c>
      <c r="J79" s="10">
        <v>2.1466014224341281</v>
      </c>
      <c r="L79" s="3" t="s">
        <v>103</v>
      </c>
    </row>
    <row r="80" spans="1:12">
      <c r="A80" s="15" t="s">
        <v>97</v>
      </c>
      <c r="B80" s="10"/>
      <c r="C80" s="10"/>
      <c r="D80" s="10"/>
      <c r="E80" s="10">
        <v>1.8582558165235061</v>
      </c>
      <c r="F80" s="10">
        <v>-2.3240994364582832</v>
      </c>
      <c r="G80" s="10">
        <v>0.11382444330482734</v>
      </c>
      <c r="H80" s="10">
        <v>0.59128081540029076</v>
      </c>
      <c r="I80" s="10">
        <v>0.11814106331718191</v>
      </c>
      <c r="J80" s="11">
        <v>3.0398366669908148</v>
      </c>
      <c r="L80" s="3" t="s">
        <v>104</v>
      </c>
    </row>
    <row r="81" spans="1:12">
      <c r="A81" s="15" t="s">
        <v>99</v>
      </c>
      <c r="B81" s="10"/>
      <c r="C81" s="10"/>
      <c r="D81" s="10"/>
      <c r="E81" s="10">
        <v>0.68155755083608649</v>
      </c>
      <c r="F81" s="10">
        <v>-1.8685696534898277</v>
      </c>
      <c r="G81" s="10">
        <v>-2.350924816765795</v>
      </c>
      <c r="H81" s="10">
        <v>1.3349029498461122</v>
      </c>
      <c r="I81" s="10">
        <v>1.6634117375990456</v>
      </c>
      <c r="J81" s="10">
        <v>1.7241326202474851</v>
      </c>
      <c r="L81" s="3" t="s">
        <v>105</v>
      </c>
    </row>
    <row r="82" spans="1:12">
      <c r="A82" s="15" t="s">
        <v>98</v>
      </c>
      <c r="B82" s="10"/>
      <c r="C82" s="10"/>
      <c r="D82" s="10"/>
      <c r="E82" s="10">
        <v>0.39537704166516174</v>
      </c>
      <c r="F82" s="11">
        <v>-3.8107046838021428</v>
      </c>
      <c r="G82" s="10">
        <v>-0.39978384833145891</v>
      </c>
      <c r="H82" s="10">
        <v>0.64637145152930098</v>
      </c>
      <c r="I82" s="11">
        <v>3.33134219730962</v>
      </c>
      <c r="J82" s="10">
        <v>1.4326609984452365</v>
      </c>
      <c r="L82" s="3" t="s">
        <v>106</v>
      </c>
    </row>
    <row r="83" spans="1:12">
      <c r="A83" s="15" t="s">
        <v>100</v>
      </c>
      <c r="B83" s="10"/>
      <c r="C83" s="10"/>
      <c r="D83" s="10"/>
      <c r="E83" s="10">
        <v>0.51070643340056854</v>
      </c>
      <c r="F83" s="10">
        <v>-2.5542680030796352</v>
      </c>
      <c r="G83" s="10">
        <v>-0.40153616443127604</v>
      </c>
      <c r="H83" s="10">
        <v>1.9600622964550596</v>
      </c>
      <c r="I83" s="10">
        <v>2.2407372806123278</v>
      </c>
      <c r="J83" s="10">
        <v>-2.0120715414844175</v>
      </c>
      <c r="L83" s="3" t="s">
        <v>118</v>
      </c>
    </row>
    <row r="84" spans="1:12">
      <c r="A84" s="15" t="s">
        <v>101</v>
      </c>
      <c r="B84" s="10"/>
      <c r="C84" s="10"/>
      <c r="D84" s="10"/>
      <c r="E84" s="11">
        <v>2.6982603711841096</v>
      </c>
      <c r="F84" s="10">
        <v>-2.1472867868445036</v>
      </c>
      <c r="G84" s="10">
        <v>0.89750232504777949</v>
      </c>
      <c r="H84" s="10">
        <v>0.86573088994086811</v>
      </c>
      <c r="I84" s="10">
        <v>0.12442092506217135</v>
      </c>
      <c r="J84" s="10">
        <v>2.413474620390275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Zuidersma</dc:creator>
  <cp:lastModifiedBy>Zuidersma</cp:lastModifiedBy>
  <dcterms:created xsi:type="dcterms:W3CDTF">2020-11-30T08:58:13Z</dcterms:created>
  <dcterms:modified xsi:type="dcterms:W3CDTF">2020-11-30T14:18:33Z</dcterms:modified>
</cp:coreProperties>
</file>