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achc\Dropbox\Projects\Diet Cost vs. Quality\Submission\PHN\Submission 2\"/>
    </mc:Choice>
  </mc:AlternateContent>
  <xr:revisionPtr revIDLastSave="0" documentId="13_ncr:1_{03C2B12D-EB17-4413-94A5-235F96255930}" xr6:coauthVersionLast="46" xr6:coauthVersionMax="46" xr10:uidLastSave="{00000000-0000-0000-0000-000000000000}"/>
  <bookViews>
    <workbookView xWindow="57480" yWindow="-315" windowWidth="29040" windowHeight="15840" xr2:uid="{A116D37A-ED44-49A8-BC71-8282E34FD0D9}"/>
  </bookViews>
  <sheets>
    <sheet name="Supplemental Table 3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27" i="1" l="1"/>
  <c r="R27" i="1"/>
  <c r="P27" i="1"/>
  <c r="O27" i="1"/>
  <c r="M27" i="1"/>
  <c r="L27" i="1"/>
  <c r="J27" i="1"/>
  <c r="I27" i="1"/>
  <c r="F27" i="1"/>
  <c r="S26" i="1"/>
  <c r="R26" i="1"/>
  <c r="P26" i="1"/>
  <c r="O26" i="1"/>
  <c r="L26" i="1"/>
  <c r="J26" i="1"/>
  <c r="I26" i="1"/>
  <c r="G26" i="1"/>
  <c r="F26" i="1"/>
  <c r="S25" i="1"/>
  <c r="R25" i="1"/>
  <c r="P25" i="1"/>
  <c r="O25" i="1"/>
  <c r="M25" i="1"/>
  <c r="L25" i="1"/>
  <c r="I25" i="1"/>
  <c r="G25" i="1"/>
  <c r="F25" i="1"/>
  <c r="S24" i="1"/>
  <c r="R24" i="1"/>
  <c r="P24" i="1"/>
  <c r="O24" i="1"/>
  <c r="M24" i="1"/>
  <c r="L24" i="1"/>
  <c r="J24" i="1"/>
  <c r="I24" i="1"/>
  <c r="G24" i="1"/>
  <c r="F24" i="1"/>
  <c r="S23" i="1"/>
  <c r="R23" i="1"/>
  <c r="P23" i="1"/>
  <c r="O23" i="1"/>
  <c r="L23" i="1"/>
  <c r="J23" i="1"/>
  <c r="I23" i="1"/>
  <c r="G23" i="1"/>
  <c r="F23" i="1"/>
  <c r="U22" i="1"/>
  <c r="D22" i="1"/>
  <c r="S21" i="1"/>
  <c r="R21" i="1"/>
  <c r="P21" i="1"/>
  <c r="O21" i="1"/>
  <c r="L21" i="1"/>
  <c r="J21" i="1"/>
  <c r="I21" i="1"/>
  <c r="F21" i="1"/>
  <c r="S20" i="1"/>
  <c r="R20" i="1"/>
  <c r="P20" i="1"/>
  <c r="O20" i="1"/>
  <c r="M20" i="1"/>
  <c r="L20" i="1"/>
  <c r="J20" i="1"/>
  <c r="I20" i="1"/>
  <c r="G20" i="1"/>
  <c r="F20" i="1"/>
  <c r="S19" i="1"/>
  <c r="R19" i="1"/>
  <c r="P19" i="1"/>
  <c r="O19" i="1"/>
  <c r="M19" i="1"/>
  <c r="L19" i="1"/>
  <c r="J19" i="1"/>
  <c r="I19" i="1"/>
  <c r="G19" i="1"/>
  <c r="F19" i="1"/>
  <c r="S18" i="1"/>
  <c r="R18" i="1"/>
  <c r="P18" i="1"/>
  <c r="O18" i="1"/>
  <c r="L18" i="1"/>
  <c r="J18" i="1"/>
  <c r="I18" i="1"/>
  <c r="G18" i="1"/>
  <c r="F18" i="1"/>
  <c r="U17" i="1"/>
  <c r="D17" i="1"/>
  <c r="S16" i="1"/>
  <c r="R16" i="1"/>
  <c r="P16" i="1"/>
  <c r="O16" i="1"/>
  <c r="M16" i="1"/>
  <c r="L16" i="1"/>
  <c r="J16" i="1"/>
  <c r="I16" i="1"/>
  <c r="G16" i="1"/>
  <c r="F16" i="1"/>
  <c r="S15" i="1"/>
  <c r="R15" i="1"/>
  <c r="P15" i="1"/>
  <c r="O15" i="1"/>
  <c r="M15" i="1"/>
  <c r="L15" i="1"/>
  <c r="J15" i="1"/>
  <c r="I15" i="1"/>
  <c r="G15" i="1"/>
  <c r="F15" i="1"/>
  <c r="S14" i="1"/>
  <c r="R14" i="1"/>
  <c r="P14" i="1"/>
  <c r="O14" i="1"/>
  <c r="L14" i="1"/>
  <c r="I14" i="1"/>
  <c r="G14" i="1"/>
  <c r="F14" i="1"/>
  <c r="S13" i="1"/>
  <c r="R13" i="1"/>
  <c r="P13" i="1"/>
  <c r="O13" i="1"/>
  <c r="L13" i="1"/>
  <c r="J13" i="1"/>
  <c r="I13" i="1"/>
  <c r="G13" i="1"/>
  <c r="F13" i="1"/>
  <c r="U12" i="1"/>
  <c r="D12" i="1"/>
  <c r="S11" i="1"/>
  <c r="R11" i="1"/>
  <c r="P11" i="1"/>
  <c r="O11" i="1"/>
  <c r="M11" i="1"/>
  <c r="L11" i="1"/>
  <c r="J11" i="1"/>
  <c r="I11" i="1"/>
  <c r="G11" i="1"/>
  <c r="F11" i="1"/>
  <c r="S10" i="1"/>
  <c r="R10" i="1"/>
  <c r="O10" i="1"/>
  <c r="M10" i="1"/>
  <c r="L10" i="1"/>
  <c r="I10" i="1"/>
  <c r="G10" i="1"/>
  <c r="F10" i="1"/>
  <c r="U9" i="1"/>
  <c r="D9" i="1"/>
  <c r="S8" i="1"/>
  <c r="R8" i="1"/>
  <c r="P8" i="1"/>
  <c r="O8" i="1"/>
  <c r="M8" i="1"/>
  <c r="L8" i="1"/>
  <c r="J8" i="1"/>
  <c r="I8" i="1"/>
  <c r="G8" i="1"/>
  <c r="F8" i="1"/>
  <c r="S7" i="1"/>
  <c r="R7" i="1"/>
  <c r="P7" i="1"/>
  <c r="O7" i="1"/>
  <c r="L7" i="1"/>
  <c r="J7" i="1"/>
  <c r="I7" i="1"/>
  <c r="G7" i="1"/>
  <c r="F7" i="1"/>
  <c r="R6" i="1"/>
  <c r="O6" i="1"/>
  <c r="M6" i="1"/>
  <c r="L6" i="1"/>
  <c r="I6" i="1"/>
  <c r="G6" i="1"/>
  <c r="F6" i="1"/>
  <c r="S5" i="1"/>
  <c r="R5" i="1"/>
  <c r="P5" i="1"/>
  <c r="O5" i="1"/>
  <c r="M5" i="1"/>
  <c r="L5" i="1"/>
  <c r="J5" i="1"/>
  <c r="I5" i="1"/>
  <c r="G5" i="1"/>
  <c r="F5" i="1"/>
  <c r="U4" i="1"/>
  <c r="D4" i="1"/>
</calcChain>
</file>

<file path=xl/sharedStrings.xml><?xml version="1.0" encoding="utf-8"?>
<sst xmlns="http://schemas.openxmlformats.org/spreadsheetml/2006/main" count="53" uniqueCount="53">
  <si>
    <t>Supplemental Table 3: Characteristics of study population by Alternative Healthy Eating Index-2015 quintile, 2005-2016 (n=30,564)</t>
  </si>
  <si>
    <t>Characteristic</t>
  </si>
  <si>
    <r>
      <t>n</t>
    </r>
    <r>
      <rPr>
        <vertAlign val="superscript"/>
        <sz val="11"/>
        <color theme="1"/>
        <rFont val="Times New Roman"/>
        <family val="1"/>
      </rPr>
      <t>1</t>
    </r>
  </si>
  <si>
    <t>Quintile 1
(n=6,112)</t>
  </si>
  <si>
    <t>Quintile 2
(n=6,113)</t>
  </si>
  <si>
    <t>Quintile 3
(n=6,113)</t>
  </si>
  <si>
    <t>Quintile 4
(n=6,113)</t>
  </si>
  <si>
    <t>Quintile 5
(n=6,113)</t>
  </si>
  <si>
    <r>
      <t>P</t>
    </r>
    <r>
      <rPr>
        <vertAlign val="superscript"/>
        <sz val="11"/>
        <color theme="1"/>
        <rFont val="Times New Roman"/>
        <family val="1"/>
      </rPr>
      <t>3</t>
    </r>
  </si>
  <si>
    <r>
      <t>Percent (95% CI)</t>
    </r>
    <r>
      <rPr>
        <vertAlign val="superscript"/>
        <sz val="11"/>
        <color theme="1"/>
        <rFont val="Times New Roman"/>
        <family val="1"/>
      </rPr>
      <t>2</t>
    </r>
  </si>
  <si>
    <t>Age (y)</t>
  </si>
  <si>
    <t>20-30</t>
  </si>
  <si>
    <t>31-50</t>
  </si>
  <si>
    <t>51-70</t>
  </si>
  <si>
    <t>70+</t>
  </si>
  <si>
    <t>Sex</t>
  </si>
  <si>
    <t>Men</t>
  </si>
  <si>
    <t>Women</t>
  </si>
  <si>
    <t>Race-ethnicity</t>
  </si>
  <si>
    <t>Non-Hispanic white</t>
  </si>
  <si>
    <t>Non-Hispanic black</t>
  </si>
  <si>
    <t>Hispanic</t>
  </si>
  <si>
    <t>Other</t>
  </si>
  <si>
    <t>Education</t>
  </si>
  <si>
    <t>Less than high school</t>
  </si>
  <si>
    <t>High school or equivalent</t>
  </si>
  <si>
    <t>Some college</t>
  </si>
  <si>
    <t>College graduate</t>
  </si>
  <si>
    <t>Income-to-poverty ratio</t>
  </si>
  <si>
    <t>&lt;0.75</t>
  </si>
  <si>
    <t>0.75-1.30</t>
  </si>
  <si>
    <t>1.31-1.99</t>
  </si>
  <si>
    <t>2.00-3.99</t>
  </si>
  <si>
    <t>4.00+</t>
  </si>
  <si>
    <r>
      <rPr>
        <vertAlign val="superscript"/>
        <sz val="11"/>
        <color theme="1"/>
        <rFont val="Times New Roman"/>
        <family val="1"/>
      </rPr>
      <t>1</t>
    </r>
    <r>
      <rPr>
        <sz val="10"/>
        <color theme="1"/>
        <rFont val="Times New Roman"/>
        <family val="1"/>
      </rPr>
      <t>Sample sizes are unweighted.</t>
    </r>
  </si>
  <si>
    <r>
      <rPr>
        <vertAlign val="superscript"/>
        <sz val="11"/>
        <color theme="1"/>
        <rFont val="Times New Roman"/>
        <family val="1"/>
      </rPr>
      <t>2</t>
    </r>
    <r>
      <rPr>
        <sz val="10"/>
        <color theme="1"/>
        <rFont val="Times New Roman"/>
        <family val="1"/>
      </rPr>
      <t>Percentages within each column adjusted for survey weight.</t>
    </r>
  </si>
  <si>
    <r>
      <rPr>
        <vertAlign val="superscript"/>
        <sz val="11"/>
        <color theme="1"/>
        <rFont val="Times New Roman"/>
        <family val="1"/>
      </rPr>
      <t>3</t>
    </r>
    <r>
      <rPr>
        <sz val="10"/>
        <color theme="1"/>
        <rFont val="Times New Roman"/>
        <family val="1"/>
      </rPr>
      <t>Differences across quintiles 1-5 tested using Pearson's chi-squared statistic.</t>
    </r>
  </si>
  <si>
    <t>(9.0-11.0)</t>
  </si>
  <si>
    <t>(12.0-14.2)</t>
  </si>
  <si>
    <t>(15.5-18.0)</t>
  </si>
  <si>
    <t>(21.0-23.3)</t>
  </si>
  <si>
    <t>(22.0-25.2)</t>
  </si>
  <si>
    <t>(19.3-23.0)</t>
  </si>
  <si>
    <t>(19.6-22.0)</t>
  </si>
  <si>
    <t>(19.0-20.8)</t>
  </si>
  <si>
    <t>(18.0-20.4)</t>
  </si>
  <si>
    <t>(19.0-21.6)</t>
  </si>
  <si>
    <t>(17.5-20.0)</t>
  </si>
  <si>
    <t>(17.0-20.6)</t>
  </si>
  <si>
    <t>(19.5-22.0)</t>
  </si>
  <si>
    <t>(17.6-20.0)</t>
  </si>
  <si>
    <t>(17.0-19.3)</t>
  </si>
  <si>
    <t>(17.2-20.0)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</si>
</sst>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vertAlign val="superscript"/>
      <sz val="11"/>
      <color theme="1"/>
      <name val="Times New Roman"/>
      <family val="1"/>
    </font>
    <font>
      <sz val="12"/>
      <color theme="1"/>
      <name val="Times New Roman"/>
      <family val="1"/>
    </font>
    <font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/>
    <xf numFmtId="164" fontId="1" fillId="0" borderId="1" xfId="0" applyNumberFormat="1" applyFont="1" applyBorder="1" applyAlignment="1">
      <alignment horizontal="center"/>
    </xf>
    <xf numFmtId="3" fontId="1" fillId="0" borderId="0" xfId="0" applyNumberFormat="1" applyFont="1" applyAlignment="1">
      <alignment horizontal="center"/>
    </xf>
    <xf numFmtId="165" fontId="1" fillId="0" borderId="0" xfId="0" applyNumberFormat="1" applyFont="1"/>
    <xf numFmtId="0" fontId="1" fillId="0" borderId="0" xfId="0" applyFont="1" applyAlignment="1">
      <alignment horizontal="left"/>
    </xf>
    <xf numFmtId="165" fontId="0" fillId="0" borderId="0" xfId="0" applyNumberFormat="1"/>
    <xf numFmtId="0" fontId="1" fillId="0" borderId="1" xfId="0" applyFont="1" applyBorder="1"/>
    <xf numFmtId="165" fontId="1" fillId="0" borderId="1" xfId="0" applyNumberFormat="1" applyFont="1" applyBorder="1"/>
    <xf numFmtId="0" fontId="1" fillId="0" borderId="1" xfId="0" applyFont="1" applyBorder="1" applyAlignment="1">
      <alignment horizontal="left"/>
    </xf>
    <xf numFmtId="0" fontId="0" fillId="0" borderId="1" xfId="0" applyBorder="1"/>
    <xf numFmtId="0" fontId="3" fillId="0" borderId="0" xfId="0" applyFont="1"/>
    <xf numFmtId="0" fontId="3" fillId="0" borderId="0" xfId="0" applyFont="1" applyAlignment="1">
      <alignment horizontal="center"/>
    </xf>
    <xf numFmtId="165" fontId="3" fillId="0" borderId="0" xfId="0" applyNumberFormat="1" applyFont="1"/>
    <xf numFmtId="0" fontId="3" fillId="0" borderId="0" xfId="0" applyFont="1" applyAlignment="1">
      <alignment horizontal="left"/>
    </xf>
    <xf numFmtId="0" fontId="4" fillId="0" borderId="0" xfId="0" applyFont="1"/>
    <xf numFmtId="165" fontId="1" fillId="0" borderId="0" xfId="0" applyNumberFormat="1" applyFont="1" applyAlignment="1">
      <alignment horizontal="center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achc/Dropbox/Projects/Diet%20Cost%20vs.%20Quality/Results/Resul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mographics"/>
      <sheetName val="DemographicsHEI"/>
      <sheetName val="DemographicsAHEI"/>
      <sheetName val="DemographicsNRF"/>
      <sheetName val="DietQuality_overall"/>
      <sheetName val="Summary"/>
      <sheetName val="CostHEIpurchased_all"/>
      <sheetName val="CostHEIpurchased_home"/>
      <sheetName val="CostHEIpurchased_away"/>
      <sheetName val="CostAHEIpurchased_all"/>
      <sheetName val="CostAHEIpurchased_home"/>
      <sheetName val="CostAHEIpurchased_away"/>
      <sheetName val="CostNRFpurchased_all"/>
      <sheetName val="CostNRFpurchased_home"/>
      <sheetName val="CostNRFpurchased_away"/>
      <sheetName val="Sensitivity_impute"/>
      <sheetName val="Sensitivity2"/>
      <sheetName val="CostHEIconsumed_all"/>
      <sheetName val="CostAHEIconsumed_all"/>
    </sheetNames>
    <sheetDataSet>
      <sheetData sheetId="0">
        <row r="7">
          <cell r="G7">
            <v>30564</v>
          </cell>
        </row>
        <row r="12">
          <cell r="G12">
            <v>30564</v>
          </cell>
        </row>
        <row r="18">
          <cell r="G18">
            <v>30537</v>
          </cell>
        </row>
        <row r="24">
          <cell r="G24">
            <v>30564</v>
          </cell>
        </row>
        <row r="31">
          <cell r="G31">
            <v>28142</v>
          </cell>
        </row>
      </sheetData>
      <sheetData sheetId="1">
        <row r="4">
          <cell r="B4">
            <v>0.27268490000000001</v>
          </cell>
        </row>
      </sheetData>
      <sheetData sheetId="2">
        <row r="4">
          <cell r="B4">
            <v>0.28509430000000002</v>
          </cell>
          <cell r="D4">
            <v>0.26653130000000003</v>
          </cell>
          <cell r="E4">
            <v>0.3044135</v>
          </cell>
        </row>
        <row r="5">
          <cell r="B5">
            <v>0.2151334</v>
          </cell>
          <cell r="D5">
            <v>0.20345930000000001</v>
          </cell>
          <cell r="E5">
            <v>0.22728619999999999</v>
          </cell>
        </row>
        <row r="6">
          <cell r="B6">
            <v>0.133025</v>
          </cell>
          <cell r="D6">
            <v>0.1216713</v>
          </cell>
          <cell r="E6">
            <v>0.145263</v>
          </cell>
        </row>
        <row r="7">
          <cell r="B7">
            <v>0.10169499999999999</v>
          </cell>
          <cell r="D7">
            <v>9.0762800000000005E-2</v>
          </cell>
          <cell r="E7">
            <v>0.1137793</v>
          </cell>
        </row>
        <row r="9">
          <cell r="B9">
            <v>0.2084222</v>
          </cell>
          <cell r="D9">
            <v>0.19671459999999999</v>
          </cell>
          <cell r="E9">
            <v>0.2206351</v>
          </cell>
        </row>
        <row r="10">
          <cell r="B10">
            <v>0.16709379999999999</v>
          </cell>
        </row>
        <row r="11">
          <cell r="B11">
            <v>0.15239069999999999</v>
          </cell>
          <cell r="D11">
            <v>0.1385188</v>
          </cell>
          <cell r="E11">
            <v>0.1673818</v>
          </cell>
        </row>
        <row r="12">
          <cell r="B12">
            <v>0.1776015</v>
          </cell>
          <cell r="D12">
            <v>0.16484799999999999</v>
          </cell>
          <cell r="E12">
            <v>0.19111600000000001</v>
          </cell>
        </row>
        <row r="13">
          <cell r="B13">
            <v>0.2029021</v>
          </cell>
          <cell r="D13">
            <v>0.1926426</v>
          </cell>
          <cell r="E13">
            <v>0.21356339999999999</v>
          </cell>
        </row>
        <row r="14">
          <cell r="B14">
            <v>0.2081952</v>
          </cell>
        </row>
        <row r="15">
          <cell r="B15">
            <v>0.19911039999999999</v>
          </cell>
          <cell r="D15">
            <v>0.1856826</v>
          </cell>
          <cell r="E15">
            <v>0.2132551</v>
          </cell>
        </row>
        <row r="16">
          <cell r="B16">
            <v>0.1701058</v>
          </cell>
          <cell r="D16">
            <v>0.15466269999999999</v>
          </cell>
          <cell r="E16">
            <v>0.18675030000000001</v>
          </cell>
        </row>
        <row r="17">
          <cell r="B17">
            <v>0.18805920000000001</v>
          </cell>
        </row>
        <row r="18">
          <cell r="B18">
            <v>0.23106460000000001</v>
          </cell>
          <cell r="D18">
            <v>0.21682390000000001</v>
          </cell>
          <cell r="E18">
            <v>0.2459469</v>
          </cell>
        </row>
        <row r="19">
          <cell r="B19">
            <v>0.2321279</v>
          </cell>
          <cell r="D19">
            <v>0.21756259999999999</v>
          </cell>
          <cell r="E19">
            <v>0.2473601</v>
          </cell>
        </row>
        <row r="20">
          <cell r="B20">
            <v>0.12339079999999999</v>
          </cell>
          <cell r="D20">
            <v>0.1092542</v>
          </cell>
          <cell r="E20">
            <v>0.1390709</v>
          </cell>
        </row>
        <row r="21">
          <cell r="B21">
            <v>0.18548329999999999</v>
          </cell>
        </row>
        <row r="22">
          <cell r="B22">
            <v>0.2606213</v>
          </cell>
          <cell r="D22">
            <v>0.24535509999999999</v>
          </cell>
          <cell r="E22">
            <v>0.2764895</v>
          </cell>
        </row>
        <row r="23">
          <cell r="B23">
            <v>0.31467590000000001</v>
          </cell>
          <cell r="D23">
            <v>0.29435689999999998</v>
          </cell>
          <cell r="E23">
            <v>0.33573019999999998</v>
          </cell>
        </row>
        <row r="24">
          <cell r="F24" t="str">
            <v>&lt;0.001</v>
          </cell>
        </row>
        <row r="27">
          <cell r="B27">
            <v>0.2454037</v>
          </cell>
          <cell r="D27">
            <v>0.2341568</v>
          </cell>
          <cell r="E27">
            <v>0.2570095</v>
          </cell>
        </row>
        <row r="28">
          <cell r="B28">
            <v>0.14143269999999999</v>
          </cell>
          <cell r="D28">
            <v>0.13218299999999999</v>
          </cell>
          <cell r="E28">
            <v>0.15121689999999999</v>
          </cell>
        </row>
        <row r="29">
          <cell r="B29">
            <v>0.2211709</v>
          </cell>
        </row>
        <row r="30">
          <cell r="B30">
            <v>0.17393020000000001</v>
          </cell>
          <cell r="D30">
            <v>0.164245</v>
          </cell>
          <cell r="E30">
            <v>0.18406069999999999</v>
          </cell>
        </row>
        <row r="31">
          <cell r="B31">
            <v>0.19574079999999999</v>
          </cell>
          <cell r="D31">
            <v>0.18612699999999999</v>
          </cell>
          <cell r="E31">
            <v>0.20572560000000001</v>
          </cell>
        </row>
        <row r="32">
          <cell r="B32">
            <v>0.2017342</v>
          </cell>
          <cell r="D32">
            <v>0.19233210000000001</v>
          </cell>
          <cell r="E32">
            <v>0.21147560000000001</v>
          </cell>
        </row>
        <row r="33">
          <cell r="B33">
            <v>0.1809856</v>
          </cell>
        </row>
        <row r="34">
          <cell r="B34">
            <v>0.22276370000000001</v>
          </cell>
          <cell r="D34">
            <v>0.2135764</v>
          </cell>
          <cell r="E34">
            <v>0.23222950000000001</v>
          </cell>
        </row>
        <row r="35">
          <cell r="B35">
            <v>0.15669910000000001</v>
          </cell>
          <cell r="D35">
            <v>0.1468691</v>
          </cell>
          <cell r="E35">
            <v>0.16705819999999999</v>
          </cell>
        </row>
        <row r="36">
          <cell r="B36">
            <v>0.26013910000000001</v>
          </cell>
          <cell r="D36">
            <v>0.24632029999999999</v>
          </cell>
          <cell r="E36">
            <v>0.274451</v>
          </cell>
        </row>
        <row r="40">
          <cell r="B40">
            <v>0.25630449999999999</v>
          </cell>
          <cell r="D40">
            <v>0.24138760000000001</v>
          </cell>
          <cell r="E40">
            <v>0.27181290000000002</v>
          </cell>
        </row>
        <row r="41">
          <cell r="B41">
            <v>0.25061149999999999</v>
          </cell>
          <cell r="D41">
            <v>0.23377890000000001</v>
          </cell>
          <cell r="E41">
            <v>0.26823180000000002</v>
          </cell>
        </row>
        <row r="42">
          <cell r="B42">
            <v>0.19768179999999999</v>
          </cell>
          <cell r="D42">
            <v>0.1838852</v>
          </cell>
          <cell r="E42">
            <v>0.21224419999999999</v>
          </cell>
        </row>
        <row r="43">
          <cell r="B43">
            <v>9.9651199999999995E-2</v>
          </cell>
        </row>
        <row r="44">
          <cell r="B44">
            <v>0.20987790000000001</v>
          </cell>
          <cell r="D44">
            <v>0.19759209999999999</v>
          </cell>
          <cell r="E44">
            <v>0.22271560000000001</v>
          </cell>
        </row>
        <row r="45">
          <cell r="B45">
            <v>0.2345709</v>
          </cell>
          <cell r="D45">
            <v>0.2209921</v>
          </cell>
          <cell r="E45">
            <v>0.24871760000000001</v>
          </cell>
        </row>
        <row r="46">
          <cell r="B46">
            <v>0.2066907</v>
          </cell>
          <cell r="D46">
            <v>0.19466700000000001</v>
          </cell>
          <cell r="E46">
            <v>0.2192548</v>
          </cell>
        </row>
        <row r="47">
          <cell r="B47">
            <v>0.14758189999999999</v>
          </cell>
          <cell r="D47">
            <v>0.13502690000000001</v>
          </cell>
          <cell r="E47">
            <v>0.1610867</v>
          </cell>
        </row>
        <row r="48">
          <cell r="B48">
            <v>0.20277629999999999</v>
          </cell>
        </row>
        <row r="49">
          <cell r="B49">
            <v>0.19020790000000001</v>
          </cell>
          <cell r="D49">
            <v>0.1788497</v>
          </cell>
          <cell r="E49">
            <v>0.20211000000000001</v>
          </cell>
        </row>
        <row r="50">
          <cell r="B50">
            <v>0.21333820000000001</v>
          </cell>
          <cell r="D50">
            <v>0.2014119</v>
          </cell>
          <cell r="E50">
            <v>0.2257709</v>
          </cell>
        </row>
        <row r="51">
          <cell r="B51">
            <v>0.18742800000000001</v>
          </cell>
        </row>
        <row r="52">
          <cell r="B52">
            <v>0.1746172</v>
          </cell>
          <cell r="D52">
            <v>0.1623703</v>
          </cell>
          <cell r="E52">
            <v>0.187581</v>
          </cell>
        </row>
        <row r="53">
          <cell r="B53">
            <v>0.17541960000000001</v>
          </cell>
          <cell r="D53">
            <v>0.1622982</v>
          </cell>
          <cell r="E53">
            <v>0.18936210000000001</v>
          </cell>
        </row>
        <row r="54">
          <cell r="B54">
            <v>0.1939621</v>
          </cell>
          <cell r="D54">
            <v>0.18240490000000001</v>
          </cell>
          <cell r="E54">
            <v>0.2060669</v>
          </cell>
        </row>
        <row r="55">
          <cell r="B55">
            <v>0.25051780000000001</v>
          </cell>
          <cell r="D55">
            <v>0.23584440000000001</v>
          </cell>
          <cell r="E55">
            <v>0.26578659999999998</v>
          </cell>
        </row>
        <row r="56">
          <cell r="B56">
            <v>0.15642410000000001</v>
          </cell>
          <cell r="D56">
            <v>0.14495910000000001</v>
          </cell>
          <cell r="E56">
            <v>0.16861689999999999</v>
          </cell>
        </row>
        <row r="57">
          <cell r="B57">
            <v>0.14918999999999999</v>
          </cell>
          <cell r="D57">
            <v>0.13762779999999999</v>
          </cell>
          <cell r="E57">
            <v>0.16154170000000001</v>
          </cell>
        </row>
        <row r="58">
          <cell r="B58">
            <v>0.18832740000000001</v>
          </cell>
          <cell r="D58">
            <v>0.17379610000000001</v>
          </cell>
          <cell r="E58">
            <v>0.20377400000000001</v>
          </cell>
        </row>
        <row r="59">
          <cell r="B59">
            <v>0.31482120000000002</v>
          </cell>
          <cell r="D59">
            <v>0.29650650000000001</v>
          </cell>
          <cell r="E59">
            <v>0.33373049999999999</v>
          </cell>
        </row>
        <row r="63">
          <cell r="B63">
            <v>0.18255940000000001</v>
          </cell>
          <cell r="D63">
            <v>0.1710566</v>
          </cell>
          <cell r="E63">
            <v>0.19465399999999999</v>
          </cell>
        </row>
        <row r="64">
          <cell r="B64">
            <v>0.27890199999999998</v>
          </cell>
          <cell r="D64">
            <v>0.26096710000000001</v>
          </cell>
          <cell r="E64">
            <v>0.29757319999999998</v>
          </cell>
        </row>
        <row r="65">
          <cell r="B65">
            <v>0.19056480000000001</v>
          </cell>
          <cell r="D65">
            <v>0.17750949999999999</v>
          </cell>
          <cell r="E65">
            <v>0.20434169999999999</v>
          </cell>
        </row>
        <row r="66">
          <cell r="B66">
            <v>0.13888200000000001</v>
          </cell>
          <cell r="D66">
            <v>0.12099</v>
          </cell>
          <cell r="E66">
            <v>0.15894150000000001</v>
          </cell>
        </row>
        <row r="67">
          <cell r="B67">
            <v>0.19085170000000001</v>
          </cell>
          <cell r="D67">
            <v>0.1810551</v>
          </cell>
          <cell r="E67">
            <v>0.20104830000000001</v>
          </cell>
        </row>
        <row r="68">
          <cell r="B68">
            <v>0.23549349999999999</v>
          </cell>
        </row>
        <row r="69">
          <cell r="B69">
            <v>0.21533459999999999</v>
          </cell>
          <cell r="D69">
            <v>0.2025728</v>
          </cell>
          <cell r="E69">
            <v>0.22866980000000001</v>
          </cell>
        </row>
        <row r="70">
          <cell r="B70">
            <v>0.1544605</v>
          </cell>
          <cell r="D70">
            <v>0.1339553</v>
          </cell>
          <cell r="E70">
            <v>0.17746139999999999</v>
          </cell>
        </row>
        <row r="71">
          <cell r="B71">
            <v>0.19868340000000001</v>
          </cell>
        </row>
        <row r="72">
          <cell r="B72">
            <v>0.1914679</v>
          </cell>
        </row>
        <row r="73">
          <cell r="B73">
            <v>0.22864209999999999</v>
          </cell>
          <cell r="D73">
            <v>0.21278179999999999</v>
          </cell>
          <cell r="E73">
            <v>0.24531610000000001</v>
          </cell>
        </row>
        <row r="74">
          <cell r="B74">
            <v>0.15505749999999999</v>
          </cell>
          <cell r="D74">
            <v>0.1382544</v>
          </cell>
          <cell r="E74">
            <v>0.1734916</v>
          </cell>
        </row>
        <row r="75">
          <cell r="B75">
            <v>0.2059907</v>
          </cell>
          <cell r="D75">
            <v>0.19617519999999999</v>
          </cell>
          <cell r="E75">
            <v>0.2161652</v>
          </cell>
        </row>
        <row r="76">
          <cell r="B76">
            <v>0.1625761</v>
          </cell>
          <cell r="D76">
            <v>0.1505301</v>
          </cell>
          <cell r="E76">
            <v>0.17538709999999999</v>
          </cell>
        </row>
        <row r="77">
          <cell r="B77">
            <v>0.1964379</v>
          </cell>
          <cell r="D77">
            <v>0.1847876</v>
          </cell>
          <cell r="E77">
            <v>0.20863480000000001</v>
          </cell>
        </row>
        <row r="78">
          <cell r="B78">
            <v>0.2466711</v>
          </cell>
          <cell r="D78">
            <v>0.22818840000000001</v>
          </cell>
          <cell r="E78">
            <v>0.2661346</v>
          </cell>
        </row>
        <row r="79">
          <cell r="B79">
            <v>0.2219149</v>
          </cell>
          <cell r="D79">
            <v>0.20874239999999999</v>
          </cell>
          <cell r="E79">
            <v>0.23567099999999999</v>
          </cell>
        </row>
        <row r="80">
          <cell r="B80">
            <v>0.1315605</v>
          </cell>
          <cell r="D80">
            <v>0.1193934</v>
          </cell>
          <cell r="E80">
            <v>0.1447637</v>
          </cell>
        </row>
        <row r="81">
          <cell r="B81">
            <v>0.1690207</v>
          </cell>
          <cell r="D81">
            <v>0.15635360000000001</v>
          </cell>
          <cell r="E81">
            <v>0.18249199999999999</v>
          </cell>
        </row>
        <row r="82">
          <cell r="B82">
            <v>0.30492900000000001</v>
          </cell>
          <cell r="D82">
            <v>0.27754499999999999</v>
          </cell>
          <cell r="E82">
            <v>0.33376660000000002</v>
          </cell>
        </row>
        <row r="86">
          <cell r="B86">
            <v>0.29346610000000001</v>
          </cell>
          <cell r="D86">
            <v>0.27195910000000001</v>
          </cell>
          <cell r="E86">
            <v>0.31593589999999999</v>
          </cell>
        </row>
        <row r="87">
          <cell r="B87">
            <v>0.2552989</v>
          </cell>
          <cell r="D87">
            <v>0.23468459999999999</v>
          </cell>
          <cell r="E87">
            <v>0.27706839999999999</v>
          </cell>
        </row>
        <row r="88">
          <cell r="B88">
            <v>0.2114868</v>
          </cell>
          <cell r="D88">
            <v>0.19487979999999999</v>
          </cell>
          <cell r="E88">
            <v>0.22910630000000001</v>
          </cell>
        </row>
        <row r="89">
          <cell r="B89">
            <v>0.19822999999999999</v>
          </cell>
          <cell r="D89">
            <v>0.1853831</v>
          </cell>
          <cell r="E89">
            <v>0.2117357</v>
          </cell>
        </row>
        <row r="90">
          <cell r="B90">
            <v>0.13082479999999999</v>
          </cell>
        </row>
        <row r="91">
          <cell r="B91">
            <v>0.2279253</v>
          </cell>
          <cell r="D91">
            <v>0.20799239999999999</v>
          </cell>
          <cell r="E91">
            <v>0.24916759999999999</v>
          </cell>
        </row>
        <row r="92">
          <cell r="B92">
            <v>0.2178843</v>
          </cell>
          <cell r="D92">
            <v>0.2032321</v>
          </cell>
          <cell r="E92">
            <v>0.23328360000000001</v>
          </cell>
        </row>
        <row r="93">
          <cell r="B93">
            <v>0.21086360000000001</v>
          </cell>
        </row>
        <row r="94">
          <cell r="B94">
            <v>0.21027270000000001</v>
          </cell>
          <cell r="D94">
            <v>0.19498699999999999</v>
          </cell>
          <cell r="E94">
            <v>0.2264196</v>
          </cell>
        </row>
        <row r="95">
          <cell r="B95">
            <v>0.16892599999999999</v>
          </cell>
          <cell r="D95">
            <v>0.15731410000000001</v>
          </cell>
          <cell r="E95">
            <v>0.1812107</v>
          </cell>
        </row>
        <row r="96">
          <cell r="B96">
            <v>0.18699270000000001</v>
          </cell>
        </row>
        <row r="97">
          <cell r="B97">
            <v>0.1981898</v>
          </cell>
          <cell r="D97">
            <v>0.18348200000000001</v>
          </cell>
          <cell r="E97">
            <v>0.21376780000000001</v>
          </cell>
        </row>
        <row r="98">
          <cell r="B98">
            <v>0.19889519999999999</v>
          </cell>
          <cell r="D98">
            <v>0.1824075</v>
          </cell>
          <cell r="E98">
            <v>0.21647859999999999</v>
          </cell>
        </row>
        <row r="99">
          <cell r="B99">
            <v>0.20687649999999999</v>
          </cell>
        </row>
        <row r="100">
          <cell r="B100">
            <v>0.19380790000000001</v>
          </cell>
          <cell r="D100">
            <v>0.18114659999999999</v>
          </cell>
          <cell r="E100">
            <v>0.20713039999999999</v>
          </cell>
        </row>
        <row r="101">
          <cell r="B101">
            <v>0.1660018</v>
          </cell>
        </row>
        <row r="102">
          <cell r="B102">
            <v>0.16899359999999999</v>
          </cell>
        </row>
        <row r="103">
          <cell r="B103">
            <v>0.2005132</v>
          </cell>
        </row>
        <row r="104">
          <cell r="B104">
            <v>0.18801470000000001</v>
          </cell>
        </row>
        <row r="105">
          <cell r="B105">
            <v>0.23673069999999999</v>
          </cell>
        </row>
        <row r="106">
          <cell r="B106">
            <v>0.12561410000000001</v>
          </cell>
          <cell r="D106">
            <v>0.1082462</v>
          </cell>
          <cell r="E106">
            <v>0.14531440000000001</v>
          </cell>
        </row>
        <row r="107">
          <cell r="B107">
            <v>0.15963340000000001</v>
          </cell>
          <cell r="D107">
            <v>0.1441019</v>
          </cell>
          <cell r="E107">
            <v>0.17649380000000001</v>
          </cell>
        </row>
        <row r="108">
          <cell r="B108">
            <v>0.17824119999999999</v>
          </cell>
          <cell r="D108">
            <v>0.15907360000000001</v>
          </cell>
          <cell r="E108">
            <v>0.1991714</v>
          </cell>
        </row>
        <row r="109">
          <cell r="B109">
            <v>0.19660620000000001</v>
          </cell>
          <cell r="D109">
            <v>0.18221380000000001</v>
          </cell>
          <cell r="E109">
            <v>0.2118409</v>
          </cell>
        </row>
        <row r="110">
          <cell r="B110">
            <v>0.26971050000000002</v>
          </cell>
          <cell r="D110">
            <v>0.25195119999999999</v>
          </cell>
          <cell r="E110">
            <v>0.28823929999999998</v>
          </cell>
        </row>
      </sheetData>
      <sheetData sheetId="3"/>
      <sheetData sheetId="4">
        <row r="2">
          <cell r="D2">
            <v>40.335625268072185</v>
          </cell>
        </row>
      </sheetData>
      <sheetData sheetId="5">
        <row r="4">
          <cell r="B4">
            <v>0.2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3">
          <cell r="B3">
            <v>10.13922</v>
          </cell>
        </row>
      </sheetData>
      <sheetData sheetId="16">
        <row r="3">
          <cell r="B3">
            <v>11.947139999999999</v>
          </cell>
        </row>
      </sheetData>
      <sheetData sheetId="17"/>
      <sheetData sheetId="1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B1297A-7FFF-4F97-9BA5-9439E69974C7}">
  <dimension ref="A1:U31"/>
  <sheetViews>
    <sheetView showGridLines="0" tabSelected="1" workbookViewId="0">
      <selection activeCell="X17" sqref="X17"/>
    </sheetView>
  </sheetViews>
  <sheetFormatPr defaultRowHeight="14.4" x14ac:dyDescent="0.3"/>
  <cols>
    <col min="1" max="1" width="1.6640625" customWidth="1"/>
    <col min="2" max="2" width="22.21875" customWidth="1"/>
    <col min="3" max="3" width="1.109375" customWidth="1"/>
    <col min="4" max="4" width="6.33203125" customWidth="1"/>
    <col min="5" max="5" width="0.88671875" customWidth="1"/>
    <col min="6" max="6" width="4.88671875" customWidth="1"/>
    <col min="7" max="7" width="10" customWidth="1"/>
    <col min="8" max="8" width="1.77734375" customWidth="1"/>
    <col min="9" max="9" width="4.88671875" customWidth="1"/>
    <col min="10" max="10" width="10" customWidth="1"/>
    <col min="11" max="11" width="1.77734375" customWidth="1"/>
    <col min="12" max="12" width="4.88671875" customWidth="1"/>
    <col min="13" max="13" width="10" customWidth="1"/>
    <col min="14" max="14" width="1.77734375" customWidth="1"/>
    <col min="15" max="15" width="4.88671875" customWidth="1"/>
    <col min="16" max="16" width="10" customWidth="1"/>
    <col min="17" max="17" width="1.77734375" customWidth="1"/>
    <col min="18" max="18" width="4.88671875" customWidth="1"/>
    <col min="19" max="19" width="10" customWidth="1"/>
    <col min="20" max="20" width="1.77734375" customWidth="1"/>
    <col min="21" max="21" width="6.5546875" customWidth="1"/>
  </cols>
  <sheetData>
    <row r="1" spans="1:21" ht="19.8" customHeight="1" x14ac:dyDescent="0.3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</row>
    <row r="2" spans="1:21" ht="28.8" customHeight="1" x14ac:dyDescent="0.3">
      <c r="A2" s="21" t="s">
        <v>1</v>
      </c>
      <c r="B2" s="21"/>
      <c r="C2" s="1"/>
      <c r="D2" s="2" t="s">
        <v>2</v>
      </c>
      <c r="E2" s="3"/>
      <c r="F2" s="22" t="s">
        <v>3</v>
      </c>
      <c r="G2" s="22"/>
      <c r="H2" s="3"/>
      <c r="I2" s="22" t="s">
        <v>4</v>
      </c>
      <c r="J2" s="22"/>
      <c r="K2" s="3"/>
      <c r="L2" s="22" t="s">
        <v>5</v>
      </c>
      <c r="M2" s="22"/>
      <c r="N2" s="3"/>
      <c r="O2" s="22" t="s">
        <v>6</v>
      </c>
      <c r="P2" s="22"/>
      <c r="Q2" s="3"/>
      <c r="R2" s="22" t="s">
        <v>7</v>
      </c>
      <c r="S2" s="22"/>
      <c r="T2" s="3"/>
      <c r="U2" s="4" t="s">
        <v>8</v>
      </c>
    </row>
    <row r="3" spans="1:21" ht="17.399999999999999" customHeight="1" x14ac:dyDescent="0.3">
      <c r="A3" s="1"/>
      <c r="B3" s="1"/>
      <c r="C3" s="1"/>
      <c r="D3" s="1"/>
      <c r="E3" s="3"/>
      <c r="F3" s="18" t="s">
        <v>9</v>
      </c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</row>
    <row r="4" spans="1:21" x14ac:dyDescent="0.3">
      <c r="A4" s="3" t="s">
        <v>10</v>
      </c>
      <c r="B4" s="3"/>
      <c r="C4" s="3"/>
      <c r="D4" s="5">
        <f>[1]Demographics!$G$7</f>
        <v>30564</v>
      </c>
      <c r="E4" s="3"/>
      <c r="F4" s="6"/>
      <c r="G4" s="7"/>
      <c r="J4" s="8"/>
      <c r="M4" s="8"/>
      <c r="U4" s="3" t="str">
        <f>[1]DemographicsAHEI!$F$24</f>
        <v>&lt;0.001</v>
      </c>
    </row>
    <row r="5" spans="1:21" x14ac:dyDescent="0.3">
      <c r="A5" s="3"/>
      <c r="B5" s="3" t="s">
        <v>11</v>
      </c>
      <c r="C5" s="3"/>
      <c r="D5" s="1"/>
      <c r="E5" s="3"/>
      <c r="F5" s="6">
        <f>[1]DemographicsAHEI!$B4*100</f>
        <v>28.509430000000002</v>
      </c>
      <c r="G5" s="7" t="str">
        <f>CONCATENATE("(", ROUND([1]DemographicsAHEI!$D4*100,1),"-",ROUND([1]DemographicsAHEI!$E4*100,1),")")</f>
        <v>(26.7-30.4)</v>
      </c>
      <c r="I5" s="6">
        <f>[1]DemographicsAHEI!$B9*100</f>
        <v>20.842220000000001</v>
      </c>
      <c r="J5" s="7" t="str">
        <f>CONCATENATE("(", ROUND([1]DemographicsAHEI!$D9*100,1),"-",ROUND([1]DemographicsAHEI!$E9*100,1),")")</f>
        <v>(19.7-22.1)</v>
      </c>
      <c r="L5" s="6">
        <f>[1]DemographicsAHEI!$B12*100</f>
        <v>17.760149999999999</v>
      </c>
      <c r="M5" s="7" t="str">
        <f>CONCATENATE("(", ROUND([1]DemographicsAHEI!$D12*100,1),"-",ROUND([1]DemographicsAHEI!$E12*100,1),")")</f>
        <v>(16.5-19.1)</v>
      </c>
      <c r="O5" s="6">
        <f>[1]DemographicsAHEI!$B16*100</f>
        <v>17.010580000000001</v>
      </c>
      <c r="P5" s="7" t="str">
        <f>CONCATENATE("(", ROUND([1]DemographicsAHEI!$D16*100,1),"-",ROUND([1]DemographicsAHEI!$E16*100,1),")")</f>
        <v>(15.5-18.7)</v>
      </c>
      <c r="R5" s="6">
        <f>[1]DemographicsAHEI!$B20*100</f>
        <v>12.339079999999999</v>
      </c>
      <c r="S5" s="7" t="str">
        <f>CONCATENATE("(", ROUND([1]DemographicsAHEI!$D20*100,1),"-",ROUND([1]DemographicsAHEI!$E20*100,1),")")</f>
        <v>(10.9-13.9)</v>
      </c>
    </row>
    <row r="6" spans="1:21" x14ac:dyDescent="0.3">
      <c r="A6" s="3"/>
      <c r="B6" s="3" t="s">
        <v>12</v>
      </c>
      <c r="C6" s="3"/>
      <c r="D6" s="1"/>
      <c r="E6" s="3"/>
      <c r="F6" s="6">
        <f>[1]DemographicsAHEI!$B5*100</f>
        <v>21.513339999999999</v>
      </c>
      <c r="G6" s="7" t="str">
        <f>CONCATENATE("(", ROUND([1]DemographicsAHEI!$D5*100,1),"-",ROUND([1]DemographicsAHEI!$E5*100,1),")")</f>
        <v>(20.3-22.7)</v>
      </c>
      <c r="I6" s="6">
        <f>[1]DemographicsAHEI!$B10*100</f>
        <v>16.709379999999999</v>
      </c>
      <c r="J6" s="7" t="s">
        <v>39</v>
      </c>
      <c r="L6" s="6">
        <f>[1]DemographicsAHEI!$B13*100</f>
        <v>20.290210000000002</v>
      </c>
      <c r="M6" s="7" t="str">
        <f>CONCATENATE("(", ROUND([1]DemographicsAHEI!$D13*100,1),"-",ROUND([1]DemographicsAHEI!$E13*100,1),")")</f>
        <v>(19.3-21.4)</v>
      </c>
      <c r="O6" s="6">
        <f>[1]DemographicsAHEI!$B17*100</f>
        <v>18.80592</v>
      </c>
      <c r="P6" s="7" t="s">
        <v>50</v>
      </c>
      <c r="R6" s="6">
        <f>[1]DemographicsAHEI!$B21*100</f>
        <v>18.54833</v>
      </c>
      <c r="S6" s="7" t="s">
        <v>52</v>
      </c>
    </row>
    <row r="7" spans="1:21" x14ac:dyDescent="0.3">
      <c r="A7" s="3"/>
      <c r="B7" s="3" t="s">
        <v>13</v>
      </c>
      <c r="C7" s="3"/>
      <c r="D7" s="1"/>
      <c r="E7" s="3"/>
      <c r="F7" s="6">
        <f>[1]DemographicsAHEI!$B6*100</f>
        <v>13.3025</v>
      </c>
      <c r="G7" s="7" t="str">
        <f>CONCATENATE("(", ROUND([1]DemographicsAHEI!$D6*100,1),"-",ROUND([1]DemographicsAHEI!$E6*100,1),")")</f>
        <v>(12.2-14.5)</v>
      </c>
      <c r="I7" s="6">
        <f>[1]DemographicsAHEI!$B11*100</f>
        <v>15.239069999999998</v>
      </c>
      <c r="J7" s="7" t="str">
        <f>CONCATENATE("(", ROUND([1]DemographicsAHEI!$D11*100,1),"-",ROUND([1]DemographicsAHEI!$E11*100,1),")")</f>
        <v>(13.9-16.7)</v>
      </c>
      <c r="L7" s="6">
        <f>[1]DemographicsAHEI!$B14*100</f>
        <v>20.819520000000001</v>
      </c>
      <c r="M7" s="7" t="s">
        <v>43</v>
      </c>
      <c r="O7" s="6">
        <f>[1]DemographicsAHEI!$B18*100</f>
        <v>23.106460000000002</v>
      </c>
      <c r="P7" s="7" t="str">
        <f>CONCATENATE("(", ROUND([1]DemographicsAHEI!$D18*100,1),"-",ROUND([1]DemographicsAHEI!$E18*100,1),")")</f>
        <v>(21.7-24.6)</v>
      </c>
      <c r="R7" s="6">
        <f>[1]DemographicsAHEI!$B22*100</f>
        <v>26.06213</v>
      </c>
      <c r="S7" s="7" t="str">
        <f>CONCATENATE("(", ROUND([1]DemographicsAHEI!$D22*100,1),"-",ROUND([1]DemographicsAHEI!$E22*100,1),")")</f>
        <v>(24.5-27.6)</v>
      </c>
    </row>
    <row r="8" spans="1:21" x14ac:dyDescent="0.3">
      <c r="A8" s="3"/>
      <c r="B8" s="3" t="s">
        <v>14</v>
      </c>
      <c r="C8" s="3"/>
      <c r="D8" s="1"/>
      <c r="E8" s="3"/>
      <c r="F8" s="6">
        <f>[1]DemographicsAHEI!$B7*100</f>
        <v>10.169499999999999</v>
      </c>
      <c r="G8" s="7" t="str">
        <f>CONCATENATE("(", ROUND([1]DemographicsAHEI!$D7*100,1),"-",ROUND([1]DemographicsAHEI!$E7*100,1),")")</f>
        <v>(9.1-11.4)</v>
      </c>
      <c r="I8" s="6">
        <f>[1]DemographicsAHEI!$B12*100</f>
        <v>17.760149999999999</v>
      </c>
      <c r="J8" s="7" t="str">
        <f>CONCATENATE("(", ROUND([1]DemographicsAHEI!$D12*100,1),"-",ROUND([1]DemographicsAHEI!$E12*100,1),")")</f>
        <v>(16.5-19.1)</v>
      </c>
      <c r="L8" s="6">
        <f>[1]DemographicsAHEI!$B15*100</f>
        <v>19.91104</v>
      </c>
      <c r="M8" s="7" t="str">
        <f>CONCATENATE("(", ROUND([1]DemographicsAHEI!$D15*100,1),"-",ROUND([1]DemographicsAHEI!$E15*100,1),")")</f>
        <v>(18.6-21.3)</v>
      </c>
      <c r="O8" s="6">
        <f>[1]DemographicsAHEI!$B19*100</f>
        <v>23.212789999999998</v>
      </c>
      <c r="P8" s="7" t="str">
        <f>CONCATENATE("(", ROUND([1]DemographicsAHEI!$D19*100,1),"-",ROUND([1]DemographicsAHEI!$E19*100,1),")")</f>
        <v>(21.8-24.7)</v>
      </c>
      <c r="R8" s="6">
        <f>[1]DemographicsAHEI!$B23*100</f>
        <v>31.467590000000001</v>
      </c>
      <c r="S8" s="7" t="str">
        <f>CONCATENATE("(", ROUND([1]DemographicsAHEI!$D23*100,1),"-",ROUND([1]DemographicsAHEI!$E23*100,1),")")</f>
        <v>(29.4-33.6)</v>
      </c>
    </row>
    <row r="9" spans="1:21" x14ac:dyDescent="0.3">
      <c r="A9" s="3" t="s">
        <v>15</v>
      </c>
      <c r="B9" s="3"/>
      <c r="C9" s="3"/>
      <c r="D9" s="5">
        <f>[1]Demographics!$G$12</f>
        <v>30564</v>
      </c>
      <c r="E9" s="3"/>
      <c r="F9" s="6"/>
      <c r="G9" s="7"/>
      <c r="U9" s="3" t="str">
        <f>[1]DemographicsAHEI!$F$24</f>
        <v>&lt;0.001</v>
      </c>
    </row>
    <row r="10" spans="1:21" x14ac:dyDescent="0.3">
      <c r="A10" s="3"/>
      <c r="B10" s="3" t="s">
        <v>16</v>
      </c>
      <c r="C10" s="3"/>
      <c r="D10" s="3"/>
      <c r="E10" s="3"/>
      <c r="F10" s="6">
        <f>[1]DemographicsAHEI!$B27*100</f>
        <v>24.540369999999999</v>
      </c>
      <c r="G10" s="7" t="str">
        <f>CONCATENATE("(", ROUND([1]DemographicsAHEI!$D27*100,1),"-",ROUND([1]DemographicsAHEI!$E27*100,1),")")</f>
        <v>(23.4-25.7)</v>
      </c>
      <c r="I10" s="6">
        <f>[1]DemographicsAHEI!$B29*100</f>
        <v>22.117090000000001</v>
      </c>
      <c r="J10" s="7" t="s">
        <v>40</v>
      </c>
      <c r="L10" s="6">
        <f>[1]DemographicsAHEI!$B31*100</f>
        <v>19.574079999999999</v>
      </c>
      <c r="M10" s="7" t="str">
        <f>CONCATENATE("(", ROUND([1]DemographicsAHEI!$D31*100,1),"-",ROUND([1]DemographicsAHEI!$E31*100,1),")")</f>
        <v>(18.6-20.6)</v>
      </c>
      <c r="O10" s="6">
        <f>[1]DemographicsAHEI!$B33*100</f>
        <v>18.098559999999999</v>
      </c>
      <c r="P10" s="7" t="s">
        <v>51</v>
      </c>
      <c r="R10" s="6">
        <f>[1]DemographicsAHEI!$B35*100</f>
        <v>15.669910000000002</v>
      </c>
      <c r="S10" s="7" t="str">
        <f>CONCATENATE("(", ROUND([1]DemographicsAHEI!$D35*100,1),"-",ROUND([1]DemographicsAHEI!$E35*100,1),")")</f>
        <v>(14.7-16.7)</v>
      </c>
    </row>
    <row r="11" spans="1:21" x14ac:dyDescent="0.3">
      <c r="A11" s="3"/>
      <c r="B11" s="3" t="s">
        <v>17</v>
      </c>
      <c r="C11" s="3"/>
      <c r="D11" s="5"/>
      <c r="E11" s="3"/>
      <c r="F11" s="6">
        <f>[1]DemographicsAHEI!$B28*100</f>
        <v>14.143269999999999</v>
      </c>
      <c r="G11" s="7" t="str">
        <f>CONCATENATE("(", ROUND([1]DemographicsAHEI!$D28*100,1),"-",ROUND([1]DemographicsAHEI!$E28*100,1),")")</f>
        <v>(13.2-15.1)</v>
      </c>
      <c r="I11" s="6">
        <f>[1]DemographicsAHEI!$B30*100</f>
        <v>17.39302</v>
      </c>
      <c r="J11" s="7" t="str">
        <f>CONCATENATE("(", ROUND([1]DemographicsAHEI!$D30*100,1),"-",ROUND([1]DemographicsAHEI!$E30*100,1),")")</f>
        <v>(16.4-18.4)</v>
      </c>
      <c r="L11" s="6">
        <f>[1]DemographicsAHEI!$B32*100</f>
        <v>20.17342</v>
      </c>
      <c r="M11" s="7" t="str">
        <f>CONCATENATE("(", ROUND([1]DemographicsAHEI!$D32*100,1),"-",ROUND([1]DemographicsAHEI!$E32*100,1),")")</f>
        <v>(19.2-21.1)</v>
      </c>
      <c r="O11" s="6">
        <f>[1]DemographicsAHEI!$B34*100</f>
        <v>22.27637</v>
      </c>
      <c r="P11" s="7" t="str">
        <f>CONCATENATE("(", ROUND([1]DemographicsAHEI!$D34*100,1),"-",ROUND([1]DemographicsAHEI!$E34*100,1),")")</f>
        <v>(21.4-23.2)</v>
      </c>
      <c r="R11" s="6">
        <f>[1]DemographicsAHEI!$B36*100</f>
        <v>26.013910000000003</v>
      </c>
      <c r="S11" s="7" t="str">
        <f>CONCATENATE("(", ROUND([1]DemographicsAHEI!$D36*100,1),"-",ROUND([1]DemographicsAHEI!$E36*100,1),")")</f>
        <v>(24.6-27.4)</v>
      </c>
    </row>
    <row r="12" spans="1:21" x14ac:dyDescent="0.3">
      <c r="A12" s="3" t="s">
        <v>18</v>
      </c>
      <c r="B12" s="3"/>
      <c r="C12" s="3"/>
      <c r="D12" s="5">
        <f>[1]Demographics!$G$24</f>
        <v>30564</v>
      </c>
      <c r="E12" s="3"/>
      <c r="F12" s="6"/>
      <c r="G12" s="7"/>
      <c r="U12" s="3" t="str">
        <f>[1]DemographicsAHEI!$F$24</f>
        <v>&lt;0.001</v>
      </c>
    </row>
    <row r="13" spans="1:21" x14ac:dyDescent="0.3">
      <c r="A13" s="3"/>
      <c r="B13" s="3" t="s">
        <v>19</v>
      </c>
      <c r="C13" s="3"/>
      <c r="D13" s="1"/>
      <c r="E13" s="3"/>
      <c r="F13" s="6">
        <f>[1]DemographicsAHEI!$B63*100</f>
        <v>18.255940000000002</v>
      </c>
      <c r="G13" s="7" t="str">
        <f>CONCATENATE("(", ROUND([1]DemographicsAHEI!$D63*100,1),"-",ROUND([1]DemographicsAHEI!$E63*100,1),")")</f>
        <v>(17.1-19.5)</v>
      </c>
      <c r="I13" s="6">
        <f>[1]DemographicsAHEI!$B67*100</f>
        <v>19.085170000000002</v>
      </c>
      <c r="J13" s="7" t="str">
        <f>CONCATENATE("(", ROUND([1]DemographicsAHEI!$D67*100,1),"-",ROUND([1]DemographicsAHEI!$E67*100,1),")")</f>
        <v>(18.1-20.1)</v>
      </c>
      <c r="L13" s="6">
        <f>[1]DemographicsAHEI!$B71*100</f>
        <v>19.86834</v>
      </c>
      <c r="M13" s="7" t="s">
        <v>44</v>
      </c>
      <c r="O13" s="6">
        <f>[1]DemographicsAHEI!$B75*100</f>
        <v>20.599070000000001</v>
      </c>
      <c r="P13" s="7" t="str">
        <f>CONCATENATE("(", ROUND([1]DemographicsAHEI!$D75*100,1),"-",ROUND([1]DemographicsAHEI!$E75*100,1),")")</f>
        <v>(19.6-21.6)</v>
      </c>
      <c r="R13" s="6">
        <f>[1]DemographicsAHEI!$B79*100</f>
        <v>22.191489999999998</v>
      </c>
      <c r="S13" s="7" t="str">
        <f>CONCATENATE("(", ROUND([1]DemographicsAHEI!$D79*100,1),"-",ROUND([1]DemographicsAHEI!$E79*100,1),")")</f>
        <v>(20.9-23.6)</v>
      </c>
    </row>
    <row r="14" spans="1:21" x14ac:dyDescent="0.3">
      <c r="A14" s="3"/>
      <c r="B14" s="3" t="s">
        <v>20</v>
      </c>
      <c r="C14" s="3"/>
      <c r="D14" s="1"/>
      <c r="E14" s="3"/>
      <c r="F14" s="6">
        <f>[1]DemographicsAHEI!$B64*100</f>
        <v>27.8902</v>
      </c>
      <c r="G14" s="7" t="str">
        <f>CONCATENATE("(", ROUND([1]DemographicsAHEI!$D64*100,1),"-",ROUND([1]DemographicsAHEI!$E64*100,1),")")</f>
        <v>(26.1-29.8)</v>
      </c>
      <c r="I14" s="6">
        <f>[1]DemographicsAHEI!$B68*100</f>
        <v>23.54935</v>
      </c>
      <c r="J14" s="7" t="s">
        <v>41</v>
      </c>
      <c r="L14" s="6">
        <f>[1]DemographicsAHEI!$B72*100</f>
        <v>19.146789999999999</v>
      </c>
      <c r="M14" s="7" t="s">
        <v>45</v>
      </c>
      <c r="O14" s="6">
        <f>[1]DemographicsAHEI!$B76*100</f>
        <v>16.25761</v>
      </c>
      <c r="P14" s="7" t="str">
        <f>CONCATENATE("(", ROUND([1]DemographicsAHEI!$D76*100,1),"-",ROUND([1]DemographicsAHEI!$E76*100,1),")")</f>
        <v>(15.1-17.5)</v>
      </c>
      <c r="R14" s="6">
        <f>[1]DemographicsAHEI!$B80*100</f>
        <v>13.15605</v>
      </c>
      <c r="S14" s="7" t="str">
        <f>CONCATENATE("(", ROUND([1]DemographicsAHEI!$D80*100,1),"-",ROUND([1]DemographicsAHEI!$E80*100,1),")")</f>
        <v>(11.9-14.5)</v>
      </c>
    </row>
    <row r="15" spans="1:21" x14ac:dyDescent="0.3">
      <c r="A15" s="3"/>
      <c r="B15" s="3" t="s">
        <v>21</v>
      </c>
      <c r="C15" s="3"/>
      <c r="D15" s="1"/>
      <c r="E15" s="3"/>
      <c r="F15" s="6">
        <f>[1]DemographicsAHEI!$B65*100</f>
        <v>19.056480000000001</v>
      </c>
      <c r="G15" s="7" t="str">
        <f>CONCATENATE("(", ROUND([1]DemographicsAHEI!$D65*100,1),"-",ROUND([1]DemographicsAHEI!$E65*100,1),")")</f>
        <v>(17.8-20.4)</v>
      </c>
      <c r="I15" s="6">
        <f>[1]DemographicsAHEI!$B69*100</f>
        <v>21.533459999999998</v>
      </c>
      <c r="J15" s="7" t="str">
        <f>CONCATENATE("(", ROUND([1]DemographicsAHEI!$D69*100,1),"-",ROUND([1]DemographicsAHEI!$E69*100,1),")")</f>
        <v>(20.3-22.9)</v>
      </c>
      <c r="L15" s="6">
        <f>[1]DemographicsAHEI!$B73*100</f>
        <v>22.86421</v>
      </c>
      <c r="M15" s="7" t="str">
        <f>CONCATENATE("(", ROUND([1]DemographicsAHEI!$D73*100,1),"-",ROUND([1]DemographicsAHEI!$E73*100,1),")")</f>
        <v>(21.3-24.5)</v>
      </c>
      <c r="O15" s="6">
        <f>[1]DemographicsAHEI!$B77*100</f>
        <v>19.643789999999999</v>
      </c>
      <c r="P15" s="7" t="str">
        <f>CONCATENATE("(", ROUND([1]DemographicsAHEI!$D77*100,1),"-",ROUND([1]DemographicsAHEI!$E77*100,1),")")</f>
        <v>(18.5-20.9)</v>
      </c>
      <c r="R15" s="6">
        <f>[1]DemographicsAHEI!$B81*100</f>
        <v>16.902069999999998</v>
      </c>
      <c r="S15" s="7" t="str">
        <f>CONCATENATE("(", ROUND([1]DemographicsAHEI!$D81*100,1),"-",ROUND([1]DemographicsAHEI!$E81*100,1),")")</f>
        <v>(15.6-18.2)</v>
      </c>
    </row>
    <row r="16" spans="1:21" x14ac:dyDescent="0.3">
      <c r="A16" s="3"/>
      <c r="B16" s="3" t="s">
        <v>22</v>
      </c>
      <c r="C16" s="3"/>
      <c r="D16" s="1"/>
      <c r="E16" s="3"/>
      <c r="F16" s="6">
        <f>[1]DemographicsAHEI!$B66*100</f>
        <v>13.888200000000001</v>
      </c>
      <c r="G16" s="7" t="str">
        <f>CONCATENATE("(", ROUND([1]DemographicsAHEI!$D66*100,1),"-",ROUND([1]DemographicsAHEI!$E66*100,1),")")</f>
        <v>(12.1-15.9)</v>
      </c>
      <c r="I16" s="6">
        <f>[1]DemographicsAHEI!$B70*100</f>
        <v>15.44605</v>
      </c>
      <c r="J16" s="7" t="str">
        <f>CONCATENATE("(", ROUND([1]DemographicsAHEI!$D70*100,1),"-",ROUND([1]DemographicsAHEI!$E70*100,1),")")</f>
        <v>(13.4-17.7)</v>
      </c>
      <c r="L16" s="6">
        <f>[1]DemographicsAHEI!$B74*100</f>
        <v>15.505749999999999</v>
      </c>
      <c r="M16" s="7" t="str">
        <f>CONCATENATE("(", ROUND([1]DemographicsAHEI!$D74*100,1),"-",ROUND([1]DemographicsAHEI!$E74*100,1),")")</f>
        <v>(13.8-17.3)</v>
      </c>
      <c r="O16" s="6">
        <f>[1]DemographicsAHEI!$B78*100</f>
        <v>24.667110000000001</v>
      </c>
      <c r="P16" s="7" t="str">
        <f>CONCATENATE("(", ROUND([1]DemographicsAHEI!$D78*100,1),"-",ROUND([1]DemographicsAHEI!$E78*100,1),")")</f>
        <v>(22.8-26.6)</v>
      </c>
      <c r="R16" s="6">
        <f>[1]DemographicsAHEI!$B82*100</f>
        <v>30.492899999999999</v>
      </c>
      <c r="S16" s="7" t="str">
        <f>CONCATENATE("(", ROUND([1]DemographicsAHEI!$D82*100,1),"-",ROUND([1]DemographicsAHEI!$E82*100,1),")")</f>
        <v>(27.8-33.4)</v>
      </c>
    </row>
    <row r="17" spans="1:21" x14ac:dyDescent="0.3">
      <c r="A17" s="3" t="s">
        <v>23</v>
      </c>
      <c r="B17" s="3"/>
      <c r="C17" s="3"/>
      <c r="D17" s="5">
        <f>[1]Demographics!$G$18</f>
        <v>30537</v>
      </c>
      <c r="E17" s="3"/>
      <c r="F17" s="6"/>
      <c r="G17" s="7"/>
      <c r="U17" s="3" t="str">
        <f>[1]DemographicsAHEI!$F$24</f>
        <v>&lt;0.001</v>
      </c>
    </row>
    <row r="18" spans="1:21" x14ac:dyDescent="0.3">
      <c r="A18" s="3"/>
      <c r="B18" s="3" t="s">
        <v>24</v>
      </c>
      <c r="C18" s="3"/>
      <c r="D18" s="1"/>
      <c r="E18" s="3"/>
      <c r="F18" s="6">
        <f>[1]DemographicsAHEI!$B40*100</f>
        <v>25.63045</v>
      </c>
      <c r="G18" s="7" t="str">
        <f>CONCATENATE("(", ROUND([1]DemographicsAHEI!$D40*100,1),"-",ROUND([1]DemographicsAHEI!$E40*100,1),")")</f>
        <v>(24.1-27.2)</v>
      </c>
      <c r="I18" s="6">
        <f>[1]DemographicsAHEI!$B44*100</f>
        <v>20.98779</v>
      </c>
      <c r="J18" s="7" t="str">
        <f>CONCATENATE("(", ROUND([1]DemographicsAHEI!$D44*100,1),"-",ROUND([1]DemographicsAHEI!$E44*100,1),")")</f>
        <v>(19.8-22.3)</v>
      </c>
      <c r="L18" s="6">
        <f>[1]DemographicsAHEI!$B48*100</f>
        <v>20.277629999999998</v>
      </c>
      <c r="M18" s="7" t="s">
        <v>46</v>
      </c>
      <c r="O18" s="6">
        <f>[1]DemographicsAHEI!$B52*100</f>
        <v>17.46172</v>
      </c>
      <c r="P18" s="7" t="str">
        <f>CONCATENATE("(", ROUND([1]DemographicsAHEI!$D52*100,1),"-",ROUND([1]DemographicsAHEI!$E52*100,1),")")</f>
        <v>(16.2-18.8)</v>
      </c>
      <c r="R18" s="6">
        <f>[1]DemographicsAHEI!$B56*100</f>
        <v>15.642410000000002</v>
      </c>
      <c r="S18" s="7" t="str">
        <f>CONCATENATE("(", ROUND([1]DemographicsAHEI!$D56*100,1),"-",ROUND([1]DemographicsAHEI!$E56*100,1),")")</f>
        <v>(14.5-16.9)</v>
      </c>
    </row>
    <row r="19" spans="1:21" x14ac:dyDescent="0.3">
      <c r="A19" s="3"/>
      <c r="B19" s="3" t="s">
        <v>25</v>
      </c>
      <c r="C19" s="3"/>
      <c r="D19" s="1"/>
      <c r="E19" s="3"/>
      <c r="F19" s="6">
        <f>[1]DemographicsAHEI!$B41*100</f>
        <v>25.061149999999998</v>
      </c>
      <c r="G19" s="7" t="str">
        <f>CONCATENATE("(", ROUND([1]DemographicsAHEI!$D41*100,1),"-",ROUND([1]DemographicsAHEI!$E41*100,1),")")</f>
        <v>(23.4-26.8)</v>
      </c>
      <c r="I19" s="6">
        <f>[1]DemographicsAHEI!$B45*100</f>
        <v>23.457090000000001</v>
      </c>
      <c r="J19" s="7" t="str">
        <f>CONCATENATE("(", ROUND([1]DemographicsAHEI!$D45*100,1),"-",ROUND([1]DemographicsAHEI!$E45*100,1),")")</f>
        <v>(22.1-24.9)</v>
      </c>
      <c r="L19" s="6">
        <f>[1]DemographicsAHEI!$B49*100</f>
        <v>19.020790000000002</v>
      </c>
      <c r="M19" s="7" t="str">
        <f>CONCATENATE("(", ROUND([1]DemographicsAHEI!$D49*100,1),"-",ROUND([1]DemographicsAHEI!$E49*100,1),")")</f>
        <v>(17.9-20.2)</v>
      </c>
      <c r="O19" s="6">
        <f>[1]DemographicsAHEI!$B53*100</f>
        <v>17.54196</v>
      </c>
      <c r="P19" s="7" t="str">
        <f>CONCATENATE("(", ROUND([1]DemographicsAHEI!$D53*100,1),"-",ROUND([1]DemographicsAHEI!$E53*100,1),")")</f>
        <v>(16.2-18.9)</v>
      </c>
      <c r="R19" s="6">
        <f>[1]DemographicsAHEI!$B57*100</f>
        <v>14.918999999999999</v>
      </c>
      <c r="S19" s="7" t="str">
        <f>CONCATENATE("(", ROUND([1]DemographicsAHEI!$D57*100,1),"-",ROUND([1]DemographicsAHEI!$E57*100,1),")")</f>
        <v>(13.8-16.2)</v>
      </c>
    </row>
    <row r="20" spans="1:21" x14ac:dyDescent="0.3">
      <c r="A20" s="3"/>
      <c r="B20" s="3" t="s">
        <v>26</v>
      </c>
      <c r="C20" s="3"/>
      <c r="D20" s="1"/>
      <c r="E20" s="3"/>
      <c r="F20" s="6">
        <f>[1]DemographicsAHEI!$B42*100</f>
        <v>19.768179999999997</v>
      </c>
      <c r="G20" s="7" t="str">
        <f>CONCATENATE("(", ROUND([1]DemographicsAHEI!$D42*100,1),"-",ROUND([1]DemographicsAHEI!$E42*100,1),")")</f>
        <v>(18.4-21.2)</v>
      </c>
      <c r="I20" s="6">
        <f>[1]DemographicsAHEI!$B46*100</f>
        <v>20.669070000000001</v>
      </c>
      <c r="J20" s="7" t="str">
        <f>CONCATENATE("(", ROUND([1]DemographicsAHEI!$D46*100,1),"-",ROUND([1]DemographicsAHEI!$E46*100,1),")")</f>
        <v>(19.5-21.9)</v>
      </c>
      <c r="L20" s="6">
        <f>[1]DemographicsAHEI!$B50*100</f>
        <v>21.333819999999999</v>
      </c>
      <c r="M20" s="7" t="str">
        <f>CONCATENATE("(", ROUND([1]DemographicsAHEI!$D50*100,1),"-",ROUND([1]DemographicsAHEI!$E50*100,1),")")</f>
        <v>(20.1-22.6)</v>
      </c>
      <c r="O20" s="6">
        <f>[1]DemographicsAHEI!$B54*100</f>
        <v>19.39621</v>
      </c>
      <c r="P20" s="7" t="str">
        <f>CONCATENATE("(", ROUND([1]DemographicsAHEI!$D54*100,1),"-",ROUND([1]DemographicsAHEI!$E54*100,1),")")</f>
        <v>(18.2-20.6)</v>
      </c>
      <c r="R20" s="6">
        <f>[1]DemographicsAHEI!$B58*100</f>
        <v>18.832740000000001</v>
      </c>
      <c r="S20" s="7" t="str">
        <f>CONCATENATE("(", ROUND([1]DemographicsAHEI!$D58*100,1),"-",ROUND([1]DemographicsAHEI!$E58*100,1),")")</f>
        <v>(17.4-20.4)</v>
      </c>
    </row>
    <row r="21" spans="1:21" x14ac:dyDescent="0.3">
      <c r="A21" s="3"/>
      <c r="B21" s="3" t="s">
        <v>27</v>
      </c>
      <c r="C21" s="3"/>
      <c r="D21" s="1"/>
      <c r="E21" s="3"/>
      <c r="F21" s="6">
        <f>[1]DemographicsAHEI!$B43*100</f>
        <v>9.9651199999999989</v>
      </c>
      <c r="G21" s="7" t="s">
        <v>37</v>
      </c>
      <c r="I21" s="6">
        <f>[1]DemographicsAHEI!$B47*100</f>
        <v>14.758189999999999</v>
      </c>
      <c r="J21" s="7" t="str">
        <f>CONCATENATE("(", ROUND([1]DemographicsAHEI!$D47*100,1),"-",ROUND([1]DemographicsAHEI!$E47*100,1),")")</f>
        <v>(13.5-16.1)</v>
      </c>
      <c r="L21" s="6">
        <f>[1]DemographicsAHEI!$B51*100</f>
        <v>18.742800000000003</v>
      </c>
      <c r="M21" s="7" t="s">
        <v>47</v>
      </c>
      <c r="O21" s="6">
        <f>[1]DemographicsAHEI!$B55*100</f>
        <v>25.051780000000001</v>
      </c>
      <c r="P21" s="7" t="str">
        <f>CONCATENATE("(", ROUND([1]DemographicsAHEI!$D55*100,1),"-",ROUND([1]DemographicsAHEI!$E55*100,1),")")</f>
        <v>(23.6-26.6)</v>
      </c>
      <c r="R21" s="6">
        <f>[1]DemographicsAHEI!$B59*100</f>
        <v>31.482120000000002</v>
      </c>
      <c r="S21" s="7" t="str">
        <f>CONCATENATE("(", ROUND([1]DemographicsAHEI!$D59*100,1),"-",ROUND([1]DemographicsAHEI!$E59*100,1),")")</f>
        <v>(29.7-33.4)</v>
      </c>
    </row>
    <row r="22" spans="1:21" x14ac:dyDescent="0.3">
      <c r="A22" s="19" t="s">
        <v>28</v>
      </c>
      <c r="B22" s="19"/>
      <c r="C22" s="7"/>
      <c r="D22" s="5">
        <f>[1]Demographics!$G$31</f>
        <v>28142</v>
      </c>
      <c r="E22" s="3"/>
      <c r="F22" s="6"/>
      <c r="G22" s="7"/>
      <c r="U22" s="3" t="str">
        <f>[1]DemographicsAHEI!$F$24</f>
        <v>&lt;0.001</v>
      </c>
    </row>
    <row r="23" spans="1:21" x14ac:dyDescent="0.3">
      <c r="A23" s="3"/>
      <c r="B23" s="3" t="s">
        <v>29</v>
      </c>
      <c r="C23" s="3"/>
      <c r="D23" s="1"/>
      <c r="E23" s="3"/>
      <c r="F23" s="6">
        <f>[1]DemographicsAHEI!$B86*100</f>
        <v>29.346610000000002</v>
      </c>
      <c r="G23" s="7" t="str">
        <f>CONCATENATE("(", ROUND([1]DemographicsAHEI!$D86*100,1),"-",ROUND([1]DemographicsAHEI!$E86*100,1),")")</f>
        <v>(27.2-31.6)</v>
      </c>
      <c r="I23" s="6">
        <f>[1]DemographicsAHEI!$B91*100</f>
        <v>22.792529999999999</v>
      </c>
      <c r="J23" s="7" t="str">
        <f>CONCATENATE("(", ROUND([1]DemographicsAHEI!$D91*100,1),"-",ROUND([1]DemographicsAHEI!$E91*100,1),")")</f>
        <v>(20.8-24.9)</v>
      </c>
      <c r="L23" s="6">
        <f>[1]DemographicsAHEI!$B96*100</f>
        <v>18.699270000000002</v>
      </c>
      <c r="M23" s="7" t="s">
        <v>48</v>
      </c>
      <c r="O23" s="6">
        <f>[1]DemographicsAHEI!$B101*100</f>
        <v>16.600180000000002</v>
      </c>
      <c r="P23" s="7" t="str">
        <f>CONCATENATE("(", ROUND([1]DemographicsAHEI!$D106*101,1),"-",ROUND([1]DemographicsAHEI!$E106*101,1),")")</f>
        <v>(10.9-14.7)</v>
      </c>
      <c r="R23" s="6">
        <f>[1]DemographicsAHEI!$B106*100</f>
        <v>12.56141</v>
      </c>
      <c r="S23" s="7" t="str">
        <f>CONCATENATE("(", ROUND([1]DemographicsAHEI!$D106*100,1),"-",ROUND([1]DemographicsAHEI!$E106*100,1),")")</f>
        <v>(10.8-14.5)</v>
      </c>
    </row>
    <row r="24" spans="1:21" x14ac:dyDescent="0.3">
      <c r="A24" s="3"/>
      <c r="B24" s="3" t="s">
        <v>30</v>
      </c>
      <c r="C24" s="3"/>
      <c r="D24" s="1"/>
      <c r="E24" s="3"/>
      <c r="F24" s="6">
        <f>[1]DemographicsAHEI!$B87*100</f>
        <v>25.529889999999998</v>
      </c>
      <c r="G24" s="7" t="str">
        <f>CONCATENATE("(", ROUND([1]DemographicsAHEI!$D87*100,1),"-",ROUND([1]DemographicsAHEI!$E87*100,1),")")</f>
        <v>(23.5-27.7)</v>
      </c>
      <c r="I24" s="6">
        <f>[1]DemographicsAHEI!$B92*100</f>
        <v>21.788430000000002</v>
      </c>
      <c r="J24" s="7" t="str">
        <f>CONCATENATE("(", ROUND([1]DemographicsAHEI!$D92*100,1),"-",ROUND([1]DemographicsAHEI!$E92*100,1),")")</f>
        <v>(20.3-23.3)</v>
      </c>
      <c r="L24" s="6">
        <f>[1]DemographicsAHEI!$B97*100</f>
        <v>19.81898</v>
      </c>
      <c r="M24" s="7" t="str">
        <f>CONCATENATE("(", ROUND([1]DemographicsAHEI!$D97*100,1),"-",ROUND([1]DemographicsAHEI!$E97*100,1),")")</f>
        <v>(18.3-21.4)</v>
      </c>
      <c r="O24" s="6">
        <f>[1]DemographicsAHEI!$B102*100</f>
        <v>16.899359999999998</v>
      </c>
      <c r="P24" s="7" t="str">
        <f>CONCATENATE("(", ROUND([1]DemographicsAHEI!$D107*101,1),"-",ROUND([1]DemographicsAHEI!$E107*101,1),")")</f>
        <v>(14.6-17.8)</v>
      </c>
      <c r="R24" s="6">
        <f>[1]DemographicsAHEI!$B107*100</f>
        <v>15.963340000000001</v>
      </c>
      <c r="S24" s="7" t="str">
        <f>CONCATENATE("(", ROUND([1]DemographicsAHEI!$D107*100,1),"-",ROUND([1]DemographicsAHEI!$E107*100,1),")")</f>
        <v>(14.4-17.6)</v>
      </c>
    </row>
    <row r="25" spans="1:21" x14ac:dyDescent="0.3">
      <c r="A25" s="3"/>
      <c r="B25" s="3" t="s">
        <v>31</v>
      </c>
      <c r="C25" s="3"/>
      <c r="D25" s="1"/>
      <c r="E25" s="3"/>
      <c r="F25" s="6">
        <f>[1]DemographicsAHEI!$B88*100</f>
        <v>21.148679999999999</v>
      </c>
      <c r="G25" s="7" t="str">
        <f>CONCATENATE("(", ROUND([1]DemographicsAHEI!$D88*100,1),"-",ROUND([1]DemographicsAHEI!$E88*100,1),")")</f>
        <v>(19.5-22.9)</v>
      </c>
      <c r="I25" s="6">
        <f>[1]DemographicsAHEI!$B93*100</f>
        <v>21.086360000000003</v>
      </c>
      <c r="J25" s="7" t="s">
        <v>42</v>
      </c>
      <c r="L25" s="6">
        <f>[1]DemographicsAHEI!$B98*100</f>
        <v>19.889520000000001</v>
      </c>
      <c r="M25" s="7" t="str">
        <f>CONCATENATE("(", ROUND([1]DemographicsAHEI!$D98*100,1),"-",ROUND([1]DemographicsAHEI!$E98*100,1),")")</f>
        <v>(18.2-21.6)</v>
      </c>
      <c r="O25" s="6">
        <f>[1]DemographicsAHEI!$B103*100</f>
        <v>20.05132</v>
      </c>
      <c r="P25" s="7" t="str">
        <f>CONCATENATE("(", ROUND([1]DemographicsAHEI!$D108*101,1),"-",ROUND([1]DemographicsAHEI!$E108*101,1),")")</f>
        <v>(16.1-20.1)</v>
      </c>
      <c r="R25" s="6">
        <f>[1]DemographicsAHEI!$B108*100</f>
        <v>17.824120000000001</v>
      </c>
      <c r="S25" s="7" t="str">
        <f>CONCATENATE("(", ROUND([1]DemographicsAHEI!$D108*100,1),"-",ROUND([1]DemographicsAHEI!$E108*100,1),")")</f>
        <v>(15.9-19.9)</v>
      </c>
    </row>
    <row r="26" spans="1:21" x14ac:dyDescent="0.3">
      <c r="A26" s="3"/>
      <c r="B26" s="3" t="s">
        <v>32</v>
      </c>
      <c r="C26" s="3"/>
      <c r="D26" s="1"/>
      <c r="E26" s="3"/>
      <c r="F26" s="6">
        <f>[1]DemographicsAHEI!$B89*100</f>
        <v>19.823</v>
      </c>
      <c r="G26" s="7" t="str">
        <f>CONCATENATE("(", ROUND([1]DemographicsAHEI!$D89*100,1),"-",ROUND([1]DemographicsAHEI!$E89*100,1),")")</f>
        <v>(18.5-21.2)</v>
      </c>
      <c r="I26" s="6">
        <f>[1]DemographicsAHEI!$B94*100</f>
        <v>21.027270000000001</v>
      </c>
      <c r="J26" s="7" t="str">
        <f>CONCATENATE("(", ROUND([1]DemographicsAHEI!$D94*100,1),"-",ROUND([1]DemographicsAHEI!$E94*100,1),")")</f>
        <v>(19.5-22.6)</v>
      </c>
      <c r="L26" s="6">
        <f>[1]DemographicsAHEI!$B99*100</f>
        <v>20.687649999999998</v>
      </c>
      <c r="M26" s="7" t="s">
        <v>49</v>
      </c>
      <c r="O26" s="6">
        <f>[1]DemographicsAHEI!$B104*100</f>
        <v>18.801470000000002</v>
      </c>
      <c r="P26" s="7" t="str">
        <f>CONCATENATE("(", ROUND([1]DemographicsAHEI!$D109*101,1),"-",ROUND([1]DemographicsAHEI!$E109*101,1),")")</f>
        <v>(18.4-21.4)</v>
      </c>
      <c r="R26" s="6">
        <f>[1]DemographicsAHEI!$B109*100</f>
        <v>19.660620000000002</v>
      </c>
      <c r="S26" s="7" t="str">
        <f>CONCATENATE("(", ROUND([1]DemographicsAHEI!$D109*100,1),"-",ROUND([1]DemographicsAHEI!$E109*100,1),")")</f>
        <v>(18.2-21.2)</v>
      </c>
    </row>
    <row r="27" spans="1:21" x14ac:dyDescent="0.3">
      <c r="A27" s="9"/>
      <c r="B27" s="9" t="s">
        <v>33</v>
      </c>
      <c r="C27" s="9"/>
      <c r="D27" s="2"/>
      <c r="E27" s="9"/>
      <c r="F27" s="10">
        <f>[1]DemographicsAHEI!$B90*100</f>
        <v>13.082479999999999</v>
      </c>
      <c r="G27" s="11" t="s">
        <v>38</v>
      </c>
      <c r="H27" s="12"/>
      <c r="I27" s="10">
        <f>[1]DemographicsAHEI!$B95*100</f>
        <v>16.892599999999998</v>
      </c>
      <c r="J27" s="11" t="str">
        <f>CONCATENATE("(", ROUND([1]DemographicsAHEI!$D95*100,1),"-",ROUND([1]DemographicsAHEI!$E95*100,1),")")</f>
        <v>(15.7-18.1)</v>
      </c>
      <c r="K27" s="12"/>
      <c r="L27" s="10">
        <f>[1]DemographicsAHEI!$B100*100</f>
        <v>19.380790000000001</v>
      </c>
      <c r="M27" s="11" t="str">
        <f>CONCATENATE("(", ROUND([1]DemographicsAHEI!$D100*100,1),"-",ROUND([1]DemographicsAHEI!$E100*100,1),")")</f>
        <v>(18.1-20.7)</v>
      </c>
      <c r="N27" s="12"/>
      <c r="O27" s="10">
        <f>[1]DemographicsAHEI!$B105*100</f>
        <v>23.673069999999999</v>
      </c>
      <c r="P27" s="11" t="str">
        <f>CONCATENATE("(", ROUND([1]DemographicsAHEI!$D110*101,1),"-",ROUND([1]DemographicsAHEI!$E110*101,1),")")</f>
        <v>(25.4-29.1)</v>
      </c>
      <c r="Q27" s="12"/>
      <c r="R27" s="10">
        <f>[1]DemographicsAHEI!$B110*100</f>
        <v>26.971050000000002</v>
      </c>
      <c r="S27" s="11" t="str">
        <f>CONCATENATE("(", ROUND([1]DemographicsAHEI!$D110*100,1),"-",ROUND([1]DemographicsAHEI!$E110*100,1),")")</f>
        <v>(25.2-28.8)</v>
      </c>
      <c r="T27" s="12"/>
      <c r="U27" s="12"/>
    </row>
    <row r="28" spans="1:21" ht="7.2" customHeight="1" x14ac:dyDescent="0.3">
      <c r="A28" s="13"/>
      <c r="B28" s="13"/>
      <c r="C28" s="13"/>
      <c r="D28" s="14"/>
      <c r="E28" s="13"/>
      <c r="F28" s="15"/>
      <c r="G28" s="16"/>
    </row>
    <row r="29" spans="1:21" ht="17.399999999999999" x14ac:dyDescent="0.3">
      <c r="A29" s="13" t="s">
        <v>34</v>
      </c>
      <c r="B29" s="13"/>
      <c r="C29" s="13"/>
      <c r="D29" s="14"/>
      <c r="E29" s="13"/>
      <c r="F29" s="15"/>
      <c r="G29" s="16"/>
    </row>
    <row r="30" spans="1:21" ht="17.399999999999999" x14ac:dyDescent="0.3">
      <c r="A30" s="17" t="s">
        <v>35</v>
      </c>
      <c r="B30" s="13"/>
      <c r="C30" s="13"/>
      <c r="D30" s="14"/>
      <c r="E30" s="13"/>
      <c r="F30" s="15"/>
      <c r="G30" s="16"/>
    </row>
    <row r="31" spans="1:21" ht="17.399999999999999" x14ac:dyDescent="0.3">
      <c r="A31" s="17" t="s">
        <v>36</v>
      </c>
    </row>
  </sheetData>
  <mergeCells count="9">
    <mergeCell ref="F3:S3"/>
    <mergeCell ref="A22:B22"/>
    <mergeCell ref="A1:U1"/>
    <mergeCell ref="A2:B2"/>
    <mergeCell ref="F2:G2"/>
    <mergeCell ref="I2:J2"/>
    <mergeCell ref="L2:M2"/>
    <mergeCell ref="O2:P2"/>
    <mergeCell ref="R2:S2"/>
  </mergeCell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Supplemental Table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Zach Conrad</dc:creator>
  <cp:lastModifiedBy>Zach Conrad</cp:lastModifiedBy>
  <dcterms:created xsi:type="dcterms:W3CDTF">2021-04-28T16:11:45Z</dcterms:created>
  <dcterms:modified xsi:type="dcterms:W3CDTF">2021-04-29T15:38:57Z</dcterms:modified>
</cp:coreProperties>
</file>