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G:\Supplemental Figures\"/>
    </mc:Choice>
  </mc:AlternateContent>
  <xr:revisionPtr revIDLastSave="0" documentId="13_ncr:1_{EA7D1CD3-081E-4BF2-85DE-43A0EE55F1E0}" xr6:coauthVersionLast="47" xr6:coauthVersionMax="47" xr10:uidLastSave="{00000000-0000-0000-0000-000000000000}"/>
  <bookViews>
    <workbookView xWindow="3150" yWindow="2720" windowWidth="21310" windowHeight="15460" activeTab="2" xr2:uid="{00000000-000D-0000-FFFF-FFFF00000000}"/>
  </bookViews>
  <sheets>
    <sheet name="B. atrophaeus 9372" sheetId="1" r:id="rId1"/>
    <sheet name="B. pumilus SAFR-032" sheetId="2" r:id="rId2"/>
    <sheet name="B. subtilis 168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3" l="1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G28" i="3" l="1"/>
  <c r="H28" i="3" s="1"/>
  <c r="G44" i="3"/>
  <c r="H44" i="3" s="1"/>
  <c r="G26" i="3"/>
  <c r="H26" i="3" s="1"/>
  <c r="G42" i="3"/>
  <c r="H42" i="3" s="1"/>
  <c r="G27" i="3"/>
  <c r="H27" i="3" s="1"/>
  <c r="G43" i="3"/>
  <c r="H43" i="3" s="1"/>
  <c r="G13" i="3"/>
  <c r="F53" i="2"/>
  <c r="G53" i="2" s="1"/>
  <c r="H53" i="2" s="1"/>
  <c r="F52" i="2"/>
  <c r="F51" i="2"/>
  <c r="F50" i="2"/>
  <c r="F49" i="2"/>
  <c r="G49" i="2" s="1"/>
  <c r="H49" i="2" s="1"/>
  <c r="F48" i="2"/>
  <c r="F47" i="2"/>
  <c r="F46" i="2"/>
  <c r="F45" i="2"/>
  <c r="G45" i="2" s="1"/>
  <c r="H45" i="2" s="1"/>
  <c r="F44" i="2"/>
  <c r="F43" i="2"/>
  <c r="F42" i="2"/>
  <c r="F41" i="2"/>
  <c r="G41" i="2" s="1"/>
  <c r="H41" i="2" s="1"/>
  <c r="F40" i="2"/>
  <c r="F39" i="2"/>
  <c r="F38" i="2"/>
  <c r="F37" i="2"/>
  <c r="G37" i="2" s="1"/>
  <c r="H37" i="2" s="1"/>
  <c r="F36" i="2"/>
  <c r="F35" i="2"/>
  <c r="F34" i="2"/>
  <c r="F33" i="2"/>
  <c r="G33" i="2" s="1"/>
  <c r="H33" i="2" s="1"/>
  <c r="F32" i="2"/>
  <c r="F31" i="2"/>
  <c r="F30" i="2"/>
  <c r="F29" i="2"/>
  <c r="G29" i="2" s="1"/>
  <c r="H29" i="2" s="1"/>
  <c r="F28" i="2"/>
  <c r="F27" i="2"/>
  <c r="F26" i="2"/>
  <c r="F25" i="2"/>
  <c r="G25" i="2" s="1"/>
  <c r="H25" i="2" s="1"/>
  <c r="F24" i="2"/>
  <c r="F23" i="2"/>
  <c r="F22" i="2"/>
  <c r="G13" i="2" s="1"/>
  <c r="G53" i="3" l="1"/>
  <c r="H53" i="3" s="1"/>
  <c r="G41" i="3"/>
  <c r="H41" i="3" s="1"/>
  <c r="G49" i="3"/>
  <c r="H49" i="3" s="1"/>
  <c r="G45" i="3"/>
  <c r="H45" i="3" s="1"/>
  <c r="G37" i="3"/>
  <c r="H37" i="3" s="1"/>
  <c r="G33" i="3"/>
  <c r="H33" i="3" s="1"/>
  <c r="G29" i="3"/>
  <c r="H29" i="3" s="1"/>
  <c r="G25" i="3"/>
  <c r="H25" i="3" s="1"/>
  <c r="G39" i="3"/>
  <c r="H39" i="3" s="1"/>
  <c r="G23" i="3"/>
  <c r="H23" i="3" s="1"/>
  <c r="G38" i="3"/>
  <c r="H38" i="3" s="1"/>
  <c r="G22" i="3"/>
  <c r="H22" i="3" s="1"/>
  <c r="G40" i="3"/>
  <c r="H40" i="3" s="1"/>
  <c r="G24" i="3"/>
  <c r="H24" i="3" s="1"/>
  <c r="G51" i="3"/>
  <c r="H51" i="3" s="1"/>
  <c r="G35" i="3"/>
  <c r="H35" i="3" s="1"/>
  <c r="G50" i="3"/>
  <c r="H50" i="3" s="1"/>
  <c r="G34" i="3"/>
  <c r="H34" i="3" s="1"/>
  <c r="G52" i="3"/>
  <c r="H52" i="3" s="1"/>
  <c r="G36" i="3"/>
  <c r="H36" i="3" s="1"/>
  <c r="G47" i="3"/>
  <c r="H47" i="3" s="1"/>
  <c r="G31" i="3"/>
  <c r="H31" i="3" s="1"/>
  <c r="G46" i="3"/>
  <c r="H46" i="3" s="1"/>
  <c r="G30" i="3"/>
  <c r="H30" i="3" s="1"/>
  <c r="G48" i="3"/>
  <c r="H48" i="3" s="1"/>
  <c r="G32" i="3"/>
  <c r="H32" i="3" s="1"/>
  <c r="G51" i="2"/>
  <c r="H51" i="2" s="1"/>
  <c r="G47" i="2"/>
  <c r="H47" i="2" s="1"/>
  <c r="G43" i="2"/>
  <c r="H43" i="2" s="1"/>
  <c r="G39" i="2"/>
  <c r="H39" i="2" s="1"/>
  <c r="G35" i="2"/>
  <c r="H35" i="2" s="1"/>
  <c r="G31" i="2"/>
  <c r="H31" i="2" s="1"/>
  <c r="G27" i="2"/>
  <c r="H27" i="2" s="1"/>
  <c r="G23" i="2"/>
  <c r="H23" i="2" s="1"/>
  <c r="G26" i="2"/>
  <c r="H26" i="2" s="1"/>
  <c r="G30" i="2"/>
  <c r="H30" i="2" s="1"/>
  <c r="G34" i="2"/>
  <c r="H34" i="2" s="1"/>
  <c r="G38" i="2"/>
  <c r="H38" i="2" s="1"/>
  <c r="G42" i="2"/>
  <c r="H42" i="2" s="1"/>
  <c r="G46" i="2"/>
  <c r="H46" i="2" s="1"/>
  <c r="G50" i="2"/>
  <c r="H50" i="2" s="1"/>
  <c r="G24" i="2"/>
  <c r="H24" i="2" s="1"/>
  <c r="G28" i="2"/>
  <c r="H28" i="2" s="1"/>
  <c r="G32" i="2"/>
  <c r="H32" i="2" s="1"/>
  <c r="G36" i="2"/>
  <c r="H36" i="2" s="1"/>
  <c r="G40" i="2"/>
  <c r="H40" i="2" s="1"/>
  <c r="G44" i="2"/>
  <c r="H44" i="2" s="1"/>
  <c r="G48" i="2"/>
  <c r="H48" i="2" s="1"/>
  <c r="G52" i="2"/>
  <c r="H52" i="2" s="1"/>
  <c r="G22" i="2"/>
  <c r="H22" i="2" s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G13" i="1" s="1"/>
  <c r="G53" i="1" s="1"/>
  <c r="H53" i="1" s="1"/>
  <c r="G34" i="1" l="1"/>
  <c r="H34" i="1" s="1"/>
  <c r="G43" i="1"/>
  <c r="H43" i="1" s="1"/>
  <c r="G50" i="1"/>
  <c r="H50" i="1" s="1"/>
  <c r="G31" i="1"/>
  <c r="H31" i="1" s="1"/>
  <c r="G47" i="1"/>
  <c r="H47" i="1" s="1"/>
  <c r="G46" i="1"/>
  <c r="H46" i="1" s="1"/>
  <c r="G30" i="1"/>
  <c r="H30" i="1" s="1"/>
  <c r="G35" i="1"/>
  <c r="H35" i="1" s="1"/>
  <c r="G42" i="1"/>
  <c r="H42" i="1" s="1"/>
  <c r="G26" i="1"/>
  <c r="H26" i="1" s="1"/>
  <c r="G23" i="1"/>
  <c r="H23" i="1" s="1"/>
  <c r="G39" i="1"/>
  <c r="H39" i="1" s="1"/>
  <c r="G51" i="1"/>
  <c r="H51" i="1" s="1"/>
  <c r="G38" i="1"/>
  <c r="H38" i="1" s="1"/>
  <c r="G22" i="1"/>
  <c r="H22" i="1" s="1"/>
  <c r="G27" i="1"/>
  <c r="H27" i="1" s="1"/>
  <c r="G52" i="1"/>
  <c r="H52" i="1" s="1"/>
  <c r="G49" i="1"/>
  <c r="H49" i="1" s="1"/>
  <c r="G45" i="1"/>
  <c r="H45" i="1" s="1"/>
  <c r="G41" i="1"/>
  <c r="H41" i="1" s="1"/>
  <c r="G37" i="1"/>
  <c r="H37" i="1" s="1"/>
  <c r="G33" i="1"/>
  <c r="H33" i="1" s="1"/>
  <c r="G29" i="1"/>
  <c r="H29" i="1" s="1"/>
  <c r="G25" i="1"/>
  <c r="H25" i="1" s="1"/>
  <c r="G48" i="1"/>
  <c r="H48" i="1" s="1"/>
  <c r="G44" i="1"/>
  <c r="H44" i="1" s="1"/>
  <c r="G40" i="1"/>
  <c r="H40" i="1" s="1"/>
  <c r="G36" i="1"/>
  <c r="H36" i="1" s="1"/>
  <c r="G32" i="1"/>
  <c r="H32" i="1" s="1"/>
  <c r="G28" i="1"/>
  <c r="H28" i="1" s="1"/>
  <c r="G24" i="1"/>
  <c r="H24" i="1" s="1"/>
</calcChain>
</file>

<file path=xl/sharedStrings.xml><?xml version="1.0" encoding="utf-8"?>
<sst xmlns="http://schemas.openxmlformats.org/spreadsheetml/2006/main" count="212" uniqueCount="30">
  <si>
    <t>SDIW</t>
  </si>
  <si>
    <t>Zero</t>
  </si>
  <si>
    <t>IVC</t>
  </si>
  <si>
    <t>Started April 2021.</t>
  </si>
  <si>
    <t>No</t>
  </si>
  <si>
    <t>N/No</t>
  </si>
  <si>
    <t>Log10 (N/No)</t>
  </si>
  <si>
    <t>[E5*20]</t>
  </si>
  <si>
    <t>Bacteria</t>
  </si>
  <si>
    <t>Days</t>
  </si>
  <si>
    <t>Reps</t>
  </si>
  <si>
    <t>MPN</t>
  </si>
  <si>
    <t>Coupons</t>
  </si>
  <si>
    <t>Lg_Nylon</t>
  </si>
  <si>
    <t>Nylon_10x</t>
  </si>
  <si>
    <t>Teflon_10x</t>
  </si>
  <si>
    <t>SDIW is the stock suspension of spores prior to doping aluminum coupons.</t>
  </si>
  <si>
    <t>Zero = dried spore monolayers immediately sampled after drying.</t>
  </si>
  <si>
    <t>Lg_Nylon = 4 large nylon screws were added to the IVC</t>
  </si>
  <si>
    <t>Nylon_10x = 10 small nylon screws were added to the IVC</t>
  </si>
  <si>
    <t>Teflon_10x = 10 small teflon screws were added to the IVC</t>
  </si>
  <si>
    <t>Polycarb_10x = 10 small polycarbonate screws were added to the IVC</t>
  </si>
  <si>
    <t>IVC = Ionizing Radiation Vacuum Chamber.</t>
  </si>
  <si>
    <t>No [cell G13] = the average of the T = 0 dried coupons in the yellow cells [F22:F27].</t>
  </si>
  <si>
    <t>Sample</t>
  </si>
  <si>
    <t>Polycarb_10x</t>
  </si>
  <si>
    <r>
      <rPr>
        <b/>
        <i/>
        <sz val="11"/>
        <color theme="1"/>
        <rFont val="Calibri"/>
        <family val="2"/>
        <scheme val="minor"/>
      </rPr>
      <t>Figure 4a.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Bacillus atrophaeus ATCC9372</t>
    </r>
    <r>
      <rPr>
        <sz val="11"/>
        <color theme="1"/>
        <rFont val="Calibri"/>
        <family val="2"/>
        <scheme val="minor"/>
      </rPr>
      <t xml:space="preserve"> data with different screws inside the IVC.</t>
    </r>
  </si>
  <si>
    <t>p032</t>
  </si>
  <si>
    <r>
      <rPr>
        <b/>
        <i/>
        <sz val="11"/>
        <color theme="1"/>
        <rFont val="Calibri"/>
        <family val="2"/>
        <scheme val="minor"/>
      </rPr>
      <t>Figure 4b.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Bacillus pumilus </t>
    </r>
    <r>
      <rPr>
        <sz val="11"/>
        <color theme="1"/>
        <rFont val="Calibri"/>
        <family val="2"/>
        <scheme val="minor"/>
      </rPr>
      <t>SAFR-032 data with different screws inside the IVC.</t>
    </r>
  </si>
  <si>
    <r>
      <rPr>
        <b/>
        <i/>
        <sz val="11"/>
        <color theme="1"/>
        <rFont val="Calibri"/>
        <family val="2"/>
        <scheme val="minor"/>
      </rPr>
      <t>Figure 4c.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Bacillus subtilis </t>
    </r>
    <r>
      <rPr>
        <sz val="11"/>
        <color theme="1"/>
        <rFont val="Calibri"/>
        <family val="2"/>
        <scheme val="minor"/>
      </rPr>
      <t>168 data with different screws inside the IVC.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</si>
</sst>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3" borderId="8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workbookViewId="0">
      <selection activeCell="A2" sqref="A2"/>
    </sheetView>
  </sheetViews>
  <sheetFormatPr defaultRowHeight="14.5" x14ac:dyDescent="0.35"/>
  <cols>
    <col min="2" max="2" width="13.36328125" customWidth="1"/>
    <col min="5" max="5" width="10.81640625" customWidth="1"/>
    <col min="6" max="6" width="13.08984375" customWidth="1"/>
    <col min="7" max="7" width="11.6328125" customWidth="1"/>
    <col min="8" max="8" width="12.6328125" customWidth="1"/>
  </cols>
  <sheetData>
    <row r="1" spans="1:8" x14ac:dyDescent="0.35">
      <c r="A1" t="s">
        <v>26</v>
      </c>
    </row>
    <row r="2" spans="1:8" x14ac:dyDescent="0.35">
      <c r="A2" t="s">
        <v>16</v>
      </c>
    </row>
    <row r="3" spans="1:8" x14ac:dyDescent="0.35">
      <c r="A3" t="s">
        <v>17</v>
      </c>
    </row>
    <row r="4" spans="1:8" x14ac:dyDescent="0.35">
      <c r="A4" t="s">
        <v>18</v>
      </c>
    </row>
    <row r="5" spans="1:8" x14ac:dyDescent="0.35">
      <c r="A5" t="s">
        <v>19</v>
      </c>
    </row>
    <row r="6" spans="1:8" x14ac:dyDescent="0.35">
      <c r="A6" t="s">
        <v>20</v>
      </c>
    </row>
    <row r="7" spans="1:8" x14ac:dyDescent="0.35">
      <c r="A7" t="s">
        <v>21</v>
      </c>
    </row>
    <row r="8" spans="1:8" x14ac:dyDescent="0.35">
      <c r="A8" t="s">
        <v>22</v>
      </c>
    </row>
    <row r="9" spans="1:8" x14ac:dyDescent="0.35">
      <c r="A9" t="s">
        <v>23</v>
      </c>
    </row>
    <row r="11" spans="1:8" x14ac:dyDescent="0.35">
      <c r="A11" t="s">
        <v>3</v>
      </c>
    </row>
    <row r="12" spans="1:8" x14ac:dyDescent="0.35">
      <c r="G12" s="34" t="s">
        <v>4</v>
      </c>
    </row>
    <row r="13" spans="1:8" ht="15" thickBot="1" x14ac:dyDescent="0.4">
      <c r="G13" s="35">
        <f>AVERAGE(F22:F27)</f>
        <v>1164000</v>
      </c>
    </row>
    <row r="14" spans="1:8" x14ac:dyDescent="0.35">
      <c r="A14" s="10"/>
      <c r="B14" s="11"/>
      <c r="C14" s="11"/>
      <c r="D14" s="11"/>
      <c r="E14" s="11"/>
      <c r="F14" s="12" t="s">
        <v>7</v>
      </c>
      <c r="G14" s="22"/>
      <c r="H14" s="23"/>
    </row>
    <row r="15" spans="1:8" ht="15" thickBot="1" x14ac:dyDescent="0.4">
      <c r="A15" s="13" t="s">
        <v>8</v>
      </c>
      <c r="B15" s="14" t="s">
        <v>24</v>
      </c>
      <c r="C15" s="14" t="s">
        <v>9</v>
      </c>
      <c r="D15" s="14" t="s">
        <v>10</v>
      </c>
      <c r="E15" s="14" t="s">
        <v>11</v>
      </c>
      <c r="F15" s="15" t="s">
        <v>12</v>
      </c>
      <c r="G15" s="24" t="s">
        <v>5</v>
      </c>
      <c r="H15" s="25" t="s">
        <v>6</v>
      </c>
    </row>
    <row r="16" spans="1:8" x14ac:dyDescent="0.35">
      <c r="A16" s="1">
        <v>9372</v>
      </c>
      <c r="B16" s="2" t="s">
        <v>0</v>
      </c>
      <c r="C16" s="2">
        <v>0</v>
      </c>
      <c r="D16" s="2">
        <v>1</v>
      </c>
      <c r="E16" s="2">
        <v>1090000</v>
      </c>
      <c r="F16" s="20">
        <v>1090000</v>
      </c>
      <c r="G16" s="26"/>
      <c r="H16" s="23"/>
    </row>
    <row r="17" spans="1:8" x14ac:dyDescent="0.35">
      <c r="A17" s="3">
        <v>9372</v>
      </c>
      <c r="B17" s="4" t="s">
        <v>0</v>
      </c>
      <c r="C17" s="4">
        <v>0</v>
      </c>
      <c r="D17" s="4">
        <v>2</v>
      </c>
      <c r="E17" s="4">
        <v>792000</v>
      </c>
      <c r="F17" s="21">
        <v>792000</v>
      </c>
      <c r="G17" s="27"/>
      <c r="H17" s="28"/>
    </row>
    <row r="18" spans="1:8" x14ac:dyDescent="0.35">
      <c r="A18" s="3">
        <v>9372</v>
      </c>
      <c r="B18" s="4" t="s">
        <v>0</v>
      </c>
      <c r="C18" s="4">
        <v>0</v>
      </c>
      <c r="D18" s="4">
        <v>3</v>
      </c>
      <c r="E18" s="4">
        <v>622000</v>
      </c>
      <c r="F18" s="21">
        <v>622000</v>
      </c>
      <c r="G18" s="27"/>
      <c r="H18" s="28"/>
    </row>
    <row r="19" spans="1:8" x14ac:dyDescent="0.35">
      <c r="A19" s="3">
        <v>9372</v>
      </c>
      <c r="B19" s="4" t="s">
        <v>0</v>
      </c>
      <c r="C19" s="4">
        <v>0</v>
      </c>
      <c r="D19" s="4">
        <v>4</v>
      </c>
      <c r="E19" s="4">
        <v>1960000</v>
      </c>
      <c r="F19" s="21">
        <v>1960000</v>
      </c>
      <c r="G19" s="27"/>
      <c r="H19" s="28"/>
    </row>
    <row r="20" spans="1:8" x14ac:dyDescent="0.35">
      <c r="A20" s="3">
        <v>9372</v>
      </c>
      <c r="B20" s="4" t="s">
        <v>0</v>
      </c>
      <c r="C20" s="4">
        <v>0</v>
      </c>
      <c r="D20" s="4">
        <v>5</v>
      </c>
      <c r="E20" s="4">
        <v>1160000</v>
      </c>
      <c r="F20" s="21">
        <v>1160000</v>
      </c>
      <c r="G20" s="27"/>
      <c r="H20" s="28"/>
    </row>
    <row r="21" spans="1:8" ht="15" thickBot="1" x14ac:dyDescent="0.4">
      <c r="A21" s="8">
        <v>9372</v>
      </c>
      <c r="B21" s="9" t="s">
        <v>0</v>
      </c>
      <c r="C21" s="9">
        <v>0</v>
      </c>
      <c r="D21" s="9">
        <v>6</v>
      </c>
      <c r="E21" s="9">
        <v>1710000</v>
      </c>
      <c r="F21" s="29">
        <v>1710000</v>
      </c>
      <c r="G21" s="30"/>
      <c r="H21" s="31"/>
    </row>
    <row r="22" spans="1:8" x14ac:dyDescent="0.35">
      <c r="A22" s="18">
        <v>9372</v>
      </c>
      <c r="B22" s="4" t="s">
        <v>1</v>
      </c>
      <c r="C22" s="4">
        <v>0</v>
      </c>
      <c r="D22" s="4">
        <v>1</v>
      </c>
      <c r="E22" s="4">
        <v>47400</v>
      </c>
      <c r="F22" s="6">
        <f t="shared" ref="F22:F53" si="0">E22*20</f>
        <v>948000</v>
      </c>
      <c r="G22" s="22">
        <f t="shared" ref="G22:G53" si="1">F22/$G$13</f>
        <v>0.81443298969072164</v>
      </c>
      <c r="H22" s="23">
        <f t="shared" ref="H22:H53" si="2">LOG10(G22)</f>
        <v>-8.9144642975803434E-2</v>
      </c>
    </row>
    <row r="23" spans="1:8" x14ac:dyDescent="0.35">
      <c r="A23" s="18">
        <v>9372</v>
      </c>
      <c r="B23" s="4" t="s">
        <v>1</v>
      </c>
      <c r="C23" s="4">
        <v>0</v>
      </c>
      <c r="D23" s="4">
        <v>2</v>
      </c>
      <c r="E23" s="4">
        <v>24900</v>
      </c>
      <c r="F23" s="6">
        <f t="shared" si="0"/>
        <v>498000</v>
      </c>
      <c r="G23" s="32">
        <f t="shared" si="1"/>
        <v>0.42783505154639173</v>
      </c>
      <c r="H23" s="28">
        <f t="shared" si="2"/>
        <v>-0.36872363755415216</v>
      </c>
    </row>
    <row r="24" spans="1:8" x14ac:dyDescent="0.35">
      <c r="A24" s="18">
        <v>9372</v>
      </c>
      <c r="B24" s="4" t="s">
        <v>1</v>
      </c>
      <c r="C24" s="4">
        <v>0</v>
      </c>
      <c r="D24" s="4">
        <v>3</v>
      </c>
      <c r="E24" s="4">
        <v>49300</v>
      </c>
      <c r="F24" s="6">
        <f t="shared" si="0"/>
        <v>986000</v>
      </c>
      <c r="G24" s="32">
        <f t="shared" si="1"/>
        <v>0.84707903780068727</v>
      </c>
      <c r="H24" s="28">
        <f t="shared" si="2"/>
        <v>-7.2076065372658468E-2</v>
      </c>
    </row>
    <row r="25" spans="1:8" x14ac:dyDescent="0.35">
      <c r="A25" s="18">
        <v>9372</v>
      </c>
      <c r="B25" s="4" t="s">
        <v>1</v>
      </c>
      <c r="C25" s="4">
        <v>0</v>
      </c>
      <c r="D25" s="4">
        <v>4</v>
      </c>
      <c r="E25" s="4">
        <v>79200</v>
      </c>
      <c r="F25" s="6">
        <f t="shared" si="0"/>
        <v>1584000</v>
      </c>
      <c r="G25" s="32">
        <f t="shared" si="1"/>
        <v>1.3608247422680413</v>
      </c>
      <c r="H25" s="28">
        <f t="shared" si="2"/>
        <v>0.13380219693960504</v>
      </c>
    </row>
    <row r="26" spans="1:8" x14ac:dyDescent="0.35">
      <c r="A26" s="18">
        <v>9372</v>
      </c>
      <c r="B26" s="4" t="s">
        <v>1</v>
      </c>
      <c r="C26" s="4">
        <v>0</v>
      </c>
      <c r="D26" s="4">
        <v>5</v>
      </c>
      <c r="E26" s="4">
        <v>74200</v>
      </c>
      <c r="F26" s="6">
        <f t="shared" si="0"/>
        <v>1484000</v>
      </c>
      <c r="G26" s="32">
        <f t="shared" si="1"/>
        <v>1.2749140893470789</v>
      </c>
      <c r="H26" s="28">
        <f t="shared" si="2"/>
        <v>0.10548092062913855</v>
      </c>
    </row>
    <row r="27" spans="1:8" x14ac:dyDescent="0.35">
      <c r="A27" s="18">
        <v>9372</v>
      </c>
      <c r="B27" s="4" t="s">
        <v>1</v>
      </c>
      <c r="C27" s="4">
        <v>0</v>
      </c>
      <c r="D27" s="4">
        <v>6</v>
      </c>
      <c r="E27" s="4">
        <v>74200</v>
      </c>
      <c r="F27" s="6">
        <f t="shared" si="0"/>
        <v>1484000</v>
      </c>
      <c r="G27" s="32">
        <f t="shared" si="1"/>
        <v>1.2749140893470789</v>
      </c>
      <c r="H27" s="28">
        <f t="shared" si="2"/>
        <v>0.10548092062913855</v>
      </c>
    </row>
    <row r="28" spans="1:8" x14ac:dyDescent="0.35">
      <c r="A28" s="18">
        <v>9372</v>
      </c>
      <c r="B28" s="4" t="s">
        <v>13</v>
      </c>
      <c r="C28" s="4">
        <v>0</v>
      </c>
      <c r="D28" s="4">
        <v>1</v>
      </c>
      <c r="E28" s="4">
        <v>164</v>
      </c>
      <c r="F28" s="7">
        <f t="shared" si="0"/>
        <v>3280</v>
      </c>
      <c r="G28" s="32">
        <f t="shared" si="1"/>
        <v>2.81786941580756E-3</v>
      </c>
      <c r="H28" s="28">
        <f t="shared" si="2"/>
        <v>-2.5500791366021907</v>
      </c>
    </row>
    <row r="29" spans="1:8" x14ac:dyDescent="0.35">
      <c r="A29" s="18">
        <v>9372</v>
      </c>
      <c r="B29" s="4" t="s">
        <v>13</v>
      </c>
      <c r="C29" s="4">
        <v>0</v>
      </c>
      <c r="D29" s="4">
        <v>2</v>
      </c>
      <c r="E29" s="4">
        <v>920</v>
      </c>
      <c r="F29" s="7">
        <f t="shared" si="0"/>
        <v>18400</v>
      </c>
      <c r="G29" s="32">
        <f t="shared" si="1"/>
        <v>1.5807560137457044E-2</v>
      </c>
      <c r="H29" s="28">
        <f t="shared" si="2"/>
        <v>-1.8011351573043333</v>
      </c>
    </row>
    <row r="30" spans="1:8" x14ac:dyDescent="0.35">
      <c r="A30" s="18">
        <v>9372</v>
      </c>
      <c r="B30" s="4" t="s">
        <v>13</v>
      </c>
      <c r="C30" s="4">
        <v>0</v>
      </c>
      <c r="D30" s="4">
        <v>3</v>
      </c>
      <c r="E30" s="4">
        <v>388</v>
      </c>
      <c r="F30" s="7">
        <f t="shared" si="0"/>
        <v>7760</v>
      </c>
      <c r="G30" s="32">
        <f t="shared" si="1"/>
        <v>6.6666666666666671E-3</v>
      </c>
      <c r="H30" s="28">
        <f t="shared" si="2"/>
        <v>-2.1760912590556813</v>
      </c>
    </row>
    <row r="31" spans="1:8" x14ac:dyDescent="0.35">
      <c r="A31" s="18">
        <v>9372</v>
      </c>
      <c r="B31" s="4" t="s">
        <v>13</v>
      </c>
      <c r="C31" s="4">
        <v>0</v>
      </c>
      <c r="D31" s="4">
        <v>4</v>
      </c>
      <c r="E31" s="4">
        <v>399</v>
      </c>
      <c r="F31" s="7">
        <f t="shared" si="0"/>
        <v>7980</v>
      </c>
      <c r="G31" s="32">
        <f t="shared" si="1"/>
        <v>6.8556701030927838E-3</v>
      </c>
      <c r="H31" s="28">
        <f t="shared" si="2"/>
        <v>-2.1639500889631402</v>
      </c>
    </row>
    <row r="32" spans="1:8" x14ac:dyDescent="0.35">
      <c r="A32" s="18">
        <v>9372</v>
      </c>
      <c r="B32" s="4" t="s">
        <v>13</v>
      </c>
      <c r="C32" s="4">
        <v>0</v>
      </c>
      <c r="D32" s="4">
        <v>5</v>
      </c>
      <c r="E32" s="4">
        <v>399</v>
      </c>
      <c r="F32" s="7">
        <f t="shared" si="0"/>
        <v>7980</v>
      </c>
      <c r="G32" s="32">
        <f t="shared" si="1"/>
        <v>6.8556701030927838E-3</v>
      </c>
      <c r="H32" s="28">
        <f t="shared" si="2"/>
        <v>-2.1639500889631402</v>
      </c>
    </row>
    <row r="33" spans="1:8" x14ac:dyDescent="0.35">
      <c r="A33" s="18">
        <v>9372</v>
      </c>
      <c r="B33" s="4" t="s">
        <v>14</v>
      </c>
      <c r="C33" s="4">
        <v>5</v>
      </c>
      <c r="D33" s="4">
        <v>1</v>
      </c>
      <c r="E33" s="5">
        <v>9200</v>
      </c>
      <c r="F33" s="7">
        <f t="shared" si="0"/>
        <v>184000</v>
      </c>
      <c r="G33" s="32">
        <f t="shared" si="1"/>
        <v>0.15807560137457044</v>
      </c>
      <c r="H33" s="28">
        <f t="shared" si="2"/>
        <v>-0.80113515730433327</v>
      </c>
    </row>
    <row r="34" spans="1:8" x14ac:dyDescent="0.35">
      <c r="A34" s="18">
        <v>9372</v>
      </c>
      <c r="B34" s="4" t="s">
        <v>14</v>
      </c>
      <c r="C34" s="4">
        <v>5</v>
      </c>
      <c r="D34" s="4">
        <v>2</v>
      </c>
      <c r="E34" s="5">
        <v>14700</v>
      </c>
      <c r="F34" s="7">
        <f t="shared" si="0"/>
        <v>294000</v>
      </c>
      <c r="G34" s="32">
        <f t="shared" si="1"/>
        <v>0.25257731958762886</v>
      </c>
      <c r="H34" s="28">
        <f t="shared" si="2"/>
        <v>-0.59760564990171239</v>
      </c>
    </row>
    <row r="35" spans="1:8" x14ac:dyDescent="0.35">
      <c r="A35" s="18">
        <v>9372</v>
      </c>
      <c r="B35" s="4" t="s">
        <v>14</v>
      </c>
      <c r="C35" s="4">
        <v>5</v>
      </c>
      <c r="D35" s="4">
        <v>3</v>
      </c>
      <c r="E35" s="5">
        <v>9200</v>
      </c>
      <c r="F35" s="7">
        <f t="shared" si="0"/>
        <v>184000</v>
      </c>
      <c r="G35" s="32">
        <f t="shared" si="1"/>
        <v>0.15807560137457044</v>
      </c>
      <c r="H35" s="28">
        <f t="shared" si="2"/>
        <v>-0.80113515730433327</v>
      </c>
    </row>
    <row r="36" spans="1:8" x14ac:dyDescent="0.35">
      <c r="A36" s="18">
        <v>9372</v>
      </c>
      <c r="B36" s="4" t="s">
        <v>14</v>
      </c>
      <c r="C36" s="4">
        <v>5</v>
      </c>
      <c r="D36" s="4">
        <v>4</v>
      </c>
      <c r="E36" s="5">
        <v>32900</v>
      </c>
      <c r="F36" s="7">
        <f t="shared" si="0"/>
        <v>658000</v>
      </c>
      <c r="G36" s="32">
        <f t="shared" si="1"/>
        <v>0.56529209621993126</v>
      </c>
      <c r="H36" s="28">
        <f t="shared" si="2"/>
        <v>-0.2477270866999142</v>
      </c>
    </row>
    <row r="37" spans="1:8" x14ac:dyDescent="0.35">
      <c r="A37" s="18">
        <v>9372</v>
      </c>
      <c r="B37" s="4" t="s">
        <v>14</v>
      </c>
      <c r="C37" s="4">
        <v>5</v>
      </c>
      <c r="D37" s="4">
        <v>5</v>
      </c>
      <c r="E37" s="5">
        <v>32400</v>
      </c>
      <c r="F37" s="7">
        <f t="shared" si="0"/>
        <v>648000</v>
      </c>
      <c r="G37" s="32">
        <f t="shared" si="1"/>
        <v>0.55670103092783507</v>
      </c>
      <c r="H37" s="28">
        <f t="shared" si="2"/>
        <v>-0.25437797444327631</v>
      </c>
    </row>
    <row r="38" spans="1:8" x14ac:dyDescent="0.35">
      <c r="A38" s="18">
        <v>9372</v>
      </c>
      <c r="B38" s="4" t="s">
        <v>15</v>
      </c>
      <c r="C38" s="4">
        <v>5</v>
      </c>
      <c r="D38" s="4">
        <v>1</v>
      </c>
      <c r="E38" s="5">
        <v>28800</v>
      </c>
      <c r="F38" s="7">
        <f t="shared" si="0"/>
        <v>576000</v>
      </c>
      <c r="G38" s="32">
        <f t="shared" si="1"/>
        <v>0.49484536082474229</v>
      </c>
      <c r="H38" s="28">
        <f t="shared" si="2"/>
        <v>-0.30553049689065764</v>
      </c>
    </row>
    <row r="39" spans="1:8" x14ac:dyDescent="0.35">
      <c r="A39" s="18">
        <v>9372</v>
      </c>
      <c r="B39" s="4" t="s">
        <v>15</v>
      </c>
      <c r="C39" s="4">
        <v>5</v>
      </c>
      <c r="D39" s="4">
        <v>2</v>
      </c>
      <c r="E39" s="5">
        <v>29000</v>
      </c>
      <c r="F39" s="7">
        <f t="shared" si="0"/>
        <v>580000</v>
      </c>
      <c r="G39" s="32">
        <f t="shared" si="1"/>
        <v>0.49828178694158076</v>
      </c>
      <c r="H39" s="28">
        <f t="shared" si="2"/>
        <v>-0.30252498675093237</v>
      </c>
    </row>
    <row r="40" spans="1:8" x14ac:dyDescent="0.35">
      <c r="A40" s="18">
        <v>9372</v>
      </c>
      <c r="B40" s="4" t="s">
        <v>15</v>
      </c>
      <c r="C40" s="4">
        <v>5</v>
      </c>
      <c r="D40" s="4">
        <v>3</v>
      </c>
      <c r="E40" s="5">
        <v>39900</v>
      </c>
      <c r="F40" s="7">
        <f t="shared" si="0"/>
        <v>798000</v>
      </c>
      <c r="G40" s="32">
        <f t="shared" si="1"/>
        <v>0.68556701030927836</v>
      </c>
      <c r="H40" s="28">
        <f t="shared" si="2"/>
        <v>-0.16395008896314026</v>
      </c>
    </row>
    <row r="41" spans="1:8" x14ac:dyDescent="0.35">
      <c r="A41" s="18">
        <v>9372</v>
      </c>
      <c r="B41" s="4" t="s">
        <v>15</v>
      </c>
      <c r="C41" s="4">
        <v>5</v>
      </c>
      <c r="D41" s="4">
        <v>4</v>
      </c>
      <c r="E41" s="5">
        <v>19300</v>
      </c>
      <c r="F41" s="7">
        <f t="shared" si="0"/>
        <v>386000</v>
      </c>
      <c r="G41" s="32">
        <f t="shared" si="1"/>
        <v>0.33161512027491408</v>
      </c>
      <c r="H41" s="28">
        <f t="shared" si="2"/>
        <v>-0.47936567564211474</v>
      </c>
    </row>
    <row r="42" spans="1:8" x14ac:dyDescent="0.35">
      <c r="A42" s="18">
        <v>9372</v>
      </c>
      <c r="B42" s="4" t="s">
        <v>15</v>
      </c>
      <c r="C42" s="4">
        <v>5</v>
      </c>
      <c r="D42" s="4">
        <v>5</v>
      </c>
      <c r="E42" s="5">
        <v>49300</v>
      </c>
      <c r="F42" s="7">
        <f t="shared" si="0"/>
        <v>986000</v>
      </c>
      <c r="G42" s="32">
        <f t="shared" si="1"/>
        <v>0.84707903780068727</v>
      </c>
      <c r="H42" s="28">
        <f t="shared" si="2"/>
        <v>-7.2076065372658468E-2</v>
      </c>
    </row>
    <row r="43" spans="1:8" x14ac:dyDescent="0.35">
      <c r="A43" s="18">
        <v>9372</v>
      </c>
      <c r="B43" s="4" t="s">
        <v>25</v>
      </c>
      <c r="C43" s="4">
        <v>5</v>
      </c>
      <c r="D43" s="4">
        <v>1</v>
      </c>
      <c r="E43" s="5">
        <v>7400</v>
      </c>
      <c r="F43" s="7">
        <f t="shared" si="0"/>
        <v>148000</v>
      </c>
      <c r="G43" s="32">
        <f t="shared" si="1"/>
        <v>0.12714776632302405</v>
      </c>
      <c r="H43" s="28">
        <f t="shared" si="2"/>
        <v>-0.89569126491891227</v>
      </c>
    </row>
    <row r="44" spans="1:8" x14ac:dyDescent="0.35">
      <c r="A44" s="18">
        <v>9372</v>
      </c>
      <c r="B44" s="4" t="s">
        <v>25</v>
      </c>
      <c r="C44" s="4">
        <v>5</v>
      </c>
      <c r="D44" s="4">
        <v>2</v>
      </c>
      <c r="E44" s="5">
        <v>7900</v>
      </c>
      <c r="F44" s="7">
        <f t="shared" si="0"/>
        <v>158000</v>
      </c>
      <c r="G44" s="32">
        <f t="shared" si="1"/>
        <v>0.13573883161512026</v>
      </c>
      <c r="H44" s="28">
        <f t="shared" si="2"/>
        <v>-0.86729589335944712</v>
      </c>
    </row>
    <row r="45" spans="1:8" x14ac:dyDescent="0.35">
      <c r="A45" s="18">
        <v>9372</v>
      </c>
      <c r="B45" s="4" t="s">
        <v>25</v>
      </c>
      <c r="C45" s="4">
        <v>5</v>
      </c>
      <c r="D45" s="4">
        <v>3</v>
      </c>
      <c r="E45" s="5">
        <v>7900</v>
      </c>
      <c r="F45" s="7">
        <f t="shared" si="0"/>
        <v>158000</v>
      </c>
      <c r="G45" s="32">
        <f t="shared" si="1"/>
        <v>0.13573883161512026</v>
      </c>
      <c r="H45" s="28">
        <f t="shared" si="2"/>
        <v>-0.86729589335944712</v>
      </c>
    </row>
    <row r="46" spans="1:8" x14ac:dyDescent="0.35">
      <c r="A46" s="18">
        <v>9372</v>
      </c>
      <c r="B46" s="4" t="s">
        <v>25</v>
      </c>
      <c r="C46" s="4">
        <v>5</v>
      </c>
      <c r="D46" s="4">
        <v>4</v>
      </c>
      <c r="E46" s="5">
        <v>2900</v>
      </c>
      <c r="F46" s="7">
        <f t="shared" si="0"/>
        <v>58000</v>
      </c>
      <c r="G46" s="32">
        <f t="shared" si="1"/>
        <v>4.9828178694158079E-2</v>
      </c>
      <c r="H46" s="28">
        <f t="shared" si="2"/>
        <v>-1.3025249867509323</v>
      </c>
    </row>
    <row r="47" spans="1:8" x14ac:dyDescent="0.35">
      <c r="A47" s="18">
        <v>9372</v>
      </c>
      <c r="B47" s="4" t="s">
        <v>25</v>
      </c>
      <c r="C47" s="4">
        <v>5</v>
      </c>
      <c r="D47" s="4">
        <v>5</v>
      </c>
      <c r="E47" s="5">
        <v>2900</v>
      </c>
      <c r="F47" s="7">
        <f t="shared" si="0"/>
        <v>58000</v>
      </c>
      <c r="G47" s="32">
        <f t="shared" si="1"/>
        <v>4.9828178694158079E-2</v>
      </c>
      <c r="H47" s="28">
        <f t="shared" si="2"/>
        <v>-1.3025249867509323</v>
      </c>
    </row>
    <row r="48" spans="1:8" x14ac:dyDescent="0.35">
      <c r="A48" s="18">
        <v>9372</v>
      </c>
      <c r="B48" s="4" t="s">
        <v>2</v>
      </c>
      <c r="C48" s="4">
        <v>5</v>
      </c>
      <c r="D48" s="4">
        <v>1</v>
      </c>
      <c r="E48" s="5">
        <v>7800</v>
      </c>
      <c r="F48" s="7">
        <f t="shared" si="0"/>
        <v>156000</v>
      </c>
      <c r="G48" s="32">
        <f t="shared" si="1"/>
        <v>0.13402061855670103</v>
      </c>
      <c r="H48" s="28">
        <f t="shared" si="2"/>
        <v>-0.87282838195940815</v>
      </c>
    </row>
    <row r="49" spans="1:8" x14ac:dyDescent="0.35">
      <c r="A49" s="18">
        <v>9372</v>
      </c>
      <c r="B49" s="4" t="s">
        <v>2</v>
      </c>
      <c r="C49" s="4">
        <v>5</v>
      </c>
      <c r="D49" s="4">
        <v>2</v>
      </c>
      <c r="E49" s="5">
        <v>9200</v>
      </c>
      <c r="F49" s="7">
        <f t="shared" si="0"/>
        <v>184000</v>
      </c>
      <c r="G49" s="32">
        <f t="shared" si="1"/>
        <v>0.15807560137457044</v>
      </c>
      <c r="H49" s="28">
        <f t="shared" si="2"/>
        <v>-0.80113515730433327</v>
      </c>
    </row>
    <row r="50" spans="1:8" x14ac:dyDescent="0.35">
      <c r="A50" s="18">
        <v>9372</v>
      </c>
      <c r="B50" s="4" t="s">
        <v>2</v>
      </c>
      <c r="C50" s="4">
        <v>5</v>
      </c>
      <c r="D50" s="4">
        <v>3</v>
      </c>
      <c r="E50" s="5">
        <v>7800</v>
      </c>
      <c r="F50" s="7">
        <f t="shared" si="0"/>
        <v>156000</v>
      </c>
      <c r="G50" s="32">
        <f t="shared" si="1"/>
        <v>0.13402061855670103</v>
      </c>
      <c r="H50" s="28">
        <f t="shared" si="2"/>
        <v>-0.87282838195940815</v>
      </c>
    </row>
    <row r="51" spans="1:8" x14ac:dyDescent="0.35">
      <c r="A51" s="18">
        <v>9372</v>
      </c>
      <c r="B51" s="4" t="s">
        <v>2</v>
      </c>
      <c r="C51" s="4">
        <v>5</v>
      </c>
      <c r="D51" s="4">
        <v>4</v>
      </c>
      <c r="E51" s="5">
        <v>27500</v>
      </c>
      <c r="F51" s="7">
        <f t="shared" si="0"/>
        <v>550000</v>
      </c>
      <c r="G51" s="32">
        <f t="shared" si="1"/>
        <v>0.47250859106529208</v>
      </c>
      <c r="H51" s="28">
        <f t="shared" si="2"/>
        <v>-0.32559029081962587</v>
      </c>
    </row>
    <row r="52" spans="1:8" x14ac:dyDescent="0.35">
      <c r="A52" s="18">
        <v>9372</v>
      </c>
      <c r="B52" s="4" t="s">
        <v>2</v>
      </c>
      <c r="C52" s="4">
        <v>5</v>
      </c>
      <c r="D52" s="4">
        <v>5</v>
      </c>
      <c r="E52" s="5">
        <v>47400</v>
      </c>
      <c r="F52" s="7">
        <f t="shared" si="0"/>
        <v>948000</v>
      </c>
      <c r="G52" s="32">
        <f t="shared" si="1"/>
        <v>0.81443298969072164</v>
      </c>
      <c r="H52" s="28">
        <f t="shared" si="2"/>
        <v>-8.9144642975803434E-2</v>
      </c>
    </row>
    <row r="53" spans="1:8" ht="15" thickBot="1" x14ac:dyDescent="0.4">
      <c r="A53" s="19">
        <v>9372</v>
      </c>
      <c r="B53" s="9" t="s">
        <v>2</v>
      </c>
      <c r="C53" s="9">
        <v>5</v>
      </c>
      <c r="D53" s="9">
        <v>6</v>
      </c>
      <c r="E53" s="16">
        <v>39900</v>
      </c>
      <c r="F53" s="17">
        <f t="shared" si="0"/>
        <v>798000</v>
      </c>
      <c r="G53" s="33">
        <f t="shared" si="1"/>
        <v>0.68556701030927836</v>
      </c>
      <c r="H53" s="31">
        <f t="shared" si="2"/>
        <v>-0.16395008896314026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7E52-F234-4AEA-9765-51FA8AB61628}">
  <dimension ref="A1:H53"/>
  <sheetViews>
    <sheetView workbookViewId="0">
      <selection activeCell="A2" sqref="A2"/>
    </sheetView>
  </sheetViews>
  <sheetFormatPr defaultRowHeight="14.5" x14ac:dyDescent="0.35"/>
  <cols>
    <col min="2" max="2" width="11" customWidth="1"/>
    <col min="6" max="6" width="12.1796875" customWidth="1"/>
    <col min="7" max="7" width="14.90625" customWidth="1"/>
    <col min="8" max="8" width="14.1796875" customWidth="1"/>
  </cols>
  <sheetData>
    <row r="1" spans="1:8" x14ac:dyDescent="0.35">
      <c r="A1" t="s">
        <v>28</v>
      </c>
    </row>
    <row r="2" spans="1:8" x14ac:dyDescent="0.35">
      <c r="A2" t="s">
        <v>16</v>
      </c>
    </row>
    <row r="3" spans="1:8" x14ac:dyDescent="0.35">
      <c r="A3" t="s">
        <v>17</v>
      </c>
    </row>
    <row r="4" spans="1:8" x14ac:dyDescent="0.35">
      <c r="A4" t="s">
        <v>18</v>
      </c>
    </row>
    <row r="5" spans="1:8" x14ac:dyDescent="0.35">
      <c r="A5" t="s">
        <v>19</v>
      </c>
    </row>
    <row r="6" spans="1:8" x14ac:dyDescent="0.35">
      <c r="A6" t="s">
        <v>20</v>
      </c>
    </row>
    <row r="7" spans="1:8" x14ac:dyDescent="0.35">
      <c r="A7" t="s">
        <v>21</v>
      </c>
    </row>
    <row r="8" spans="1:8" x14ac:dyDescent="0.35">
      <c r="A8" t="s">
        <v>22</v>
      </c>
    </row>
    <row r="9" spans="1:8" x14ac:dyDescent="0.35">
      <c r="A9" t="s">
        <v>23</v>
      </c>
    </row>
    <row r="11" spans="1:8" x14ac:dyDescent="0.35">
      <c r="A11" t="s">
        <v>3</v>
      </c>
    </row>
    <row r="12" spans="1:8" x14ac:dyDescent="0.35">
      <c r="G12" s="34" t="s">
        <v>4</v>
      </c>
    </row>
    <row r="13" spans="1:8" ht="15" thickBot="1" x14ac:dyDescent="0.4">
      <c r="G13" s="35">
        <f>AVERAGE(F22:F27)</f>
        <v>1284000</v>
      </c>
    </row>
    <row r="14" spans="1:8" x14ac:dyDescent="0.35">
      <c r="A14" s="10"/>
      <c r="B14" s="11"/>
      <c r="C14" s="11"/>
      <c r="D14" s="11"/>
      <c r="E14" s="11"/>
      <c r="F14" s="12" t="s">
        <v>7</v>
      </c>
      <c r="G14" s="22"/>
      <c r="H14" s="23"/>
    </row>
    <row r="15" spans="1:8" ht="15" thickBot="1" x14ac:dyDescent="0.4">
      <c r="A15" s="13" t="s">
        <v>8</v>
      </c>
      <c r="B15" s="14" t="s">
        <v>24</v>
      </c>
      <c r="C15" s="14" t="s">
        <v>9</v>
      </c>
      <c r="D15" s="14" t="s">
        <v>10</v>
      </c>
      <c r="E15" s="14" t="s">
        <v>11</v>
      </c>
      <c r="F15" s="15" t="s">
        <v>12</v>
      </c>
      <c r="G15" s="13" t="s">
        <v>5</v>
      </c>
      <c r="H15" s="15" t="s">
        <v>6</v>
      </c>
    </row>
    <row r="16" spans="1:8" x14ac:dyDescent="0.35">
      <c r="A16" s="36" t="s">
        <v>27</v>
      </c>
      <c r="B16" s="2" t="s">
        <v>0</v>
      </c>
      <c r="C16" s="2">
        <v>0</v>
      </c>
      <c r="D16" s="2">
        <v>1</v>
      </c>
      <c r="E16" s="2">
        <v>2630000</v>
      </c>
      <c r="F16" s="37">
        <v>2630000</v>
      </c>
      <c r="G16" s="22"/>
      <c r="H16" s="23"/>
    </row>
    <row r="17" spans="1:8" x14ac:dyDescent="0.35">
      <c r="A17" s="34" t="s">
        <v>27</v>
      </c>
      <c r="B17" s="34" t="s">
        <v>0</v>
      </c>
      <c r="C17" s="34">
        <v>0</v>
      </c>
      <c r="D17" s="34">
        <v>2</v>
      </c>
      <c r="E17" s="34">
        <v>1500000</v>
      </c>
      <c r="F17" s="7">
        <v>1500000</v>
      </c>
      <c r="G17" s="32"/>
      <c r="H17" s="28"/>
    </row>
    <row r="18" spans="1:8" x14ac:dyDescent="0.35">
      <c r="A18" s="38" t="s">
        <v>27</v>
      </c>
      <c r="B18" s="34" t="s">
        <v>0</v>
      </c>
      <c r="C18" s="34">
        <v>0</v>
      </c>
      <c r="D18" s="34">
        <v>3</v>
      </c>
      <c r="E18" s="34">
        <v>223000</v>
      </c>
      <c r="F18" s="7">
        <v>223000</v>
      </c>
      <c r="G18" s="32"/>
      <c r="H18" s="28"/>
    </row>
    <row r="19" spans="1:8" x14ac:dyDescent="0.35">
      <c r="A19" s="34" t="s">
        <v>27</v>
      </c>
      <c r="B19" s="34" t="s">
        <v>0</v>
      </c>
      <c r="C19" s="34">
        <v>0</v>
      </c>
      <c r="D19" s="34">
        <v>4</v>
      </c>
      <c r="E19" s="34">
        <v>1970000</v>
      </c>
      <c r="F19" s="7">
        <v>1970000</v>
      </c>
      <c r="G19" s="32"/>
      <c r="H19" s="28"/>
    </row>
    <row r="20" spans="1:8" x14ac:dyDescent="0.35">
      <c r="A20" s="38" t="s">
        <v>27</v>
      </c>
      <c r="B20" s="34" t="s">
        <v>0</v>
      </c>
      <c r="C20" s="34">
        <v>0</v>
      </c>
      <c r="D20" s="34">
        <v>5</v>
      </c>
      <c r="E20" s="34">
        <v>1970000</v>
      </c>
      <c r="F20" s="7">
        <v>1970000</v>
      </c>
      <c r="G20" s="32"/>
      <c r="H20" s="28"/>
    </row>
    <row r="21" spans="1:8" ht="15" thickBot="1" x14ac:dyDescent="0.4">
      <c r="A21" s="38" t="s">
        <v>27</v>
      </c>
      <c r="B21" s="9" t="s">
        <v>0</v>
      </c>
      <c r="C21" s="9">
        <v>0</v>
      </c>
      <c r="D21" s="9">
        <v>6</v>
      </c>
      <c r="E21" s="9">
        <v>2280000</v>
      </c>
      <c r="F21" s="17">
        <v>2280000</v>
      </c>
      <c r="G21" s="33"/>
      <c r="H21" s="31"/>
    </row>
    <row r="22" spans="1:8" x14ac:dyDescent="0.35">
      <c r="A22" s="36" t="s">
        <v>27</v>
      </c>
      <c r="B22" s="34" t="s">
        <v>1</v>
      </c>
      <c r="C22" s="34">
        <v>0</v>
      </c>
      <c r="D22" s="34">
        <v>1</v>
      </c>
      <c r="E22" s="34">
        <v>39900</v>
      </c>
      <c r="F22" s="6">
        <f t="shared" ref="F22:F53" si="0">E22*20</f>
        <v>798000</v>
      </c>
      <c r="G22" s="22">
        <f t="shared" ref="G22:G53" si="1">F22/$G$13</f>
        <v>0.62149532710280375</v>
      </c>
      <c r="H22" s="23">
        <f t="shared" ref="H22:H53" si="2">LOG10(G22)</f>
        <v>-0.20656213238210502</v>
      </c>
    </row>
    <row r="23" spans="1:8" x14ac:dyDescent="0.35">
      <c r="A23" s="34" t="s">
        <v>27</v>
      </c>
      <c r="B23" s="34" t="s">
        <v>1</v>
      </c>
      <c r="C23" s="34">
        <v>0</v>
      </c>
      <c r="D23" s="34">
        <v>2</v>
      </c>
      <c r="E23" s="34">
        <v>49300</v>
      </c>
      <c r="F23" s="6">
        <f t="shared" si="0"/>
        <v>986000</v>
      </c>
      <c r="G23" s="32">
        <f t="shared" si="1"/>
        <v>0.76791277258566981</v>
      </c>
      <c r="H23" s="28">
        <f t="shared" si="2"/>
        <v>-0.11468810879162324</v>
      </c>
    </row>
    <row r="24" spans="1:8" x14ac:dyDescent="0.35">
      <c r="A24" s="38" t="s">
        <v>27</v>
      </c>
      <c r="B24" s="34" t="s">
        <v>1</v>
      </c>
      <c r="C24" s="34">
        <v>0</v>
      </c>
      <c r="D24" s="34">
        <v>3</v>
      </c>
      <c r="E24" s="34">
        <v>49300</v>
      </c>
      <c r="F24" s="6">
        <f t="shared" si="0"/>
        <v>986000</v>
      </c>
      <c r="G24" s="32">
        <f t="shared" si="1"/>
        <v>0.76791277258566981</v>
      </c>
      <c r="H24" s="28">
        <f t="shared" si="2"/>
        <v>-0.11468810879162324</v>
      </c>
    </row>
    <row r="25" spans="1:8" x14ac:dyDescent="0.35">
      <c r="A25" s="38" t="s">
        <v>27</v>
      </c>
      <c r="B25" s="34" t="s">
        <v>1</v>
      </c>
      <c r="C25" s="34">
        <v>0</v>
      </c>
      <c r="D25" s="34">
        <v>4</v>
      </c>
      <c r="E25" s="34">
        <v>93300</v>
      </c>
      <c r="F25" s="6">
        <f t="shared" si="0"/>
        <v>1866000</v>
      </c>
      <c r="G25" s="32">
        <f t="shared" si="1"/>
        <v>1.4532710280373833</v>
      </c>
      <c r="H25" s="28">
        <f t="shared" si="2"/>
        <v>0.16234661567764669</v>
      </c>
    </row>
    <row r="26" spans="1:8" x14ac:dyDescent="0.35">
      <c r="A26" s="34" t="s">
        <v>27</v>
      </c>
      <c r="B26" s="34" t="s">
        <v>1</v>
      </c>
      <c r="C26" s="34">
        <v>0</v>
      </c>
      <c r="D26" s="34">
        <v>5</v>
      </c>
      <c r="E26" s="34">
        <v>74200</v>
      </c>
      <c r="F26" s="6">
        <f t="shared" si="0"/>
        <v>1484000</v>
      </c>
      <c r="G26" s="32">
        <f t="shared" si="1"/>
        <v>1.1557632398753894</v>
      </c>
      <c r="H26" s="28">
        <f t="shared" si="2"/>
        <v>6.2868877210173799E-2</v>
      </c>
    </row>
    <row r="27" spans="1:8" x14ac:dyDescent="0.35">
      <c r="A27" s="38" t="s">
        <v>27</v>
      </c>
      <c r="B27" s="34" t="s">
        <v>1</v>
      </c>
      <c r="C27" s="34">
        <v>0</v>
      </c>
      <c r="D27" s="34">
        <v>6</v>
      </c>
      <c r="E27" s="34">
        <v>79200</v>
      </c>
      <c r="F27" s="6">
        <f t="shared" si="0"/>
        <v>1584000</v>
      </c>
      <c r="G27" s="32">
        <f t="shared" si="1"/>
        <v>1.233644859813084</v>
      </c>
      <c r="H27" s="28">
        <f t="shared" si="2"/>
        <v>9.1190153520640194E-2</v>
      </c>
    </row>
    <row r="28" spans="1:8" x14ac:dyDescent="0.35">
      <c r="A28" s="38" t="s">
        <v>27</v>
      </c>
      <c r="B28" s="34" t="s">
        <v>13</v>
      </c>
      <c r="C28" s="34">
        <v>0</v>
      </c>
      <c r="D28" s="34">
        <v>1</v>
      </c>
      <c r="E28" s="34">
        <v>86</v>
      </c>
      <c r="F28" s="7">
        <f t="shared" si="0"/>
        <v>1720</v>
      </c>
      <c r="G28" s="32">
        <f t="shared" si="1"/>
        <v>1.339563862928349E-3</v>
      </c>
      <c r="H28" s="28">
        <f t="shared" si="2"/>
        <v>-2.8730365768252857</v>
      </c>
    </row>
    <row r="29" spans="1:8" x14ac:dyDescent="0.35">
      <c r="A29" s="34" t="s">
        <v>27</v>
      </c>
      <c r="B29" s="34" t="s">
        <v>13</v>
      </c>
      <c r="C29" s="34">
        <v>0</v>
      </c>
      <c r="D29" s="34">
        <v>2</v>
      </c>
      <c r="E29" s="34">
        <v>153</v>
      </c>
      <c r="F29" s="7">
        <f t="shared" si="0"/>
        <v>3060</v>
      </c>
      <c r="G29" s="32">
        <f t="shared" si="1"/>
        <v>2.3831775700934579E-3</v>
      </c>
      <c r="H29" s="28">
        <f t="shared" si="2"/>
        <v>-2.6228435972512543</v>
      </c>
    </row>
    <row r="30" spans="1:8" x14ac:dyDescent="0.35">
      <c r="A30" s="38" t="s">
        <v>27</v>
      </c>
      <c r="B30" s="34" t="s">
        <v>13</v>
      </c>
      <c r="C30" s="34">
        <v>0</v>
      </c>
      <c r="D30" s="34">
        <v>3</v>
      </c>
      <c r="E30" s="34">
        <v>329</v>
      </c>
      <c r="F30" s="7">
        <f t="shared" si="0"/>
        <v>6580</v>
      </c>
      <c r="G30" s="32">
        <f t="shared" si="1"/>
        <v>5.1246105919003117E-3</v>
      </c>
      <c r="H30" s="28">
        <f t="shared" si="2"/>
        <v>-2.2903391301188791</v>
      </c>
    </row>
    <row r="31" spans="1:8" x14ac:dyDescent="0.35">
      <c r="A31" s="38" t="s">
        <v>27</v>
      </c>
      <c r="B31" s="34" t="s">
        <v>13</v>
      </c>
      <c r="C31" s="34">
        <v>0</v>
      </c>
      <c r="D31" s="34">
        <v>4</v>
      </c>
      <c r="E31" s="34">
        <v>474</v>
      </c>
      <c r="F31" s="7">
        <f t="shared" si="0"/>
        <v>9480</v>
      </c>
      <c r="G31" s="32">
        <f t="shared" si="1"/>
        <v>7.383177570093458E-3</v>
      </c>
      <c r="H31" s="28">
        <f t="shared" si="2"/>
        <v>-2.1317566863947683</v>
      </c>
    </row>
    <row r="32" spans="1:8" x14ac:dyDescent="0.35">
      <c r="A32" s="34" t="s">
        <v>27</v>
      </c>
      <c r="B32" s="34" t="s">
        <v>13</v>
      </c>
      <c r="C32" s="34">
        <v>0</v>
      </c>
      <c r="D32" s="34">
        <v>5</v>
      </c>
      <c r="E32" s="34">
        <v>147</v>
      </c>
      <c r="F32" s="7">
        <f t="shared" si="0"/>
        <v>2940</v>
      </c>
      <c r="G32" s="32">
        <f t="shared" si="1"/>
        <v>2.2897196261682244E-3</v>
      </c>
      <c r="H32" s="28">
        <f t="shared" si="2"/>
        <v>-2.6402176933206771</v>
      </c>
    </row>
    <row r="33" spans="1:8" x14ac:dyDescent="0.35">
      <c r="A33" s="38" t="s">
        <v>27</v>
      </c>
      <c r="B33" s="34" t="s">
        <v>14</v>
      </c>
      <c r="C33" s="34">
        <v>5</v>
      </c>
      <c r="D33" s="34">
        <v>1</v>
      </c>
      <c r="E33" s="34">
        <v>38800</v>
      </c>
      <c r="F33" s="7">
        <f t="shared" si="0"/>
        <v>776000</v>
      </c>
      <c r="G33" s="32">
        <f t="shared" si="1"/>
        <v>0.60436137071651086</v>
      </c>
      <c r="H33" s="28">
        <f t="shared" si="2"/>
        <v>-0.21870330247464606</v>
      </c>
    </row>
    <row r="34" spans="1:8" x14ac:dyDescent="0.35">
      <c r="A34" s="38" t="s">
        <v>27</v>
      </c>
      <c r="B34" s="34" t="s">
        <v>14</v>
      </c>
      <c r="C34" s="34">
        <v>5</v>
      </c>
      <c r="D34" s="34">
        <v>2</v>
      </c>
      <c r="E34" s="34">
        <v>14600</v>
      </c>
      <c r="F34" s="7">
        <f t="shared" si="0"/>
        <v>292000</v>
      </c>
      <c r="G34" s="32">
        <f t="shared" si="1"/>
        <v>0.22741433021806853</v>
      </c>
      <c r="H34" s="28">
        <f t="shared" si="2"/>
        <v>-0.64318217228441621</v>
      </c>
    </row>
    <row r="35" spans="1:8" x14ac:dyDescent="0.35">
      <c r="A35" s="34" t="s">
        <v>27</v>
      </c>
      <c r="B35" s="34" t="s">
        <v>14</v>
      </c>
      <c r="C35" s="34">
        <v>5</v>
      </c>
      <c r="D35" s="34">
        <v>3</v>
      </c>
      <c r="E35" s="34">
        <v>22100</v>
      </c>
      <c r="F35" s="7">
        <f t="shared" si="0"/>
        <v>442000</v>
      </c>
      <c r="G35" s="32">
        <f t="shared" si="1"/>
        <v>0.34423676012461057</v>
      </c>
      <c r="H35" s="28">
        <f t="shared" si="2"/>
        <v>-0.46314275438374258</v>
      </c>
    </row>
    <row r="36" spans="1:8" x14ac:dyDescent="0.35">
      <c r="A36" s="38" t="s">
        <v>27</v>
      </c>
      <c r="B36" s="34" t="s">
        <v>14</v>
      </c>
      <c r="C36" s="34">
        <v>5</v>
      </c>
      <c r="D36" s="34">
        <v>4</v>
      </c>
      <c r="E36" s="34">
        <v>27500</v>
      </c>
      <c r="F36" s="7">
        <f t="shared" si="0"/>
        <v>550000</v>
      </c>
      <c r="G36" s="32">
        <f t="shared" si="1"/>
        <v>0.42834890965732086</v>
      </c>
      <c r="H36" s="28">
        <f t="shared" si="2"/>
        <v>-0.36820233423859061</v>
      </c>
    </row>
    <row r="37" spans="1:8" x14ac:dyDescent="0.35">
      <c r="A37" s="38" t="s">
        <v>27</v>
      </c>
      <c r="B37" s="34" t="s">
        <v>14</v>
      </c>
      <c r="C37" s="34">
        <v>5</v>
      </c>
      <c r="D37" s="34">
        <v>5</v>
      </c>
      <c r="E37" s="34">
        <v>22300</v>
      </c>
      <c r="F37" s="7">
        <f t="shared" si="0"/>
        <v>446000</v>
      </c>
      <c r="G37" s="32">
        <f t="shared" si="1"/>
        <v>0.34735202492211836</v>
      </c>
      <c r="H37" s="28">
        <f t="shared" si="2"/>
        <v>-0.45923016502069264</v>
      </c>
    </row>
    <row r="38" spans="1:8" x14ac:dyDescent="0.35">
      <c r="A38" s="34" t="s">
        <v>27</v>
      </c>
      <c r="B38" s="34" t="s">
        <v>15</v>
      </c>
      <c r="C38" s="34">
        <v>5</v>
      </c>
      <c r="D38" s="34">
        <v>1</v>
      </c>
      <c r="E38" s="34">
        <v>17100</v>
      </c>
      <c r="F38" s="7">
        <f t="shared" si="0"/>
        <v>342000</v>
      </c>
      <c r="G38" s="32">
        <f t="shared" si="1"/>
        <v>0.26635514018691586</v>
      </c>
      <c r="H38" s="28">
        <f t="shared" si="2"/>
        <v>-0.57453891767669951</v>
      </c>
    </row>
    <row r="39" spans="1:8" x14ac:dyDescent="0.35">
      <c r="A39" s="38" t="s">
        <v>27</v>
      </c>
      <c r="B39" s="34" t="s">
        <v>15</v>
      </c>
      <c r="C39" s="34">
        <v>5</v>
      </c>
      <c r="D39" s="34">
        <v>2</v>
      </c>
      <c r="E39" s="34">
        <v>81800</v>
      </c>
      <c r="F39" s="7">
        <f t="shared" si="0"/>
        <v>1636000</v>
      </c>
      <c r="G39" s="32">
        <f t="shared" si="1"/>
        <v>1.2741433021806854</v>
      </c>
      <c r="H39" s="28">
        <f t="shared" si="2"/>
        <v>0.10521827560246974</v>
      </c>
    </row>
    <row r="40" spans="1:8" x14ac:dyDescent="0.35">
      <c r="A40" s="38" t="s">
        <v>27</v>
      </c>
      <c r="B40" s="34" t="s">
        <v>15</v>
      </c>
      <c r="C40" s="34">
        <v>5</v>
      </c>
      <c r="D40" s="34">
        <v>3</v>
      </c>
      <c r="E40" s="34">
        <v>49300</v>
      </c>
      <c r="F40" s="7">
        <f t="shared" si="0"/>
        <v>986000</v>
      </c>
      <c r="G40" s="32">
        <f t="shared" si="1"/>
        <v>0.76791277258566981</v>
      </c>
      <c r="H40" s="28">
        <f t="shared" si="2"/>
        <v>-0.11468810879162324</v>
      </c>
    </row>
    <row r="41" spans="1:8" x14ac:dyDescent="0.35">
      <c r="A41" s="34" t="s">
        <v>27</v>
      </c>
      <c r="B41" s="34" t="s">
        <v>15</v>
      </c>
      <c r="C41" s="34">
        <v>5</v>
      </c>
      <c r="D41" s="34">
        <v>4</v>
      </c>
      <c r="E41" s="34">
        <v>36500</v>
      </c>
      <c r="F41" s="7">
        <f t="shared" si="0"/>
        <v>730000</v>
      </c>
      <c r="G41" s="32">
        <f t="shared" si="1"/>
        <v>0.56853582554517135</v>
      </c>
      <c r="H41" s="28">
        <f t="shared" si="2"/>
        <v>-0.24524216361237855</v>
      </c>
    </row>
    <row r="42" spans="1:8" x14ac:dyDescent="0.35">
      <c r="A42" s="38" t="s">
        <v>27</v>
      </c>
      <c r="B42" s="34" t="s">
        <v>15</v>
      </c>
      <c r="C42" s="34">
        <v>5</v>
      </c>
      <c r="D42" s="34">
        <v>5</v>
      </c>
      <c r="E42" s="34">
        <v>93300</v>
      </c>
      <c r="F42" s="7">
        <f t="shared" si="0"/>
        <v>1866000</v>
      </c>
      <c r="G42" s="32">
        <f t="shared" si="1"/>
        <v>1.4532710280373833</v>
      </c>
      <c r="H42" s="28">
        <f t="shared" si="2"/>
        <v>0.16234661567764669</v>
      </c>
    </row>
    <row r="43" spans="1:8" x14ac:dyDescent="0.35">
      <c r="A43" s="38" t="s">
        <v>27</v>
      </c>
      <c r="B43" s="34" t="s">
        <v>25</v>
      </c>
      <c r="C43" s="34">
        <v>5</v>
      </c>
      <c r="D43" s="34">
        <v>1</v>
      </c>
      <c r="E43" s="34">
        <v>6800</v>
      </c>
      <c r="F43" s="7">
        <f t="shared" si="0"/>
        <v>136000</v>
      </c>
      <c r="G43" s="32">
        <f t="shared" si="1"/>
        <v>0.1059190031152648</v>
      </c>
      <c r="H43" s="28">
        <f t="shared" si="2"/>
        <v>-0.97502611536261696</v>
      </c>
    </row>
    <row r="44" spans="1:8" x14ac:dyDescent="0.35">
      <c r="A44" s="34" t="s">
        <v>27</v>
      </c>
      <c r="B44" s="34" t="s">
        <v>25</v>
      </c>
      <c r="C44" s="34">
        <v>5</v>
      </c>
      <c r="D44" s="34">
        <v>2</v>
      </c>
      <c r="E44" s="34">
        <v>6800</v>
      </c>
      <c r="F44" s="7">
        <f t="shared" si="0"/>
        <v>136000</v>
      </c>
      <c r="G44" s="32">
        <f t="shared" si="1"/>
        <v>0.1059190031152648</v>
      </c>
      <c r="H44" s="28">
        <f t="shared" si="2"/>
        <v>-0.97502611536261696</v>
      </c>
    </row>
    <row r="45" spans="1:8" x14ac:dyDescent="0.35">
      <c r="A45" s="38" t="s">
        <v>27</v>
      </c>
      <c r="B45" s="34" t="s">
        <v>25</v>
      </c>
      <c r="C45" s="34">
        <v>5</v>
      </c>
      <c r="D45" s="34">
        <v>3</v>
      </c>
      <c r="E45" s="34">
        <v>12800</v>
      </c>
      <c r="F45" s="7">
        <f t="shared" si="0"/>
        <v>256000</v>
      </c>
      <c r="G45" s="32">
        <f t="shared" si="1"/>
        <v>0.19937694704049844</v>
      </c>
      <c r="H45" s="28">
        <f t="shared" si="2"/>
        <v>-0.70032505842098491</v>
      </c>
    </row>
    <row r="46" spans="1:8" x14ac:dyDescent="0.35">
      <c r="A46" s="38" t="s">
        <v>27</v>
      </c>
      <c r="B46" s="34" t="s">
        <v>25</v>
      </c>
      <c r="C46" s="34">
        <v>5</v>
      </c>
      <c r="D46" s="34">
        <v>4</v>
      </c>
      <c r="E46" s="34">
        <v>39900</v>
      </c>
      <c r="F46" s="7">
        <f t="shared" si="0"/>
        <v>798000</v>
      </c>
      <c r="G46" s="32">
        <f t="shared" si="1"/>
        <v>0.62149532710280375</v>
      </c>
      <c r="H46" s="28">
        <f t="shared" si="2"/>
        <v>-0.20656213238210502</v>
      </c>
    </row>
    <row r="47" spans="1:8" x14ac:dyDescent="0.35">
      <c r="A47" s="34" t="s">
        <v>27</v>
      </c>
      <c r="B47" s="34" t="s">
        <v>25</v>
      </c>
      <c r="C47" s="34">
        <v>5</v>
      </c>
      <c r="D47" s="34">
        <v>5</v>
      </c>
      <c r="E47" s="34">
        <v>47400</v>
      </c>
      <c r="F47" s="7">
        <f t="shared" si="0"/>
        <v>948000</v>
      </c>
      <c r="G47" s="32">
        <f t="shared" si="1"/>
        <v>0.73831775700934577</v>
      </c>
      <c r="H47" s="28">
        <f t="shared" si="2"/>
        <v>-0.13175668639476823</v>
      </c>
    </row>
    <row r="48" spans="1:8" x14ac:dyDescent="0.35">
      <c r="A48" s="38" t="s">
        <v>27</v>
      </c>
      <c r="B48" s="34" t="s">
        <v>2</v>
      </c>
      <c r="C48" s="34">
        <v>5</v>
      </c>
      <c r="D48" s="34">
        <v>1</v>
      </c>
      <c r="E48" s="34">
        <v>74200</v>
      </c>
      <c r="F48" s="7">
        <f t="shared" si="0"/>
        <v>1484000</v>
      </c>
      <c r="G48" s="32">
        <f t="shared" si="1"/>
        <v>1.1557632398753894</v>
      </c>
      <c r="H48" s="28">
        <f t="shared" si="2"/>
        <v>6.2868877210173799E-2</v>
      </c>
    </row>
    <row r="49" spans="1:8" x14ac:dyDescent="0.35">
      <c r="A49" s="38" t="s">
        <v>27</v>
      </c>
      <c r="B49" s="34" t="s">
        <v>2</v>
      </c>
      <c r="C49" s="34">
        <v>5</v>
      </c>
      <c r="D49" s="34">
        <v>2</v>
      </c>
      <c r="E49" s="34">
        <v>49300</v>
      </c>
      <c r="F49" s="7">
        <f t="shared" si="0"/>
        <v>986000</v>
      </c>
      <c r="G49" s="32">
        <f t="shared" si="1"/>
        <v>0.76791277258566981</v>
      </c>
      <c r="H49" s="28">
        <f t="shared" si="2"/>
        <v>-0.11468810879162324</v>
      </c>
    </row>
    <row r="50" spans="1:8" x14ac:dyDescent="0.35">
      <c r="A50" s="34" t="s">
        <v>27</v>
      </c>
      <c r="B50" s="34" t="s">
        <v>2</v>
      </c>
      <c r="C50" s="34">
        <v>5</v>
      </c>
      <c r="D50" s="34">
        <v>3</v>
      </c>
      <c r="E50" s="34">
        <v>62200</v>
      </c>
      <c r="F50" s="7">
        <f t="shared" si="0"/>
        <v>1244000</v>
      </c>
      <c r="G50" s="32">
        <f t="shared" si="1"/>
        <v>0.96884735202492211</v>
      </c>
      <c r="H50" s="28">
        <f t="shared" si="2"/>
        <v>-1.3744643378034575E-2</v>
      </c>
    </row>
    <row r="51" spans="1:8" x14ac:dyDescent="0.35">
      <c r="A51" s="38" t="s">
        <v>27</v>
      </c>
      <c r="B51" s="34" t="s">
        <v>2</v>
      </c>
      <c r="C51" s="34">
        <v>5</v>
      </c>
      <c r="D51" s="34">
        <v>4</v>
      </c>
      <c r="E51" s="34">
        <v>25300</v>
      </c>
      <c r="F51" s="7">
        <f t="shared" si="0"/>
        <v>506000</v>
      </c>
      <c r="G51" s="32">
        <f t="shared" si="1"/>
        <v>0.39408099688473519</v>
      </c>
      <c r="H51" s="28">
        <f t="shared" si="2"/>
        <v>-0.40441450689303537</v>
      </c>
    </row>
    <row r="52" spans="1:8" x14ac:dyDescent="0.35">
      <c r="A52" s="38" t="s">
        <v>27</v>
      </c>
      <c r="B52" s="34" t="s">
        <v>2</v>
      </c>
      <c r="C52" s="34">
        <v>5</v>
      </c>
      <c r="D52" s="34">
        <v>5</v>
      </c>
      <c r="E52" s="34">
        <v>49300</v>
      </c>
      <c r="F52" s="7">
        <f t="shared" si="0"/>
        <v>986000</v>
      </c>
      <c r="G52" s="32">
        <f t="shared" si="1"/>
        <v>0.76791277258566981</v>
      </c>
      <c r="H52" s="28">
        <f t="shared" si="2"/>
        <v>-0.11468810879162324</v>
      </c>
    </row>
    <row r="53" spans="1:8" ht="15" thickBot="1" x14ac:dyDescent="0.4">
      <c r="A53" s="39" t="s">
        <v>27</v>
      </c>
      <c r="B53" s="9" t="s">
        <v>2</v>
      </c>
      <c r="C53" s="9">
        <v>5</v>
      </c>
      <c r="D53" s="9">
        <v>6</v>
      </c>
      <c r="E53" s="9">
        <v>39900</v>
      </c>
      <c r="F53" s="17">
        <f t="shared" si="0"/>
        <v>798000</v>
      </c>
      <c r="G53" s="33">
        <f t="shared" si="1"/>
        <v>0.62149532710280375</v>
      </c>
      <c r="H53" s="31">
        <f t="shared" si="2"/>
        <v>-0.20656213238210502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03AE-8B5F-42BD-A275-9CC9E50FD3ED}">
  <dimension ref="A1:H53"/>
  <sheetViews>
    <sheetView tabSelected="1" workbookViewId="0">
      <selection activeCell="A2" sqref="A2"/>
    </sheetView>
  </sheetViews>
  <sheetFormatPr defaultRowHeight="14.5" x14ac:dyDescent="0.35"/>
  <cols>
    <col min="2" max="2" width="12.81640625" customWidth="1"/>
    <col min="6" max="6" width="11.453125" customWidth="1"/>
    <col min="7" max="7" width="11.81640625" customWidth="1"/>
    <col min="8" max="8" width="12.1796875" customWidth="1"/>
  </cols>
  <sheetData>
    <row r="1" spans="1:8" x14ac:dyDescent="0.35">
      <c r="A1" t="s">
        <v>29</v>
      </c>
    </row>
    <row r="2" spans="1:8" x14ac:dyDescent="0.35">
      <c r="A2" t="s">
        <v>16</v>
      </c>
    </row>
    <row r="3" spans="1:8" x14ac:dyDescent="0.35">
      <c r="A3" t="s">
        <v>17</v>
      </c>
    </row>
    <row r="4" spans="1:8" x14ac:dyDescent="0.35">
      <c r="A4" t="s">
        <v>18</v>
      </c>
    </row>
    <row r="5" spans="1:8" x14ac:dyDescent="0.35">
      <c r="A5" t="s">
        <v>19</v>
      </c>
    </row>
    <row r="6" spans="1:8" x14ac:dyDescent="0.35">
      <c r="A6" t="s">
        <v>20</v>
      </c>
    </row>
    <row r="7" spans="1:8" x14ac:dyDescent="0.35">
      <c r="A7" t="s">
        <v>21</v>
      </c>
    </row>
    <row r="8" spans="1:8" x14ac:dyDescent="0.35">
      <c r="A8" t="s">
        <v>22</v>
      </c>
    </row>
    <row r="9" spans="1:8" x14ac:dyDescent="0.35">
      <c r="A9" t="s">
        <v>23</v>
      </c>
    </row>
    <row r="11" spans="1:8" x14ac:dyDescent="0.35">
      <c r="A11" t="s">
        <v>3</v>
      </c>
    </row>
    <row r="12" spans="1:8" x14ac:dyDescent="0.35">
      <c r="G12" s="34" t="s">
        <v>4</v>
      </c>
    </row>
    <row r="13" spans="1:8" ht="15" thickBot="1" x14ac:dyDescent="0.4">
      <c r="G13" s="40">
        <f>AVERAGE(F22:F27)</f>
        <v>2088666.6666666667</v>
      </c>
    </row>
    <row r="14" spans="1:8" x14ac:dyDescent="0.35">
      <c r="A14" s="10"/>
      <c r="B14" s="11"/>
      <c r="C14" s="11"/>
      <c r="D14" s="11"/>
      <c r="E14" s="11"/>
      <c r="F14" s="12" t="s">
        <v>7</v>
      </c>
      <c r="G14" s="22"/>
      <c r="H14" s="23"/>
    </row>
    <row r="15" spans="1:8" ht="15" thickBot="1" x14ac:dyDescent="0.4">
      <c r="A15" s="41" t="s">
        <v>8</v>
      </c>
      <c r="B15" s="42" t="s">
        <v>24</v>
      </c>
      <c r="C15" s="42" t="s">
        <v>9</v>
      </c>
      <c r="D15" s="42" t="s">
        <v>10</v>
      </c>
      <c r="E15" s="42" t="s">
        <v>11</v>
      </c>
      <c r="F15" s="43" t="s">
        <v>12</v>
      </c>
      <c r="G15" s="13" t="s">
        <v>5</v>
      </c>
      <c r="H15" s="15" t="s">
        <v>6</v>
      </c>
    </row>
    <row r="16" spans="1:8" x14ac:dyDescent="0.35">
      <c r="A16" s="44">
        <v>168</v>
      </c>
      <c r="B16" s="45" t="s">
        <v>0</v>
      </c>
      <c r="C16" s="45">
        <v>0</v>
      </c>
      <c r="D16" s="45">
        <v>1</v>
      </c>
      <c r="E16" s="45">
        <v>933000</v>
      </c>
      <c r="F16" s="46">
        <v>933000</v>
      </c>
      <c r="G16" s="22"/>
      <c r="H16" s="23"/>
    </row>
    <row r="17" spans="1:8" x14ac:dyDescent="0.35">
      <c r="A17" s="38">
        <v>168</v>
      </c>
      <c r="B17" s="34" t="s">
        <v>0</v>
      </c>
      <c r="C17" s="34">
        <v>0</v>
      </c>
      <c r="D17" s="34">
        <v>2</v>
      </c>
      <c r="E17" s="34">
        <v>1700000</v>
      </c>
      <c r="F17" s="7">
        <v>1700000</v>
      </c>
      <c r="G17" s="32"/>
      <c r="H17" s="28"/>
    </row>
    <row r="18" spans="1:8" x14ac:dyDescent="0.35">
      <c r="A18" s="38">
        <v>168</v>
      </c>
      <c r="B18" s="34" t="s">
        <v>0</v>
      </c>
      <c r="C18" s="34">
        <v>0</v>
      </c>
      <c r="D18" s="34">
        <v>3</v>
      </c>
      <c r="E18" s="34">
        <v>1700000</v>
      </c>
      <c r="F18" s="7">
        <v>1700000</v>
      </c>
      <c r="G18" s="32"/>
      <c r="H18" s="28"/>
    </row>
    <row r="19" spans="1:8" x14ac:dyDescent="0.35">
      <c r="A19" s="38">
        <v>168</v>
      </c>
      <c r="B19" s="34" t="s">
        <v>0</v>
      </c>
      <c r="C19" s="34">
        <v>0</v>
      </c>
      <c r="D19" s="34">
        <v>4</v>
      </c>
      <c r="E19" s="34">
        <v>1960000</v>
      </c>
      <c r="F19" s="7">
        <v>1960000</v>
      </c>
      <c r="G19" s="32"/>
      <c r="H19" s="28"/>
    </row>
    <row r="20" spans="1:8" x14ac:dyDescent="0.35">
      <c r="A20" s="38">
        <v>168</v>
      </c>
      <c r="B20" s="34" t="s">
        <v>0</v>
      </c>
      <c r="C20" s="34">
        <v>0</v>
      </c>
      <c r="D20" s="34">
        <v>5</v>
      </c>
      <c r="E20" s="34">
        <v>1710000</v>
      </c>
      <c r="F20" s="7">
        <v>1710000</v>
      </c>
      <c r="G20" s="32"/>
      <c r="H20" s="28"/>
    </row>
    <row r="21" spans="1:8" ht="15" thickBot="1" x14ac:dyDescent="0.4">
      <c r="A21" s="39">
        <v>168</v>
      </c>
      <c r="B21" s="9" t="s">
        <v>0</v>
      </c>
      <c r="C21" s="9">
        <v>0</v>
      </c>
      <c r="D21" s="9">
        <v>6</v>
      </c>
      <c r="E21" s="9">
        <v>1710000</v>
      </c>
      <c r="F21" s="17">
        <v>1710000</v>
      </c>
      <c r="G21" s="33"/>
      <c r="H21" s="31"/>
    </row>
    <row r="22" spans="1:8" x14ac:dyDescent="0.35">
      <c r="A22" s="38">
        <v>168</v>
      </c>
      <c r="B22" s="34" t="s">
        <v>1</v>
      </c>
      <c r="C22" s="34">
        <v>0</v>
      </c>
      <c r="D22" s="34">
        <v>1</v>
      </c>
      <c r="E22" s="34">
        <v>79200</v>
      </c>
      <c r="F22" s="6">
        <f>E22*20</f>
        <v>1584000</v>
      </c>
      <c r="G22" s="22">
        <f t="shared" ref="G22:G53" si="0">F22/$G$13</f>
        <v>0.75837855090967121</v>
      </c>
      <c r="H22" s="23">
        <f t="shared" ref="H22:H53" si="1">LOG10(G22)</f>
        <v>-0.12011395857254924</v>
      </c>
    </row>
    <row r="23" spans="1:8" x14ac:dyDescent="0.35">
      <c r="A23" s="38">
        <v>168</v>
      </c>
      <c r="B23" s="34" t="s">
        <v>1</v>
      </c>
      <c r="C23" s="34">
        <v>0</v>
      </c>
      <c r="D23" s="34">
        <v>2</v>
      </c>
      <c r="E23" s="34">
        <v>79200</v>
      </c>
      <c r="F23" s="6">
        <f t="shared" ref="F23:F53" si="2">E23*20</f>
        <v>1584000</v>
      </c>
      <c r="G23" s="32">
        <f t="shared" si="0"/>
        <v>0.75837855090967121</v>
      </c>
      <c r="H23" s="28">
        <f t="shared" si="1"/>
        <v>-0.12011395857254924</v>
      </c>
    </row>
    <row r="24" spans="1:8" x14ac:dyDescent="0.35">
      <c r="A24" s="38">
        <v>168</v>
      </c>
      <c r="B24" s="34" t="s">
        <v>1</v>
      </c>
      <c r="C24" s="34">
        <v>0</v>
      </c>
      <c r="D24" s="34">
        <v>3</v>
      </c>
      <c r="E24" s="34">
        <v>109000</v>
      </c>
      <c r="F24" s="6">
        <f t="shared" si="2"/>
        <v>2180000</v>
      </c>
      <c r="G24" s="32">
        <f t="shared" si="0"/>
        <v>1.043728056176189</v>
      </c>
      <c r="H24" s="28">
        <f t="shared" si="1"/>
        <v>1.8587357778580949E-2</v>
      </c>
    </row>
    <row r="25" spans="1:8" x14ac:dyDescent="0.35">
      <c r="A25" s="38">
        <v>168</v>
      </c>
      <c r="B25" s="34" t="s">
        <v>1</v>
      </c>
      <c r="C25" s="34">
        <v>0</v>
      </c>
      <c r="D25" s="34">
        <v>4</v>
      </c>
      <c r="E25" s="34">
        <v>79200</v>
      </c>
      <c r="F25" s="6">
        <f t="shared" si="2"/>
        <v>1584000</v>
      </c>
      <c r="G25" s="32">
        <f t="shared" si="0"/>
        <v>0.75837855090967121</v>
      </c>
      <c r="H25" s="28">
        <f t="shared" si="1"/>
        <v>-0.12011395857254924</v>
      </c>
    </row>
    <row r="26" spans="1:8" x14ac:dyDescent="0.35">
      <c r="A26" s="38">
        <v>168</v>
      </c>
      <c r="B26" s="34" t="s">
        <v>1</v>
      </c>
      <c r="C26" s="34">
        <v>0</v>
      </c>
      <c r="D26" s="34">
        <v>5</v>
      </c>
      <c r="E26" s="34">
        <v>150000</v>
      </c>
      <c r="F26" s="6">
        <f t="shared" si="2"/>
        <v>3000000</v>
      </c>
      <c r="G26" s="32">
        <f t="shared" si="0"/>
        <v>1.4363230130864986</v>
      </c>
      <c r="H26" s="28">
        <f t="shared" si="1"/>
        <v>0.15725211889363852</v>
      </c>
    </row>
    <row r="27" spans="1:8" x14ac:dyDescent="0.35">
      <c r="A27" s="38">
        <v>168</v>
      </c>
      <c r="B27" s="34" t="s">
        <v>1</v>
      </c>
      <c r="C27" s="34">
        <v>0</v>
      </c>
      <c r="D27" s="34">
        <v>6</v>
      </c>
      <c r="E27" s="34">
        <v>130000</v>
      </c>
      <c r="F27" s="6">
        <f t="shared" si="2"/>
        <v>2600000</v>
      </c>
      <c r="G27" s="32">
        <f t="shared" si="0"/>
        <v>1.2448132780082988</v>
      </c>
      <c r="H27" s="28">
        <f t="shared" si="1"/>
        <v>9.5104212144794059E-2</v>
      </c>
    </row>
    <row r="28" spans="1:8" x14ac:dyDescent="0.35">
      <c r="A28" s="38">
        <v>168</v>
      </c>
      <c r="B28" s="34" t="s">
        <v>13</v>
      </c>
      <c r="C28" s="34">
        <v>0</v>
      </c>
      <c r="D28" s="34">
        <v>1</v>
      </c>
      <c r="E28" s="34">
        <v>1470</v>
      </c>
      <c r="F28" s="7">
        <f t="shared" si="2"/>
        <v>29400</v>
      </c>
      <c r="G28" s="32">
        <f t="shared" si="0"/>
        <v>1.4075965528247686E-2</v>
      </c>
      <c r="H28" s="28">
        <f t="shared" si="1"/>
        <v>-1.8515218054138667</v>
      </c>
    </row>
    <row r="29" spans="1:8" x14ac:dyDescent="0.35">
      <c r="A29" s="38">
        <v>168</v>
      </c>
      <c r="B29" s="34" t="s">
        <v>13</v>
      </c>
      <c r="C29" s="34">
        <v>0</v>
      </c>
      <c r="D29" s="34">
        <v>2</v>
      </c>
      <c r="E29" s="34">
        <v>920</v>
      </c>
      <c r="F29" s="7">
        <f t="shared" si="2"/>
        <v>18400</v>
      </c>
      <c r="G29" s="32">
        <f t="shared" si="0"/>
        <v>8.8094478135971911E-3</v>
      </c>
      <c r="H29" s="28">
        <f t="shared" si="1"/>
        <v>-2.0550513128164876</v>
      </c>
    </row>
    <row r="30" spans="1:8" x14ac:dyDescent="0.35">
      <c r="A30" s="38">
        <v>168</v>
      </c>
      <c r="B30" s="34" t="s">
        <v>13</v>
      </c>
      <c r="C30" s="34">
        <v>0</v>
      </c>
      <c r="D30" s="34">
        <v>3</v>
      </c>
      <c r="E30" s="34">
        <v>3990</v>
      </c>
      <c r="F30" s="7">
        <f t="shared" si="2"/>
        <v>79800</v>
      </c>
      <c r="G30" s="32">
        <f t="shared" si="0"/>
        <v>3.8206192148100858E-2</v>
      </c>
      <c r="H30" s="28">
        <f t="shared" si="1"/>
        <v>-1.4178662444752945</v>
      </c>
    </row>
    <row r="31" spans="1:8" x14ac:dyDescent="0.35">
      <c r="A31" s="38">
        <v>168</v>
      </c>
      <c r="B31" s="34" t="s">
        <v>13</v>
      </c>
      <c r="C31" s="34">
        <v>0</v>
      </c>
      <c r="D31" s="34">
        <v>4</v>
      </c>
      <c r="E31" s="34">
        <v>1470</v>
      </c>
      <c r="F31" s="7">
        <f t="shared" si="2"/>
        <v>29400</v>
      </c>
      <c r="G31" s="32">
        <f t="shared" si="0"/>
        <v>1.4075965528247686E-2</v>
      </c>
      <c r="H31" s="28">
        <f t="shared" si="1"/>
        <v>-1.8515218054138667</v>
      </c>
    </row>
    <row r="32" spans="1:8" x14ac:dyDescent="0.35">
      <c r="A32" s="38">
        <v>168</v>
      </c>
      <c r="B32" s="34" t="s">
        <v>13</v>
      </c>
      <c r="C32" s="34">
        <v>0</v>
      </c>
      <c r="D32" s="34">
        <v>5</v>
      </c>
      <c r="E32" s="34">
        <v>1930</v>
      </c>
      <c r="F32" s="7">
        <f t="shared" si="2"/>
        <v>38600</v>
      </c>
      <c r="G32" s="32">
        <f t="shared" si="0"/>
        <v>1.8480689435046282E-2</v>
      </c>
      <c r="H32" s="28">
        <f t="shared" si="1"/>
        <v>-1.733281831154269</v>
      </c>
    </row>
    <row r="33" spans="1:8" x14ac:dyDescent="0.35">
      <c r="A33" s="38">
        <v>168</v>
      </c>
      <c r="B33" s="34" t="s">
        <v>14</v>
      </c>
      <c r="C33" s="34">
        <v>5</v>
      </c>
      <c r="D33" s="34">
        <v>1</v>
      </c>
      <c r="E33" s="34">
        <v>12300</v>
      </c>
      <c r="F33" s="7">
        <f t="shared" si="2"/>
        <v>246000</v>
      </c>
      <c r="G33" s="32">
        <f t="shared" si="0"/>
        <v>0.11777848707309288</v>
      </c>
      <c r="H33" s="28">
        <f t="shared" si="1"/>
        <v>-0.92893402872264474</v>
      </c>
    </row>
    <row r="34" spans="1:8" x14ac:dyDescent="0.35">
      <c r="A34" s="38">
        <v>168</v>
      </c>
      <c r="B34" s="34" t="s">
        <v>14</v>
      </c>
      <c r="C34" s="34">
        <v>5</v>
      </c>
      <c r="D34" s="34">
        <v>2</v>
      </c>
      <c r="E34" s="34">
        <v>14700</v>
      </c>
      <c r="F34" s="7">
        <f t="shared" si="2"/>
        <v>294000</v>
      </c>
      <c r="G34" s="32">
        <f t="shared" si="0"/>
        <v>0.14075965528247686</v>
      </c>
      <c r="H34" s="28">
        <f t="shared" si="1"/>
        <v>-0.85152180541386657</v>
      </c>
    </row>
    <row r="35" spans="1:8" x14ac:dyDescent="0.35">
      <c r="A35" s="38">
        <v>168</v>
      </c>
      <c r="B35" s="34" t="s">
        <v>14</v>
      </c>
      <c r="C35" s="34">
        <v>5</v>
      </c>
      <c r="D35" s="34">
        <v>3</v>
      </c>
      <c r="E35" s="34">
        <v>16400</v>
      </c>
      <c r="F35" s="7">
        <f t="shared" si="2"/>
        <v>328000</v>
      </c>
      <c r="G35" s="32">
        <f t="shared" si="0"/>
        <v>0.15703798276412384</v>
      </c>
      <c r="H35" s="28">
        <f t="shared" si="1"/>
        <v>-0.80399529211434484</v>
      </c>
    </row>
    <row r="36" spans="1:8" x14ac:dyDescent="0.35">
      <c r="A36" s="38">
        <v>168</v>
      </c>
      <c r="B36" s="34" t="s">
        <v>14</v>
      </c>
      <c r="C36" s="34">
        <v>5</v>
      </c>
      <c r="D36" s="34">
        <v>4</v>
      </c>
      <c r="E36" s="34">
        <v>31700</v>
      </c>
      <c r="F36" s="7">
        <f t="shared" si="2"/>
        <v>634000</v>
      </c>
      <c r="G36" s="32">
        <f t="shared" si="0"/>
        <v>0.30354293009894667</v>
      </c>
      <c r="H36" s="28">
        <f t="shared" si="1"/>
        <v>-0.51777987794429126</v>
      </c>
    </row>
    <row r="37" spans="1:8" x14ac:dyDescent="0.35">
      <c r="A37" s="38">
        <v>168</v>
      </c>
      <c r="B37" s="34" t="s">
        <v>14</v>
      </c>
      <c r="C37" s="34">
        <v>5</v>
      </c>
      <c r="D37" s="34">
        <v>5</v>
      </c>
      <c r="E37" s="34">
        <v>25500</v>
      </c>
      <c r="F37" s="7">
        <f t="shared" si="2"/>
        <v>510000</v>
      </c>
      <c r="G37" s="32">
        <f t="shared" si="0"/>
        <v>0.24417491222470475</v>
      </c>
      <c r="H37" s="28">
        <f t="shared" si="1"/>
        <v>-0.61229895972808757</v>
      </c>
    </row>
    <row r="38" spans="1:8" x14ac:dyDescent="0.35">
      <c r="A38" s="38">
        <v>168</v>
      </c>
      <c r="B38" s="34" t="s">
        <v>15</v>
      </c>
      <c r="C38" s="34">
        <v>5</v>
      </c>
      <c r="D38" s="34">
        <v>1</v>
      </c>
      <c r="E38" s="34">
        <v>25500</v>
      </c>
      <c r="F38" s="7">
        <f t="shared" si="2"/>
        <v>510000</v>
      </c>
      <c r="G38" s="32">
        <f t="shared" si="0"/>
        <v>0.24417491222470475</v>
      </c>
      <c r="H38" s="28">
        <f t="shared" si="1"/>
        <v>-0.61229895972808757</v>
      </c>
    </row>
    <row r="39" spans="1:8" x14ac:dyDescent="0.35">
      <c r="A39" s="38">
        <v>168</v>
      </c>
      <c r="B39" s="34" t="s">
        <v>15</v>
      </c>
      <c r="C39" s="34">
        <v>5</v>
      </c>
      <c r="D39" s="34">
        <v>2</v>
      </c>
      <c r="E39" s="34">
        <v>62200</v>
      </c>
      <c r="F39" s="7">
        <f t="shared" si="2"/>
        <v>1244000</v>
      </c>
      <c r="G39" s="32">
        <f t="shared" si="0"/>
        <v>0.5955952760932014</v>
      </c>
      <c r="H39" s="28">
        <f t="shared" si="1"/>
        <v>-0.22504875547122402</v>
      </c>
    </row>
    <row r="40" spans="1:8" x14ac:dyDescent="0.35">
      <c r="A40" s="38">
        <v>168</v>
      </c>
      <c r="B40" s="34" t="s">
        <v>15</v>
      </c>
      <c r="C40" s="34">
        <v>5</v>
      </c>
      <c r="D40" s="34">
        <v>3</v>
      </c>
      <c r="E40" s="34">
        <v>62200</v>
      </c>
      <c r="F40" s="7">
        <f t="shared" si="2"/>
        <v>1244000</v>
      </c>
      <c r="G40" s="32">
        <f t="shared" si="0"/>
        <v>0.5955952760932014</v>
      </c>
      <c r="H40" s="28">
        <f t="shared" si="1"/>
        <v>-0.22504875547122402</v>
      </c>
    </row>
    <row r="41" spans="1:8" x14ac:dyDescent="0.35">
      <c r="A41" s="38">
        <v>168</v>
      </c>
      <c r="B41" s="34" t="s">
        <v>15</v>
      </c>
      <c r="C41" s="34">
        <v>5</v>
      </c>
      <c r="D41" s="34">
        <v>4</v>
      </c>
      <c r="E41" s="34">
        <v>32900</v>
      </c>
      <c r="F41" s="7">
        <f t="shared" si="2"/>
        <v>658000</v>
      </c>
      <c r="G41" s="32">
        <f t="shared" si="0"/>
        <v>0.31503351420363868</v>
      </c>
      <c r="H41" s="28">
        <f t="shared" si="1"/>
        <v>-0.50164324221206846</v>
      </c>
    </row>
    <row r="42" spans="1:8" x14ac:dyDescent="0.35">
      <c r="A42" s="38">
        <v>168</v>
      </c>
      <c r="B42" s="34" t="s">
        <v>15</v>
      </c>
      <c r="C42" s="34">
        <v>5</v>
      </c>
      <c r="D42" s="34">
        <v>5</v>
      </c>
      <c r="E42" s="34">
        <v>47400</v>
      </c>
      <c r="F42" s="7">
        <f t="shared" si="2"/>
        <v>948000</v>
      </c>
      <c r="G42" s="32">
        <f t="shared" si="0"/>
        <v>0.45387807213533354</v>
      </c>
      <c r="H42" s="28">
        <f t="shared" si="1"/>
        <v>-0.34306079848795767</v>
      </c>
    </row>
    <row r="43" spans="1:8" x14ac:dyDescent="0.35">
      <c r="A43" s="38">
        <v>168</v>
      </c>
      <c r="B43" s="34" t="s">
        <v>25</v>
      </c>
      <c r="C43" s="34">
        <v>5</v>
      </c>
      <c r="D43" s="34">
        <v>1</v>
      </c>
      <c r="E43" s="34">
        <v>14700</v>
      </c>
      <c r="F43" s="7">
        <f t="shared" si="2"/>
        <v>294000</v>
      </c>
      <c r="G43" s="32">
        <f t="shared" si="0"/>
        <v>0.14075965528247686</v>
      </c>
      <c r="H43" s="28">
        <f t="shared" si="1"/>
        <v>-0.85152180541386657</v>
      </c>
    </row>
    <row r="44" spans="1:8" x14ac:dyDescent="0.35">
      <c r="A44" s="38">
        <v>168</v>
      </c>
      <c r="B44" s="34" t="s">
        <v>25</v>
      </c>
      <c r="C44" s="34">
        <v>5</v>
      </c>
      <c r="D44" s="34">
        <v>2</v>
      </c>
      <c r="E44" s="34">
        <v>7420</v>
      </c>
      <c r="F44" s="7">
        <f t="shared" si="2"/>
        <v>148400</v>
      </c>
      <c r="G44" s="32">
        <f t="shared" si="0"/>
        <v>7.1050111714012126E-2</v>
      </c>
      <c r="H44" s="28">
        <f t="shared" si="1"/>
        <v>-1.1484352348830156</v>
      </c>
    </row>
    <row r="45" spans="1:8" x14ac:dyDescent="0.35">
      <c r="A45" s="38">
        <v>168</v>
      </c>
      <c r="B45" s="34" t="s">
        <v>25</v>
      </c>
      <c r="C45" s="34">
        <v>5</v>
      </c>
      <c r="D45" s="34">
        <v>3</v>
      </c>
      <c r="E45" s="34">
        <v>7920</v>
      </c>
      <c r="F45" s="7">
        <f t="shared" si="2"/>
        <v>158400</v>
      </c>
      <c r="G45" s="32">
        <f t="shared" si="0"/>
        <v>7.5837855090967118E-2</v>
      </c>
      <c r="H45" s="28">
        <f t="shared" si="1"/>
        <v>-1.1201139585725493</v>
      </c>
    </row>
    <row r="46" spans="1:8" x14ac:dyDescent="0.35">
      <c r="A46" s="38">
        <v>168</v>
      </c>
      <c r="B46" s="34" t="s">
        <v>25</v>
      </c>
      <c r="C46" s="34">
        <v>5</v>
      </c>
      <c r="D46" s="34">
        <v>4</v>
      </c>
      <c r="E46" s="34">
        <v>62200</v>
      </c>
      <c r="F46" s="7">
        <f t="shared" si="2"/>
        <v>1244000</v>
      </c>
      <c r="G46" s="32">
        <f t="shared" si="0"/>
        <v>0.5955952760932014</v>
      </c>
      <c r="H46" s="28">
        <f t="shared" si="1"/>
        <v>-0.22504875547122402</v>
      </c>
    </row>
    <row r="47" spans="1:8" x14ac:dyDescent="0.35">
      <c r="A47" s="38">
        <v>168</v>
      </c>
      <c r="B47" s="34" t="s">
        <v>25</v>
      </c>
      <c r="C47" s="34">
        <v>5</v>
      </c>
      <c r="D47" s="34">
        <v>5</v>
      </c>
      <c r="E47" s="34">
        <v>79200</v>
      </c>
      <c r="F47" s="7">
        <f t="shared" si="2"/>
        <v>1584000</v>
      </c>
      <c r="G47" s="32">
        <f t="shared" si="0"/>
        <v>0.75837855090967121</v>
      </c>
      <c r="H47" s="28">
        <f t="shared" si="1"/>
        <v>-0.12011395857254924</v>
      </c>
    </row>
    <row r="48" spans="1:8" x14ac:dyDescent="0.35">
      <c r="A48" s="38">
        <v>168</v>
      </c>
      <c r="B48" s="34" t="s">
        <v>2</v>
      </c>
      <c r="C48" s="34">
        <v>5</v>
      </c>
      <c r="D48" s="34">
        <v>1</v>
      </c>
      <c r="E48" s="34">
        <v>25300</v>
      </c>
      <c r="F48" s="7">
        <f t="shared" si="2"/>
        <v>506000</v>
      </c>
      <c r="G48" s="32">
        <f t="shared" si="0"/>
        <v>0.24225981487392276</v>
      </c>
      <c r="H48" s="28">
        <f t="shared" si="1"/>
        <v>-0.61571861898622482</v>
      </c>
    </row>
    <row r="49" spans="1:8" x14ac:dyDescent="0.35">
      <c r="A49" s="38">
        <v>168</v>
      </c>
      <c r="B49" s="34" t="s">
        <v>2</v>
      </c>
      <c r="C49" s="34">
        <v>5</v>
      </c>
      <c r="D49" s="34">
        <v>2</v>
      </c>
      <c r="E49" s="34">
        <v>18800</v>
      </c>
      <c r="F49" s="7">
        <f t="shared" si="2"/>
        <v>376000</v>
      </c>
      <c r="G49" s="32">
        <f t="shared" si="0"/>
        <v>0.18001915097350782</v>
      </c>
      <c r="H49" s="28">
        <f t="shared" si="1"/>
        <v>-0.74468129089836288</v>
      </c>
    </row>
    <row r="50" spans="1:8" x14ac:dyDescent="0.35">
      <c r="A50" s="38">
        <v>168</v>
      </c>
      <c r="B50" s="34" t="s">
        <v>2</v>
      </c>
      <c r="C50" s="34">
        <v>5</v>
      </c>
      <c r="D50" s="34">
        <v>3</v>
      </c>
      <c r="E50" s="34">
        <v>19300</v>
      </c>
      <c r="F50" s="7">
        <f t="shared" si="2"/>
        <v>386000</v>
      </c>
      <c r="G50" s="32">
        <f t="shared" si="0"/>
        <v>0.1848068943504628</v>
      </c>
      <c r="H50" s="28">
        <f t="shared" si="1"/>
        <v>-0.73328183115426904</v>
      </c>
    </row>
    <row r="51" spans="1:8" x14ac:dyDescent="0.35">
      <c r="A51" s="38">
        <v>168</v>
      </c>
      <c r="B51" s="34" t="s">
        <v>2</v>
      </c>
      <c r="C51" s="34">
        <v>5</v>
      </c>
      <c r="D51" s="34">
        <v>4</v>
      </c>
      <c r="E51" s="34">
        <v>47400</v>
      </c>
      <c r="F51" s="7">
        <f t="shared" si="2"/>
        <v>948000</v>
      </c>
      <c r="G51" s="32">
        <f t="shared" si="0"/>
        <v>0.45387807213533354</v>
      </c>
      <c r="H51" s="28">
        <f t="shared" si="1"/>
        <v>-0.34306079848795767</v>
      </c>
    </row>
    <row r="52" spans="1:8" x14ac:dyDescent="0.35">
      <c r="A52" s="38">
        <v>168</v>
      </c>
      <c r="B52" s="34" t="s">
        <v>2</v>
      </c>
      <c r="C52" s="34">
        <v>5</v>
      </c>
      <c r="D52" s="34">
        <v>5</v>
      </c>
      <c r="E52" s="34">
        <v>58900</v>
      </c>
      <c r="F52" s="7">
        <f t="shared" si="2"/>
        <v>1178000</v>
      </c>
      <c r="G52" s="32">
        <f t="shared" si="0"/>
        <v>0.56399616980529843</v>
      </c>
      <c r="H52" s="28">
        <f t="shared" si="1"/>
        <v>-0.24872384537494108</v>
      </c>
    </row>
    <row r="53" spans="1:8" ht="15" thickBot="1" x14ac:dyDescent="0.4">
      <c r="A53" s="39">
        <v>168</v>
      </c>
      <c r="B53" s="9" t="s">
        <v>2</v>
      </c>
      <c r="C53" s="9">
        <v>5</v>
      </c>
      <c r="D53" s="9">
        <v>6</v>
      </c>
      <c r="E53" s="9">
        <v>49300</v>
      </c>
      <c r="F53" s="17">
        <f t="shared" si="2"/>
        <v>986000</v>
      </c>
      <c r="G53" s="33">
        <f t="shared" si="0"/>
        <v>0.47207149696776252</v>
      </c>
      <c r="H53" s="31">
        <f t="shared" si="1"/>
        <v>-0.32599222088481272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B. atrophaeus 9372</vt:lpstr>
      <vt:lpstr>B. pumilus SAFR-032</vt:lpstr>
      <vt:lpstr>B. subtilis 168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Schwendner</dc:creator>
  <cp:lastModifiedBy>Schuerger-Lab</cp:lastModifiedBy>
  <dcterms:created xsi:type="dcterms:W3CDTF">2021-10-08T18:23:17Z</dcterms:created>
  <dcterms:modified xsi:type="dcterms:W3CDTF">2022-01-25T17:06:07Z</dcterms:modified>
</cp:coreProperties>
</file>