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musa\Documents\Papers\Papers for submission\Models\Animal\FInal\"/>
    </mc:Choice>
  </mc:AlternateContent>
  <workbookProtection workbookAlgorithmName="SHA-512" workbookHashValue="/S3nHYpHk8d+GcEXKs53yO1gOoUfcPfWl4I7bvRpw1KAr6w6n/bK4kIwJGnRtU3POVcEkwonJrsYzYi9c0sQTg==" workbookSaltValue="tdqbWilcX4+wyQlZaBEtcA==" workbookSpinCount="100000" lockStructure="1"/>
  <bookViews>
    <workbookView xWindow="0" yWindow="0" windowWidth="23040" windowHeight="8040" firstSheet="2" activeTab="5"/>
  </bookViews>
  <sheets>
    <sheet name="FI_daily" sheetId="1" r:id="rId1"/>
    <sheet name="FI_KJday" sheetId="2" r:id="rId2"/>
    <sheet name="ADG (predicted)" sheetId="3" r:id="rId3"/>
    <sheet name="BW(predicted)" sheetId="4" r:id="rId4"/>
    <sheet name="SID_Lys_Individual" sheetId="5" r:id="rId5"/>
    <sheet name="SID_Lys_KJ_NE" sheetId="7" r:id="rId6"/>
    <sheet name="Raw data av(Remus et al., 2019)" sheetId="6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5" l="1"/>
  <c r="C32" i="5"/>
  <c r="D32" i="5"/>
  <c r="F32" i="5"/>
  <c r="E34" i="5"/>
  <c r="E6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7" i="5"/>
  <c r="J41" i="5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B6" i="2"/>
  <c r="AP6" i="2" s="1"/>
  <c r="B6" i="7" s="1"/>
  <c r="AP7" i="2" l="1"/>
  <c r="E32" i="5"/>
  <c r="C67" i="5"/>
  <c r="M41" i="5"/>
  <c r="C34" i="5"/>
  <c r="D34" i="5" l="1"/>
  <c r="S6" i="5"/>
  <c r="V6" i="7" s="1"/>
  <c r="F6" i="7" s="1"/>
  <c r="EH6" i="1"/>
  <c r="J42" i="5"/>
  <c r="J67" i="5" s="1"/>
  <c r="K42" i="5"/>
  <c r="L42" i="5"/>
  <c r="M42" i="5"/>
  <c r="J43" i="5"/>
  <c r="K43" i="5"/>
  <c r="L43" i="5"/>
  <c r="M43" i="5"/>
  <c r="J44" i="5"/>
  <c r="K44" i="5"/>
  <c r="L44" i="5"/>
  <c r="M44" i="5"/>
  <c r="J45" i="5"/>
  <c r="K45" i="5"/>
  <c r="L45" i="5"/>
  <c r="M45" i="5"/>
  <c r="J46" i="5"/>
  <c r="K46" i="5"/>
  <c r="L46" i="5"/>
  <c r="M46" i="5"/>
  <c r="J47" i="5"/>
  <c r="K47" i="5"/>
  <c r="L47" i="5"/>
  <c r="M47" i="5"/>
  <c r="J48" i="5"/>
  <c r="K48" i="5"/>
  <c r="L48" i="5"/>
  <c r="M48" i="5"/>
  <c r="J49" i="5"/>
  <c r="K49" i="5"/>
  <c r="L49" i="5"/>
  <c r="M49" i="5"/>
  <c r="J50" i="5"/>
  <c r="K50" i="5"/>
  <c r="L50" i="5"/>
  <c r="M50" i="5"/>
  <c r="J51" i="5"/>
  <c r="K51" i="5"/>
  <c r="L51" i="5"/>
  <c r="M51" i="5"/>
  <c r="J52" i="5"/>
  <c r="K52" i="5"/>
  <c r="L52" i="5"/>
  <c r="M52" i="5"/>
  <c r="J53" i="5"/>
  <c r="K53" i="5"/>
  <c r="L53" i="5"/>
  <c r="M53" i="5"/>
  <c r="J54" i="5"/>
  <c r="K54" i="5"/>
  <c r="L54" i="5"/>
  <c r="M54" i="5"/>
  <c r="J55" i="5"/>
  <c r="K55" i="5"/>
  <c r="L55" i="5"/>
  <c r="M55" i="5"/>
  <c r="J56" i="5"/>
  <c r="K56" i="5"/>
  <c r="L56" i="5"/>
  <c r="M56" i="5"/>
  <c r="J57" i="5"/>
  <c r="K57" i="5"/>
  <c r="L57" i="5"/>
  <c r="M57" i="5"/>
  <c r="J58" i="5"/>
  <c r="K58" i="5"/>
  <c r="L58" i="5"/>
  <c r="M58" i="5"/>
  <c r="J59" i="5"/>
  <c r="K59" i="5"/>
  <c r="L59" i="5"/>
  <c r="M59" i="5"/>
  <c r="J60" i="5"/>
  <c r="K60" i="5"/>
  <c r="L60" i="5"/>
  <c r="M60" i="5"/>
  <c r="J61" i="5"/>
  <c r="K61" i="5"/>
  <c r="L61" i="5"/>
  <c r="M61" i="5"/>
  <c r="J62" i="5"/>
  <c r="K62" i="5"/>
  <c r="L62" i="5"/>
  <c r="M62" i="5"/>
  <c r="J63" i="5"/>
  <c r="K63" i="5"/>
  <c r="L63" i="5"/>
  <c r="M63" i="5"/>
  <c r="J64" i="5"/>
  <c r="K64" i="5"/>
  <c r="L64" i="5"/>
  <c r="M64" i="5"/>
  <c r="J65" i="5"/>
  <c r="K65" i="5"/>
  <c r="L65" i="5"/>
  <c r="M65" i="5"/>
  <c r="J66" i="5"/>
  <c r="K66" i="5"/>
  <c r="L66" i="5"/>
  <c r="M66" i="5"/>
  <c r="K41" i="5"/>
  <c r="L41" i="5"/>
  <c r="I67" i="5"/>
  <c r="D67" i="5"/>
  <c r="B67" i="5"/>
  <c r="EH32" i="1"/>
  <c r="EH7" i="1"/>
  <c r="EH8" i="1"/>
  <c r="EH9" i="1"/>
  <c r="EH10" i="1"/>
  <c r="EH11" i="1"/>
  <c r="EH12" i="1"/>
  <c r="EH13" i="1"/>
  <c r="EH14" i="1"/>
  <c r="EH15" i="1"/>
  <c r="EH16" i="1"/>
  <c r="EH17" i="1"/>
  <c r="EH18" i="1"/>
  <c r="EH19" i="1"/>
  <c r="EH20" i="1"/>
  <c r="EH21" i="1"/>
  <c r="EH22" i="1"/>
  <c r="EH23" i="1"/>
  <c r="EH24" i="1"/>
  <c r="EH25" i="1"/>
  <c r="EH26" i="1"/>
  <c r="EH27" i="1"/>
  <c r="EH28" i="1"/>
  <c r="EH29" i="1"/>
  <c r="EH30" i="1"/>
  <c r="EH31" i="1"/>
  <c r="EG8" i="1"/>
  <c r="C33" i="5"/>
  <c r="B33" i="5"/>
  <c r="D33" i="5"/>
  <c r="E33" i="5"/>
  <c r="F33" i="5"/>
  <c r="F36" i="5" s="1"/>
  <c r="AQ32" i="4"/>
  <c r="L67" i="5" l="1"/>
  <c r="K67" i="5"/>
  <c r="M67" i="5"/>
  <c r="F67" i="5"/>
  <c r="E67" i="5"/>
  <c r="C6" i="7"/>
  <c r="G6" i="5"/>
  <c r="D6" i="7"/>
  <c r="G6" i="7" s="1"/>
  <c r="I6" i="5"/>
  <c r="J6" i="5"/>
  <c r="K6" i="5"/>
  <c r="L6" i="5"/>
  <c r="M6" i="5"/>
  <c r="N6" i="5"/>
  <c r="O6" i="5"/>
  <c r="P6" i="5"/>
  <c r="Q6" i="5"/>
  <c r="R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N6" i="7" s="1"/>
  <c r="AL6" i="5"/>
  <c r="AM6" i="5"/>
  <c r="AN6" i="5"/>
  <c r="AO6" i="5"/>
  <c r="AP6" i="5"/>
  <c r="AQ6" i="5"/>
  <c r="AR6" i="5"/>
  <c r="AS6" i="5"/>
  <c r="AT6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AJ7" i="5"/>
  <c r="AK7" i="5"/>
  <c r="AL7" i="5"/>
  <c r="AM7" i="5"/>
  <c r="AN7" i="5"/>
  <c r="AO7" i="5"/>
  <c r="AP7" i="5"/>
  <c r="AQ7" i="5"/>
  <c r="AR7" i="5"/>
  <c r="AS7" i="5"/>
  <c r="AT7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AJ8" i="5"/>
  <c r="AK8" i="5"/>
  <c r="AL8" i="5"/>
  <c r="AM8" i="5"/>
  <c r="AN8" i="5"/>
  <c r="AO8" i="5"/>
  <c r="AP8" i="5"/>
  <c r="AQ8" i="5"/>
  <c r="AR8" i="5"/>
  <c r="AS8" i="5"/>
  <c r="AT8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AJ9" i="5"/>
  <c r="AK9" i="5"/>
  <c r="AL9" i="5"/>
  <c r="AM9" i="5"/>
  <c r="AN9" i="5"/>
  <c r="AO9" i="5"/>
  <c r="AP9" i="5"/>
  <c r="AQ9" i="5"/>
  <c r="AR9" i="5"/>
  <c r="AS9" i="5"/>
  <c r="AT9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AJ10" i="5"/>
  <c r="AK10" i="5"/>
  <c r="AL10" i="5"/>
  <c r="AM10" i="5"/>
  <c r="AN10" i="5"/>
  <c r="AO10" i="5"/>
  <c r="AP10" i="5"/>
  <c r="AQ10" i="5"/>
  <c r="AR10" i="5"/>
  <c r="AS10" i="5"/>
  <c r="AT10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AP11" i="5"/>
  <c r="AQ11" i="5"/>
  <c r="AR11" i="5"/>
  <c r="AS11" i="5"/>
  <c r="AT11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AJ12" i="5"/>
  <c r="AK12" i="5"/>
  <c r="AL12" i="5"/>
  <c r="AM12" i="5"/>
  <c r="AN12" i="5"/>
  <c r="AO12" i="5"/>
  <c r="AP12" i="5"/>
  <c r="AQ12" i="5"/>
  <c r="AR12" i="5"/>
  <c r="AS12" i="5"/>
  <c r="AT12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AJ13" i="5"/>
  <c r="AK13" i="5"/>
  <c r="AL13" i="5"/>
  <c r="AM13" i="5"/>
  <c r="AN13" i="5"/>
  <c r="AO13" i="5"/>
  <c r="AP13" i="5"/>
  <c r="AQ13" i="5"/>
  <c r="AR13" i="5"/>
  <c r="AS13" i="5"/>
  <c r="AT13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AJ14" i="5"/>
  <c r="AK14" i="5"/>
  <c r="AL14" i="5"/>
  <c r="AM14" i="5"/>
  <c r="AN14" i="5"/>
  <c r="AO14" i="5"/>
  <c r="AP14" i="5"/>
  <c r="AQ14" i="5"/>
  <c r="AR14" i="5"/>
  <c r="AS14" i="5"/>
  <c r="AT14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AJ15" i="5"/>
  <c r="AK15" i="5"/>
  <c r="AL15" i="5"/>
  <c r="AM15" i="5"/>
  <c r="AN15" i="5"/>
  <c r="AO15" i="5"/>
  <c r="AP15" i="5"/>
  <c r="AQ15" i="5"/>
  <c r="AR15" i="5"/>
  <c r="AS15" i="5"/>
  <c r="AT15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AJ16" i="5"/>
  <c r="AK16" i="5"/>
  <c r="AL16" i="5"/>
  <c r="AM16" i="5"/>
  <c r="AN16" i="5"/>
  <c r="AO16" i="5"/>
  <c r="AP16" i="5"/>
  <c r="AQ16" i="5"/>
  <c r="AR16" i="5"/>
  <c r="AS16" i="5"/>
  <c r="AT16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AJ17" i="5"/>
  <c r="AK17" i="5"/>
  <c r="AL17" i="5"/>
  <c r="AM17" i="5"/>
  <c r="AN17" i="5"/>
  <c r="AO17" i="5"/>
  <c r="AP17" i="5"/>
  <c r="AQ17" i="5"/>
  <c r="AR17" i="5"/>
  <c r="AS17" i="5"/>
  <c r="AT17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AK18" i="5"/>
  <c r="AL18" i="5"/>
  <c r="AM18" i="5"/>
  <c r="AN18" i="5"/>
  <c r="AO18" i="5"/>
  <c r="AP18" i="5"/>
  <c r="AQ18" i="5"/>
  <c r="AR18" i="5"/>
  <c r="AS18" i="5"/>
  <c r="AT18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AJ19" i="5"/>
  <c r="AK19" i="5"/>
  <c r="AL19" i="5"/>
  <c r="AM19" i="5"/>
  <c r="AN19" i="5"/>
  <c r="AO19" i="5"/>
  <c r="AP19" i="5"/>
  <c r="AQ19" i="5"/>
  <c r="AR19" i="5"/>
  <c r="AS19" i="5"/>
  <c r="AT19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AJ20" i="5"/>
  <c r="AK20" i="5"/>
  <c r="AL20" i="5"/>
  <c r="AM20" i="5"/>
  <c r="AN20" i="5"/>
  <c r="AO20" i="5"/>
  <c r="AP20" i="5"/>
  <c r="AQ20" i="5"/>
  <c r="AR20" i="5"/>
  <c r="AS20" i="5"/>
  <c r="AT20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AJ21" i="5"/>
  <c r="AK21" i="5"/>
  <c r="AL21" i="5"/>
  <c r="AM21" i="5"/>
  <c r="AN21" i="5"/>
  <c r="AO21" i="5"/>
  <c r="AP21" i="5"/>
  <c r="AQ21" i="5"/>
  <c r="AR21" i="5"/>
  <c r="AS21" i="5"/>
  <c r="AT21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AK22" i="5"/>
  <c r="AL22" i="5"/>
  <c r="AM22" i="5"/>
  <c r="AN22" i="5"/>
  <c r="AO22" i="5"/>
  <c r="AP22" i="5"/>
  <c r="AQ22" i="5"/>
  <c r="AR22" i="5"/>
  <c r="AS22" i="5"/>
  <c r="AT22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AJ23" i="5"/>
  <c r="AK23" i="5"/>
  <c r="AL23" i="5"/>
  <c r="AM23" i="5"/>
  <c r="AN23" i="5"/>
  <c r="AO23" i="5"/>
  <c r="AP23" i="5"/>
  <c r="AQ23" i="5"/>
  <c r="AR23" i="5"/>
  <c r="AS23" i="5"/>
  <c r="AT23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AJ24" i="5"/>
  <c r="AK24" i="5"/>
  <c r="AL24" i="5"/>
  <c r="AM24" i="5"/>
  <c r="AN24" i="5"/>
  <c r="AO24" i="5"/>
  <c r="AP24" i="5"/>
  <c r="AQ24" i="5"/>
  <c r="AR24" i="5"/>
  <c r="AS24" i="5"/>
  <c r="AT24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AJ25" i="5"/>
  <c r="AK25" i="5"/>
  <c r="AL25" i="5"/>
  <c r="AM25" i="5"/>
  <c r="AN25" i="5"/>
  <c r="AO25" i="5"/>
  <c r="AP25" i="5"/>
  <c r="AQ25" i="5"/>
  <c r="AR25" i="5"/>
  <c r="AS25" i="5"/>
  <c r="AT25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AJ26" i="5"/>
  <c r="AK26" i="5"/>
  <c r="AL26" i="5"/>
  <c r="AM26" i="5"/>
  <c r="AN26" i="5"/>
  <c r="AO26" i="5"/>
  <c r="AP26" i="5"/>
  <c r="AQ26" i="5"/>
  <c r="AR26" i="5"/>
  <c r="AS26" i="5"/>
  <c r="AT26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AH27" i="5"/>
  <c r="AI27" i="5"/>
  <c r="AJ27" i="5"/>
  <c r="AK27" i="5"/>
  <c r="AL27" i="5"/>
  <c r="AM27" i="5"/>
  <c r="AN27" i="5"/>
  <c r="AO27" i="5"/>
  <c r="AP27" i="5"/>
  <c r="AQ27" i="5"/>
  <c r="AR27" i="5"/>
  <c r="AS27" i="5"/>
  <c r="AT27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H28" i="5"/>
  <c r="AI28" i="5"/>
  <c r="AJ28" i="5"/>
  <c r="AK28" i="5"/>
  <c r="AL28" i="5"/>
  <c r="AM28" i="5"/>
  <c r="AN28" i="5"/>
  <c r="AO28" i="5"/>
  <c r="AP28" i="5"/>
  <c r="AQ28" i="5"/>
  <c r="AR28" i="5"/>
  <c r="AS28" i="5"/>
  <c r="AT28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H29" i="5"/>
  <c r="AI29" i="5"/>
  <c r="AJ29" i="5"/>
  <c r="AK29" i="5"/>
  <c r="AL29" i="5"/>
  <c r="AM29" i="5"/>
  <c r="AN29" i="5"/>
  <c r="AO29" i="5"/>
  <c r="AP29" i="5"/>
  <c r="AQ29" i="5"/>
  <c r="AR29" i="5"/>
  <c r="AS29" i="5"/>
  <c r="AT29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AF30" i="5"/>
  <c r="AG30" i="5"/>
  <c r="AH30" i="5"/>
  <c r="AI30" i="5"/>
  <c r="AJ30" i="5"/>
  <c r="AK30" i="5"/>
  <c r="AL30" i="5"/>
  <c r="AM30" i="5"/>
  <c r="AN30" i="5"/>
  <c r="AO30" i="5"/>
  <c r="AP30" i="5"/>
  <c r="AQ30" i="5"/>
  <c r="AR30" i="5"/>
  <c r="AS30" i="5"/>
  <c r="AT30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AD31" i="5"/>
  <c r="AE31" i="5"/>
  <c r="AF31" i="5"/>
  <c r="AG31" i="5"/>
  <c r="AH31" i="5"/>
  <c r="AI31" i="5"/>
  <c r="AJ31" i="5"/>
  <c r="AK31" i="5"/>
  <c r="AL31" i="5"/>
  <c r="AM31" i="5"/>
  <c r="AN31" i="5"/>
  <c r="AO31" i="5"/>
  <c r="AP31" i="5"/>
  <c r="AQ31" i="5"/>
  <c r="AR31" i="5"/>
  <c r="AS31" i="5"/>
  <c r="AT31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J6" i="7"/>
  <c r="E35" i="5" l="1"/>
  <c r="AU6" i="5"/>
  <c r="AU31" i="5"/>
  <c r="AP8" i="2" l="1"/>
  <c r="EF32" i="1"/>
  <c r="EF31" i="1"/>
  <c r="EF7" i="1"/>
  <c r="EF8" i="1"/>
  <c r="EF9" i="1"/>
  <c r="EF10" i="1"/>
  <c r="EF11" i="1"/>
  <c r="EF12" i="1"/>
  <c r="EF13" i="1"/>
  <c r="EF14" i="1"/>
  <c r="EF15" i="1"/>
  <c r="EF16" i="1"/>
  <c r="EF17" i="1"/>
  <c r="EF18" i="1"/>
  <c r="EF19" i="1"/>
  <c r="EF20" i="1"/>
  <c r="EF21" i="1"/>
  <c r="EF22" i="1"/>
  <c r="EF23" i="1"/>
  <c r="EF24" i="1"/>
  <c r="EF25" i="1"/>
  <c r="EF26" i="1"/>
  <c r="EF27" i="1"/>
  <c r="EF28" i="1"/>
  <c r="EF29" i="1"/>
  <c r="EF30" i="1"/>
  <c r="EF6" i="1"/>
  <c r="K6" i="7"/>
  <c r="J7" i="7"/>
  <c r="CE7" i="1"/>
  <c r="CE8" i="1"/>
  <c r="CE9" i="1"/>
  <c r="CE10" i="1"/>
  <c r="CE11" i="1"/>
  <c r="CE12" i="1"/>
  <c r="CE13" i="1"/>
  <c r="CE14" i="1"/>
  <c r="CE15" i="1"/>
  <c r="CE16" i="1"/>
  <c r="CE17" i="1"/>
  <c r="CE18" i="1"/>
  <c r="CE19" i="1"/>
  <c r="CE20" i="1"/>
  <c r="CE21" i="1"/>
  <c r="CE22" i="1"/>
  <c r="CE23" i="1"/>
  <c r="CE24" i="1"/>
  <c r="CE25" i="1"/>
  <c r="CE26" i="1"/>
  <c r="CE27" i="1"/>
  <c r="CE28" i="1"/>
  <c r="CE29" i="1"/>
  <c r="CE30" i="1"/>
  <c r="CE31" i="1"/>
  <c r="CE6" i="1"/>
  <c r="AU7" i="5" l="1"/>
  <c r="AU8" i="5"/>
  <c r="AU9" i="5"/>
  <c r="AU10" i="5"/>
  <c r="AU11" i="5"/>
  <c r="AU12" i="5"/>
  <c r="AU13" i="5"/>
  <c r="AU14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AU29" i="5"/>
  <c r="AU30" i="5"/>
  <c r="C45" i="6"/>
  <c r="D45" i="6"/>
  <c r="E45" i="6"/>
  <c r="B45" i="6"/>
  <c r="F45" i="6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B32" i="2"/>
  <c r="G45" i="6"/>
  <c r="H45" i="6"/>
  <c r="I45" i="6"/>
  <c r="K7" i="7"/>
  <c r="L7" i="7"/>
  <c r="M7" i="7"/>
  <c r="N7" i="7"/>
  <c r="O7" i="7"/>
  <c r="P7" i="7"/>
  <c r="Q7" i="7"/>
  <c r="R7" i="7"/>
  <c r="S7" i="7"/>
  <c r="T7" i="7"/>
  <c r="U7" i="7"/>
  <c r="V7" i="7"/>
  <c r="F7" i="7" s="1"/>
  <c r="W7" i="7"/>
  <c r="X7" i="7"/>
  <c r="Y7" i="7"/>
  <c r="Z7" i="7"/>
  <c r="AA7" i="7"/>
  <c r="AB7" i="7"/>
  <c r="AC7" i="7"/>
  <c r="AD7" i="7"/>
  <c r="AE7" i="7"/>
  <c r="AF7" i="7"/>
  <c r="AG7" i="7"/>
  <c r="AH7" i="7"/>
  <c r="AI7" i="7"/>
  <c r="AJ7" i="7"/>
  <c r="AK7" i="7"/>
  <c r="AL7" i="7"/>
  <c r="AM7" i="7"/>
  <c r="AN7" i="7"/>
  <c r="AO7" i="7"/>
  <c r="AP7" i="7"/>
  <c r="AQ7" i="7"/>
  <c r="AR7" i="7"/>
  <c r="AS7" i="7"/>
  <c r="AT7" i="7"/>
  <c r="AU7" i="7"/>
  <c r="AV7" i="7"/>
  <c r="AW7" i="7"/>
  <c r="J8" i="7"/>
  <c r="K8" i="7"/>
  <c r="L8" i="7"/>
  <c r="M8" i="7"/>
  <c r="N8" i="7"/>
  <c r="O8" i="7"/>
  <c r="P8" i="7"/>
  <c r="Q8" i="7"/>
  <c r="R8" i="7"/>
  <c r="S8" i="7"/>
  <c r="T8" i="7"/>
  <c r="U8" i="7"/>
  <c r="V8" i="7"/>
  <c r="F8" i="7" s="1"/>
  <c r="W8" i="7"/>
  <c r="X8" i="7"/>
  <c r="Y8" i="7"/>
  <c r="Z8" i="7"/>
  <c r="AA8" i="7"/>
  <c r="AB8" i="7"/>
  <c r="AC8" i="7"/>
  <c r="AD8" i="7"/>
  <c r="AE8" i="7"/>
  <c r="AF8" i="7"/>
  <c r="AG8" i="7"/>
  <c r="AH8" i="7"/>
  <c r="AI8" i="7"/>
  <c r="AJ8" i="7"/>
  <c r="AK8" i="7"/>
  <c r="AL8" i="7"/>
  <c r="AM8" i="7"/>
  <c r="AN8" i="7"/>
  <c r="AO8" i="7"/>
  <c r="AP8" i="7"/>
  <c r="AQ8" i="7"/>
  <c r="AR8" i="7"/>
  <c r="AS8" i="7"/>
  <c r="AT8" i="7"/>
  <c r="AU8" i="7"/>
  <c r="AV8" i="7"/>
  <c r="AW8" i="7"/>
  <c r="J9" i="7"/>
  <c r="K9" i="7"/>
  <c r="L9" i="7"/>
  <c r="M9" i="7"/>
  <c r="N9" i="7"/>
  <c r="O9" i="7"/>
  <c r="P9" i="7"/>
  <c r="Q9" i="7"/>
  <c r="R9" i="7"/>
  <c r="S9" i="7"/>
  <c r="T9" i="7"/>
  <c r="U9" i="7"/>
  <c r="V9" i="7"/>
  <c r="F9" i="7" s="1"/>
  <c r="W9" i="7"/>
  <c r="X9" i="7"/>
  <c r="Y9" i="7"/>
  <c r="Z9" i="7"/>
  <c r="AA9" i="7"/>
  <c r="AB9" i="7"/>
  <c r="AC9" i="7"/>
  <c r="AD9" i="7"/>
  <c r="AE9" i="7"/>
  <c r="AF9" i="7"/>
  <c r="AG9" i="7"/>
  <c r="AH9" i="7"/>
  <c r="AI9" i="7"/>
  <c r="AJ9" i="7"/>
  <c r="AK9" i="7"/>
  <c r="AL9" i="7"/>
  <c r="AM9" i="7"/>
  <c r="AN9" i="7"/>
  <c r="AO9" i="7"/>
  <c r="AP9" i="7"/>
  <c r="AQ9" i="7"/>
  <c r="AR9" i="7"/>
  <c r="AS9" i="7"/>
  <c r="AT9" i="7"/>
  <c r="AU9" i="7"/>
  <c r="AV9" i="7"/>
  <c r="AW9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F10" i="7" s="1"/>
  <c r="W10" i="7"/>
  <c r="X10" i="7"/>
  <c r="Y10" i="7"/>
  <c r="Z10" i="7"/>
  <c r="AA10" i="7"/>
  <c r="AB10" i="7"/>
  <c r="AC10" i="7"/>
  <c r="AD10" i="7"/>
  <c r="AE10" i="7"/>
  <c r="AF10" i="7"/>
  <c r="AG10" i="7"/>
  <c r="AH10" i="7"/>
  <c r="AI10" i="7"/>
  <c r="AJ10" i="7"/>
  <c r="AK10" i="7"/>
  <c r="AL10" i="7"/>
  <c r="AM10" i="7"/>
  <c r="AN10" i="7"/>
  <c r="AO10" i="7"/>
  <c r="AP10" i="7"/>
  <c r="AQ10" i="7"/>
  <c r="AR10" i="7"/>
  <c r="AS10" i="7"/>
  <c r="AT10" i="7"/>
  <c r="AU10" i="7"/>
  <c r="AV10" i="7"/>
  <c r="AW10" i="7"/>
  <c r="J11" i="7"/>
  <c r="K11" i="7"/>
  <c r="L11" i="7"/>
  <c r="M11" i="7"/>
  <c r="N11" i="7"/>
  <c r="O11" i="7"/>
  <c r="P11" i="7"/>
  <c r="Q11" i="7"/>
  <c r="R11" i="7"/>
  <c r="S11" i="7"/>
  <c r="T11" i="7"/>
  <c r="U11" i="7"/>
  <c r="V11" i="7"/>
  <c r="F11" i="7" s="1"/>
  <c r="W11" i="7"/>
  <c r="X11" i="7"/>
  <c r="Y11" i="7"/>
  <c r="Z11" i="7"/>
  <c r="AA11" i="7"/>
  <c r="AB11" i="7"/>
  <c r="AC11" i="7"/>
  <c r="AD11" i="7"/>
  <c r="AE11" i="7"/>
  <c r="AF11" i="7"/>
  <c r="AG11" i="7"/>
  <c r="AH11" i="7"/>
  <c r="AI11" i="7"/>
  <c r="AJ11" i="7"/>
  <c r="AK11" i="7"/>
  <c r="AL11" i="7"/>
  <c r="AM11" i="7"/>
  <c r="AN11" i="7"/>
  <c r="AO11" i="7"/>
  <c r="AP11" i="7"/>
  <c r="AQ11" i="7"/>
  <c r="AR11" i="7"/>
  <c r="AS11" i="7"/>
  <c r="AT11" i="7"/>
  <c r="AU11" i="7"/>
  <c r="AV11" i="7"/>
  <c r="AW11" i="7"/>
  <c r="J12" i="7"/>
  <c r="K12" i="7"/>
  <c r="L12" i="7"/>
  <c r="M12" i="7"/>
  <c r="N12" i="7"/>
  <c r="O12" i="7"/>
  <c r="P12" i="7"/>
  <c r="Q12" i="7"/>
  <c r="R12" i="7"/>
  <c r="S12" i="7"/>
  <c r="T12" i="7"/>
  <c r="U12" i="7"/>
  <c r="V12" i="7"/>
  <c r="F12" i="7" s="1"/>
  <c r="W12" i="7"/>
  <c r="X12" i="7"/>
  <c r="Y12" i="7"/>
  <c r="Z12" i="7"/>
  <c r="AA12" i="7"/>
  <c r="AB12" i="7"/>
  <c r="AC12" i="7"/>
  <c r="AD12" i="7"/>
  <c r="AE12" i="7"/>
  <c r="AF12" i="7"/>
  <c r="AG12" i="7"/>
  <c r="AH12" i="7"/>
  <c r="AI12" i="7"/>
  <c r="AJ12" i="7"/>
  <c r="AK12" i="7"/>
  <c r="AL12" i="7"/>
  <c r="AM12" i="7"/>
  <c r="AN12" i="7"/>
  <c r="AO12" i="7"/>
  <c r="AP12" i="7"/>
  <c r="AQ12" i="7"/>
  <c r="AR12" i="7"/>
  <c r="AS12" i="7"/>
  <c r="AT12" i="7"/>
  <c r="AU12" i="7"/>
  <c r="AV12" i="7"/>
  <c r="AW12" i="7"/>
  <c r="J13" i="7"/>
  <c r="K13" i="7"/>
  <c r="L13" i="7"/>
  <c r="M13" i="7"/>
  <c r="N13" i="7"/>
  <c r="O13" i="7"/>
  <c r="P13" i="7"/>
  <c r="Q13" i="7"/>
  <c r="R13" i="7"/>
  <c r="S13" i="7"/>
  <c r="T13" i="7"/>
  <c r="U13" i="7"/>
  <c r="V13" i="7"/>
  <c r="F13" i="7" s="1"/>
  <c r="W13" i="7"/>
  <c r="X13" i="7"/>
  <c r="Y13" i="7"/>
  <c r="Z13" i="7"/>
  <c r="AA13" i="7"/>
  <c r="AB13" i="7"/>
  <c r="AC13" i="7"/>
  <c r="AD13" i="7"/>
  <c r="AE13" i="7"/>
  <c r="AF13" i="7"/>
  <c r="AG13" i="7"/>
  <c r="AH13" i="7"/>
  <c r="AI13" i="7"/>
  <c r="AJ13" i="7"/>
  <c r="AK13" i="7"/>
  <c r="AL13" i="7"/>
  <c r="AM13" i="7"/>
  <c r="AN13" i="7"/>
  <c r="AO13" i="7"/>
  <c r="AP13" i="7"/>
  <c r="AQ13" i="7"/>
  <c r="AR13" i="7"/>
  <c r="AS13" i="7"/>
  <c r="AT13" i="7"/>
  <c r="AU13" i="7"/>
  <c r="AV13" i="7"/>
  <c r="AW13" i="7"/>
  <c r="J14" i="7"/>
  <c r="K14" i="7"/>
  <c r="L14" i="7"/>
  <c r="M14" i="7"/>
  <c r="N14" i="7"/>
  <c r="O14" i="7"/>
  <c r="P14" i="7"/>
  <c r="Q14" i="7"/>
  <c r="R14" i="7"/>
  <c r="S14" i="7"/>
  <c r="T14" i="7"/>
  <c r="U14" i="7"/>
  <c r="V14" i="7"/>
  <c r="F14" i="7" s="1"/>
  <c r="W14" i="7"/>
  <c r="X14" i="7"/>
  <c r="Y14" i="7"/>
  <c r="Z14" i="7"/>
  <c r="AA14" i="7"/>
  <c r="AB14" i="7"/>
  <c r="AC14" i="7"/>
  <c r="AD14" i="7"/>
  <c r="AE14" i="7"/>
  <c r="AF14" i="7"/>
  <c r="AG14" i="7"/>
  <c r="AH14" i="7"/>
  <c r="AI14" i="7"/>
  <c r="AJ14" i="7"/>
  <c r="AK14" i="7"/>
  <c r="AL14" i="7"/>
  <c r="AM14" i="7"/>
  <c r="AN14" i="7"/>
  <c r="AO14" i="7"/>
  <c r="AP14" i="7"/>
  <c r="AQ14" i="7"/>
  <c r="AR14" i="7"/>
  <c r="AS14" i="7"/>
  <c r="AT14" i="7"/>
  <c r="AU14" i="7"/>
  <c r="AV14" i="7"/>
  <c r="AW14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F15" i="7" s="1"/>
  <c r="W15" i="7"/>
  <c r="X15" i="7"/>
  <c r="Y15" i="7"/>
  <c r="Z15" i="7"/>
  <c r="AA15" i="7"/>
  <c r="AB15" i="7"/>
  <c r="AC15" i="7"/>
  <c r="AD15" i="7"/>
  <c r="AE15" i="7"/>
  <c r="AF15" i="7"/>
  <c r="AG15" i="7"/>
  <c r="AH15" i="7"/>
  <c r="AI15" i="7"/>
  <c r="AJ15" i="7"/>
  <c r="AK15" i="7"/>
  <c r="AL15" i="7"/>
  <c r="AM15" i="7"/>
  <c r="AN15" i="7"/>
  <c r="AO15" i="7"/>
  <c r="AP15" i="7"/>
  <c r="AQ15" i="7"/>
  <c r="AR15" i="7"/>
  <c r="AS15" i="7"/>
  <c r="AT15" i="7"/>
  <c r="AU15" i="7"/>
  <c r="AV15" i="7"/>
  <c r="AW15" i="7"/>
  <c r="J16" i="7"/>
  <c r="K16" i="7"/>
  <c r="L16" i="7"/>
  <c r="M16" i="7"/>
  <c r="N16" i="7"/>
  <c r="O16" i="7"/>
  <c r="P16" i="7"/>
  <c r="Q16" i="7"/>
  <c r="R16" i="7"/>
  <c r="S16" i="7"/>
  <c r="T16" i="7"/>
  <c r="U16" i="7"/>
  <c r="V16" i="7"/>
  <c r="F16" i="7" s="1"/>
  <c r="W16" i="7"/>
  <c r="X16" i="7"/>
  <c r="Y16" i="7"/>
  <c r="Z16" i="7"/>
  <c r="AA16" i="7"/>
  <c r="AB16" i="7"/>
  <c r="AC16" i="7"/>
  <c r="AD16" i="7"/>
  <c r="AE16" i="7"/>
  <c r="AF16" i="7"/>
  <c r="AG16" i="7"/>
  <c r="AH16" i="7"/>
  <c r="AI16" i="7"/>
  <c r="AJ16" i="7"/>
  <c r="AK16" i="7"/>
  <c r="AL16" i="7"/>
  <c r="AM16" i="7"/>
  <c r="AN16" i="7"/>
  <c r="AO16" i="7"/>
  <c r="AP16" i="7"/>
  <c r="AQ16" i="7"/>
  <c r="AR16" i="7"/>
  <c r="AS16" i="7"/>
  <c r="AT16" i="7"/>
  <c r="AU16" i="7"/>
  <c r="AV16" i="7"/>
  <c r="AW16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F17" i="7" s="1"/>
  <c r="W17" i="7"/>
  <c r="X17" i="7"/>
  <c r="Y17" i="7"/>
  <c r="Z17" i="7"/>
  <c r="AA17" i="7"/>
  <c r="AB17" i="7"/>
  <c r="AC17" i="7"/>
  <c r="AD17" i="7"/>
  <c r="AE17" i="7"/>
  <c r="AF17" i="7"/>
  <c r="AG17" i="7"/>
  <c r="AH17" i="7"/>
  <c r="AI17" i="7"/>
  <c r="AJ17" i="7"/>
  <c r="AK17" i="7"/>
  <c r="AL17" i="7"/>
  <c r="AM17" i="7"/>
  <c r="AN17" i="7"/>
  <c r="AO17" i="7"/>
  <c r="AP17" i="7"/>
  <c r="AQ17" i="7"/>
  <c r="AR17" i="7"/>
  <c r="AS17" i="7"/>
  <c r="AT17" i="7"/>
  <c r="AU17" i="7"/>
  <c r="AV17" i="7"/>
  <c r="AW17" i="7"/>
  <c r="J18" i="7"/>
  <c r="K18" i="7"/>
  <c r="L18" i="7"/>
  <c r="M18" i="7"/>
  <c r="N18" i="7"/>
  <c r="O18" i="7"/>
  <c r="P18" i="7"/>
  <c r="Q18" i="7"/>
  <c r="R18" i="7"/>
  <c r="S18" i="7"/>
  <c r="T18" i="7"/>
  <c r="U18" i="7"/>
  <c r="V18" i="7"/>
  <c r="F18" i="7" s="1"/>
  <c r="W18" i="7"/>
  <c r="X18" i="7"/>
  <c r="Y18" i="7"/>
  <c r="Z18" i="7"/>
  <c r="AA18" i="7"/>
  <c r="AB18" i="7"/>
  <c r="AC18" i="7"/>
  <c r="AD18" i="7"/>
  <c r="AE18" i="7"/>
  <c r="AF18" i="7"/>
  <c r="AG18" i="7"/>
  <c r="AH18" i="7"/>
  <c r="AI18" i="7"/>
  <c r="AJ18" i="7"/>
  <c r="AK18" i="7"/>
  <c r="AL18" i="7"/>
  <c r="AM18" i="7"/>
  <c r="AN18" i="7"/>
  <c r="AO18" i="7"/>
  <c r="AP18" i="7"/>
  <c r="AQ18" i="7"/>
  <c r="AR18" i="7"/>
  <c r="AS18" i="7"/>
  <c r="AT18" i="7"/>
  <c r="AU18" i="7"/>
  <c r="AV18" i="7"/>
  <c r="AW18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F19" i="7" s="1"/>
  <c r="W19" i="7"/>
  <c r="X19" i="7"/>
  <c r="Y19" i="7"/>
  <c r="Z19" i="7"/>
  <c r="AA19" i="7"/>
  <c r="AB19" i="7"/>
  <c r="AC19" i="7"/>
  <c r="AD19" i="7"/>
  <c r="AE19" i="7"/>
  <c r="AF19" i="7"/>
  <c r="AG19" i="7"/>
  <c r="AH19" i="7"/>
  <c r="AI19" i="7"/>
  <c r="AJ19" i="7"/>
  <c r="AK19" i="7"/>
  <c r="AL19" i="7"/>
  <c r="AM19" i="7"/>
  <c r="AN19" i="7"/>
  <c r="AO19" i="7"/>
  <c r="AP19" i="7"/>
  <c r="AQ19" i="7"/>
  <c r="AR19" i="7"/>
  <c r="AS19" i="7"/>
  <c r="AT19" i="7"/>
  <c r="AU19" i="7"/>
  <c r="AV19" i="7"/>
  <c r="AW19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F20" i="7" s="1"/>
  <c r="W20" i="7"/>
  <c r="X20" i="7"/>
  <c r="Y20" i="7"/>
  <c r="Z20" i="7"/>
  <c r="AA20" i="7"/>
  <c r="AB20" i="7"/>
  <c r="AC20" i="7"/>
  <c r="AD20" i="7"/>
  <c r="AE20" i="7"/>
  <c r="AF20" i="7"/>
  <c r="AG20" i="7"/>
  <c r="AH20" i="7"/>
  <c r="AI20" i="7"/>
  <c r="AJ20" i="7"/>
  <c r="AK20" i="7"/>
  <c r="AL20" i="7"/>
  <c r="AM20" i="7"/>
  <c r="AN20" i="7"/>
  <c r="AO20" i="7"/>
  <c r="AP20" i="7"/>
  <c r="AQ20" i="7"/>
  <c r="AR20" i="7"/>
  <c r="AS20" i="7"/>
  <c r="AT20" i="7"/>
  <c r="AU20" i="7"/>
  <c r="AV20" i="7"/>
  <c r="AW20" i="7"/>
  <c r="J21" i="7"/>
  <c r="K21" i="7"/>
  <c r="L21" i="7"/>
  <c r="M21" i="7"/>
  <c r="N21" i="7"/>
  <c r="O21" i="7"/>
  <c r="P21" i="7"/>
  <c r="Q21" i="7"/>
  <c r="R21" i="7"/>
  <c r="S21" i="7"/>
  <c r="T21" i="7"/>
  <c r="U21" i="7"/>
  <c r="V21" i="7"/>
  <c r="F21" i="7" s="1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AK21" i="7"/>
  <c r="AL21" i="7"/>
  <c r="AM21" i="7"/>
  <c r="AN21" i="7"/>
  <c r="AO21" i="7"/>
  <c r="AP21" i="7"/>
  <c r="AQ21" i="7"/>
  <c r="AR21" i="7"/>
  <c r="AS21" i="7"/>
  <c r="AT21" i="7"/>
  <c r="AU21" i="7"/>
  <c r="AV21" i="7"/>
  <c r="AW21" i="7"/>
  <c r="J22" i="7"/>
  <c r="K22" i="7"/>
  <c r="L22" i="7"/>
  <c r="M22" i="7"/>
  <c r="N22" i="7"/>
  <c r="O22" i="7"/>
  <c r="P22" i="7"/>
  <c r="Q22" i="7"/>
  <c r="R22" i="7"/>
  <c r="S22" i="7"/>
  <c r="T22" i="7"/>
  <c r="U22" i="7"/>
  <c r="V22" i="7"/>
  <c r="F22" i="7" s="1"/>
  <c r="W22" i="7"/>
  <c r="X22" i="7"/>
  <c r="Y22" i="7"/>
  <c r="Z22" i="7"/>
  <c r="AA22" i="7"/>
  <c r="AB22" i="7"/>
  <c r="AC22" i="7"/>
  <c r="AD22" i="7"/>
  <c r="AE22" i="7"/>
  <c r="AF22" i="7"/>
  <c r="AG22" i="7"/>
  <c r="AH22" i="7"/>
  <c r="AI22" i="7"/>
  <c r="AJ22" i="7"/>
  <c r="AK22" i="7"/>
  <c r="AL22" i="7"/>
  <c r="AM22" i="7"/>
  <c r="AN22" i="7"/>
  <c r="AO22" i="7"/>
  <c r="AP22" i="7"/>
  <c r="AQ22" i="7"/>
  <c r="AR22" i="7"/>
  <c r="AS22" i="7"/>
  <c r="AT22" i="7"/>
  <c r="AU22" i="7"/>
  <c r="AV22" i="7"/>
  <c r="AW22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F23" i="7" s="1"/>
  <c r="W23" i="7"/>
  <c r="X23" i="7"/>
  <c r="Y23" i="7"/>
  <c r="Z23" i="7"/>
  <c r="AA23" i="7"/>
  <c r="AB23" i="7"/>
  <c r="AC23" i="7"/>
  <c r="AD23" i="7"/>
  <c r="AE23" i="7"/>
  <c r="AF23" i="7"/>
  <c r="AG23" i="7"/>
  <c r="AH23" i="7"/>
  <c r="AI23" i="7"/>
  <c r="AJ23" i="7"/>
  <c r="AK23" i="7"/>
  <c r="AL23" i="7"/>
  <c r="AM23" i="7"/>
  <c r="AN23" i="7"/>
  <c r="AO23" i="7"/>
  <c r="AP23" i="7"/>
  <c r="AQ23" i="7"/>
  <c r="AR23" i="7"/>
  <c r="AS23" i="7"/>
  <c r="AT23" i="7"/>
  <c r="AU23" i="7"/>
  <c r="AV23" i="7"/>
  <c r="AW23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F24" i="7" s="1"/>
  <c r="W24" i="7"/>
  <c r="X24" i="7"/>
  <c r="Y24" i="7"/>
  <c r="Z24" i="7"/>
  <c r="AA24" i="7"/>
  <c r="AB24" i="7"/>
  <c r="AC24" i="7"/>
  <c r="AD24" i="7"/>
  <c r="AE24" i="7"/>
  <c r="AF24" i="7"/>
  <c r="AG24" i="7"/>
  <c r="AH24" i="7"/>
  <c r="AI24" i="7"/>
  <c r="AJ24" i="7"/>
  <c r="AK24" i="7"/>
  <c r="AL24" i="7"/>
  <c r="AM24" i="7"/>
  <c r="AN24" i="7"/>
  <c r="AO24" i="7"/>
  <c r="AP24" i="7"/>
  <c r="AQ24" i="7"/>
  <c r="AR24" i="7"/>
  <c r="AS24" i="7"/>
  <c r="AT24" i="7"/>
  <c r="AU24" i="7"/>
  <c r="AV24" i="7"/>
  <c r="AW24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F25" i="7" s="1"/>
  <c r="W25" i="7"/>
  <c r="X25" i="7"/>
  <c r="Y25" i="7"/>
  <c r="Z25" i="7"/>
  <c r="AA25" i="7"/>
  <c r="AB25" i="7"/>
  <c r="AC25" i="7"/>
  <c r="AD25" i="7"/>
  <c r="AE25" i="7"/>
  <c r="AF25" i="7"/>
  <c r="AG25" i="7"/>
  <c r="AH25" i="7"/>
  <c r="AI25" i="7"/>
  <c r="AJ25" i="7"/>
  <c r="AK25" i="7"/>
  <c r="AL25" i="7"/>
  <c r="AM25" i="7"/>
  <c r="AN25" i="7"/>
  <c r="AO25" i="7"/>
  <c r="AP25" i="7"/>
  <c r="AQ25" i="7"/>
  <c r="AR25" i="7"/>
  <c r="AS25" i="7"/>
  <c r="AT25" i="7"/>
  <c r="AU25" i="7"/>
  <c r="AV25" i="7"/>
  <c r="AW25" i="7"/>
  <c r="J26" i="7"/>
  <c r="K26" i="7"/>
  <c r="L26" i="7"/>
  <c r="M26" i="7"/>
  <c r="N26" i="7"/>
  <c r="O26" i="7"/>
  <c r="P26" i="7"/>
  <c r="Q26" i="7"/>
  <c r="R26" i="7"/>
  <c r="S26" i="7"/>
  <c r="T26" i="7"/>
  <c r="U26" i="7"/>
  <c r="V26" i="7"/>
  <c r="F26" i="7" s="1"/>
  <c r="W26" i="7"/>
  <c r="X26" i="7"/>
  <c r="Y26" i="7"/>
  <c r="Z26" i="7"/>
  <c r="AA26" i="7"/>
  <c r="AB26" i="7"/>
  <c r="AC26" i="7"/>
  <c r="AD26" i="7"/>
  <c r="AE26" i="7"/>
  <c r="AF26" i="7"/>
  <c r="AG26" i="7"/>
  <c r="AH26" i="7"/>
  <c r="AI26" i="7"/>
  <c r="AJ26" i="7"/>
  <c r="AK26" i="7"/>
  <c r="AL26" i="7"/>
  <c r="AM26" i="7"/>
  <c r="AN26" i="7"/>
  <c r="AO26" i="7"/>
  <c r="AP26" i="7"/>
  <c r="AQ26" i="7"/>
  <c r="AR26" i="7"/>
  <c r="AS26" i="7"/>
  <c r="AT26" i="7"/>
  <c r="AU26" i="7"/>
  <c r="AV26" i="7"/>
  <c r="AW26" i="7"/>
  <c r="J27" i="7"/>
  <c r="K27" i="7"/>
  <c r="L27" i="7"/>
  <c r="M27" i="7"/>
  <c r="N27" i="7"/>
  <c r="O27" i="7"/>
  <c r="P27" i="7"/>
  <c r="Q27" i="7"/>
  <c r="R27" i="7"/>
  <c r="S27" i="7"/>
  <c r="T27" i="7"/>
  <c r="U27" i="7"/>
  <c r="V27" i="7"/>
  <c r="F27" i="7" s="1"/>
  <c r="W27" i="7"/>
  <c r="X27" i="7"/>
  <c r="Y27" i="7"/>
  <c r="Z27" i="7"/>
  <c r="AA27" i="7"/>
  <c r="AB27" i="7"/>
  <c r="AC27" i="7"/>
  <c r="AD27" i="7"/>
  <c r="AE27" i="7"/>
  <c r="AF27" i="7"/>
  <c r="AG27" i="7"/>
  <c r="AH27" i="7"/>
  <c r="AI27" i="7"/>
  <c r="AJ27" i="7"/>
  <c r="AK27" i="7"/>
  <c r="AL27" i="7"/>
  <c r="AM27" i="7"/>
  <c r="AN27" i="7"/>
  <c r="AO27" i="7"/>
  <c r="AP27" i="7"/>
  <c r="AQ27" i="7"/>
  <c r="AR27" i="7"/>
  <c r="AS27" i="7"/>
  <c r="AT27" i="7"/>
  <c r="AU27" i="7"/>
  <c r="AV27" i="7"/>
  <c r="AW27" i="7"/>
  <c r="J28" i="7"/>
  <c r="K28" i="7"/>
  <c r="L28" i="7"/>
  <c r="M28" i="7"/>
  <c r="N28" i="7"/>
  <c r="O28" i="7"/>
  <c r="P28" i="7"/>
  <c r="Q28" i="7"/>
  <c r="R28" i="7"/>
  <c r="S28" i="7"/>
  <c r="T28" i="7"/>
  <c r="U28" i="7"/>
  <c r="V28" i="7"/>
  <c r="F28" i="7" s="1"/>
  <c r="W28" i="7"/>
  <c r="X28" i="7"/>
  <c r="Y28" i="7"/>
  <c r="Z28" i="7"/>
  <c r="AA28" i="7"/>
  <c r="AB28" i="7"/>
  <c r="AC28" i="7"/>
  <c r="AD28" i="7"/>
  <c r="AE28" i="7"/>
  <c r="AF28" i="7"/>
  <c r="AG28" i="7"/>
  <c r="AH28" i="7"/>
  <c r="AI28" i="7"/>
  <c r="AJ28" i="7"/>
  <c r="AK28" i="7"/>
  <c r="AL28" i="7"/>
  <c r="AM28" i="7"/>
  <c r="AN28" i="7"/>
  <c r="AO28" i="7"/>
  <c r="AP28" i="7"/>
  <c r="AQ28" i="7"/>
  <c r="AR28" i="7"/>
  <c r="AS28" i="7"/>
  <c r="AT28" i="7"/>
  <c r="AU28" i="7"/>
  <c r="AV28" i="7"/>
  <c r="AW28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F29" i="7" s="1"/>
  <c r="W29" i="7"/>
  <c r="X29" i="7"/>
  <c r="Y29" i="7"/>
  <c r="Z29" i="7"/>
  <c r="AA29" i="7"/>
  <c r="AB29" i="7"/>
  <c r="AC29" i="7"/>
  <c r="AD29" i="7"/>
  <c r="AE29" i="7"/>
  <c r="AF29" i="7"/>
  <c r="AG29" i="7"/>
  <c r="AH29" i="7"/>
  <c r="AI29" i="7"/>
  <c r="AJ29" i="7"/>
  <c r="AK29" i="7"/>
  <c r="AL29" i="7"/>
  <c r="AM29" i="7"/>
  <c r="AN29" i="7"/>
  <c r="AO29" i="7"/>
  <c r="AP29" i="7"/>
  <c r="AQ29" i="7"/>
  <c r="AR29" i="7"/>
  <c r="AS29" i="7"/>
  <c r="AT29" i="7"/>
  <c r="AU29" i="7"/>
  <c r="AV29" i="7"/>
  <c r="AW29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F30" i="7" s="1"/>
  <c r="W30" i="7"/>
  <c r="X30" i="7"/>
  <c r="Y30" i="7"/>
  <c r="Z30" i="7"/>
  <c r="AA30" i="7"/>
  <c r="AB30" i="7"/>
  <c r="AC30" i="7"/>
  <c r="AD30" i="7"/>
  <c r="AE30" i="7"/>
  <c r="AF30" i="7"/>
  <c r="AG30" i="7"/>
  <c r="AH30" i="7"/>
  <c r="AI30" i="7"/>
  <c r="AJ30" i="7"/>
  <c r="AK30" i="7"/>
  <c r="AL30" i="7"/>
  <c r="AM30" i="7"/>
  <c r="AN30" i="7"/>
  <c r="AO30" i="7"/>
  <c r="AP30" i="7"/>
  <c r="AQ30" i="7"/>
  <c r="AR30" i="7"/>
  <c r="AS30" i="7"/>
  <c r="AT30" i="7"/>
  <c r="AU30" i="7"/>
  <c r="AV30" i="7"/>
  <c r="AW30" i="7"/>
  <c r="J31" i="7"/>
  <c r="K31" i="7"/>
  <c r="L31" i="7"/>
  <c r="M31" i="7"/>
  <c r="N31" i="7"/>
  <c r="O31" i="7"/>
  <c r="P31" i="7"/>
  <c r="Q31" i="7"/>
  <c r="R31" i="7"/>
  <c r="S31" i="7"/>
  <c r="T31" i="7"/>
  <c r="U31" i="7"/>
  <c r="V31" i="7"/>
  <c r="F31" i="7" s="1"/>
  <c r="W31" i="7"/>
  <c r="X31" i="7"/>
  <c r="Y31" i="7"/>
  <c r="Z31" i="7"/>
  <c r="AA31" i="7"/>
  <c r="AB31" i="7"/>
  <c r="AC31" i="7"/>
  <c r="AD31" i="7"/>
  <c r="AE31" i="7"/>
  <c r="AF31" i="7"/>
  <c r="AG31" i="7"/>
  <c r="AH31" i="7"/>
  <c r="AI31" i="7"/>
  <c r="AJ31" i="7"/>
  <c r="AK31" i="7"/>
  <c r="AL31" i="7"/>
  <c r="AM31" i="7"/>
  <c r="AN31" i="7"/>
  <c r="AO31" i="7"/>
  <c r="AP31" i="7"/>
  <c r="AQ31" i="7"/>
  <c r="AR31" i="7"/>
  <c r="AS31" i="7"/>
  <c r="AT31" i="7"/>
  <c r="AU31" i="7"/>
  <c r="AV31" i="7"/>
  <c r="AW31" i="7"/>
  <c r="L6" i="7"/>
  <c r="M6" i="7"/>
  <c r="N6" i="7"/>
  <c r="O6" i="7"/>
  <c r="P6" i="7"/>
  <c r="Q6" i="7"/>
  <c r="R6" i="7"/>
  <c r="S6" i="7"/>
  <c r="T6" i="7"/>
  <c r="U6" i="7"/>
  <c r="W6" i="7"/>
  <c r="X6" i="7"/>
  <c r="Y6" i="7"/>
  <c r="Z6" i="7"/>
  <c r="AA6" i="7"/>
  <c r="AB6" i="7"/>
  <c r="AC6" i="7"/>
  <c r="AD6" i="7"/>
  <c r="AE6" i="7"/>
  <c r="AF6" i="7"/>
  <c r="AG6" i="7"/>
  <c r="AH6" i="7"/>
  <c r="AI6" i="7"/>
  <c r="AJ6" i="7"/>
  <c r="AK6" i="7"/>
  <c r="AL6" i="7"/>
  <c r="AM6" i="7"/>
  <c r="AO6" i="7"/>
  <c r="AP6" i="7"/>
  <c r="AQ6" i="7"/>
  <c r="AR6" i="7"/>
  <c r="AS6" i="7"/>
  <c r="AT6" i="7"/>
  <c r="AU6" i="7"/>
  <c r="AV6" i="7"/>
  <c r="AW6" i="7"/>
  <c r="E7" i="7"/>
  <c r="B7" i="7"/>
  <c r="D7" i="7"/>
  <c r="E8" i="7"/>
  <c r="AP9" i="2"/>
  <c r="AP10" i="2"/>
  <c r="C10" i="7" s="1"/>
  <c r="AP11" i="2"/>
  <c r="D11" i="7" s="1"/>
  <c r="AP12" i="2"/>
  <c r="E12" i="7" s="1"/>
  <c r="AP13" i="2"/>
  <c r="E13" i="7" s="1"/>
  <c r="AP14" i="2"/>
  <c r="C14" i="7" s="1"/>
  <c r="AP15" i="2"/>
  <c r="D15" i="7" s="1"/>
  <c r="AP16" i="2"/>
  <c r="E16" i="7" s="1"/>
  <c r="AP17" i="2"/>
  <c r="E17" i="7" s="1"/>
  <c r="AP18" i="2"/>
  <c r="C18" i="7" s="1"/>
  <c r="AP19" i="2"/>
  <c r="D19" i="7" s="1"/>
  <c r="AP20" i="2"/>
  <c r="E20" i="7" s="1"/>
  <c r="AP21" i="2"/>
  <c r="E21" i="7" s="1"/>
  <c r="AP22" i="2"/>
  <c r="C22" i="7" s="1"/>
  <c r="AP23" i="2"/>
  <c r="D23" i="7" s="1"/>
  <c r="AP24" i="2"/>
  <c r="E24" i="7" s="1"/>
  <c r="AP25" i="2"/>
  <c r="E25" i="7" s="1"/>
  <c r="AP26" i="2"/>
  <c r="C26" i="7" s="1"/>
  <c r="AP27" i="2"/>
  <c r="D27" i="7" s="1"/>
  <c r="AP28" i="2"/>
  <c r="E28" i="7" s="1"/>
  <c r="AP29" i="2"/>
  <c r="E29" i="7" s="1"/>
  <c r="AP30" i="2"/>
  <c r="C30" i="7" s="1"/>
  <c r="AP31" i="2"/>
  <c r="D31" i="7" s="1"/>
  <c r="E6" i="7"/>
  <c r="AZ6" i="7" l="1"/>
  <c r="BA6" i="7" s="1"/>
  <c r="G27" i="7"/>
  <c r="G15" i="7"/>
  <c r="G31" i="7"/>
  <c r="G23" i="7"/>
  <c r="G19" i="7"/>
  <c r="G11" i="7"/>
  <c r="H30" i="7"/>
  <c r="H26" i="7"/>
  <c r="H22" i="7"/>
  <c r="H18" i="7"/>
  <c r="H14" i="7"/>
  <c r="H10" i="7"/>
  <c r="BB6" i="7"/>
  <c r="BB7" i="7"/>
  <c r="BC7" i="7" s="1"/>
  <c r="AZ7" i="7"/>
  <c r="BA7" i="7" s="1"/>
  <c r="AZ32" i="7"/>
  <c r="BA32" i="7" s="1"/>
  <c r="BA33" i="7" s="1"/>
  <c r="BB32" i="7"/>
  <c r="BC32" i="7" s="1"/>
  <c r="BC33" i="7" s="1"/>
  <c r="BB31" i="7"/>
  <c r="BC31" i="7" s="1"/>
  <c r="AZ31" i="7"/>
  <c r="BA31" i="7" s="1"/>
  <c r="BB30" i="7"/>
  <c r="BC30" i="7" s="1"/>
  <c r="AZ30" i="7"/>
  <c r="BA30" i="7" s="1"/>
  <c r="BB29" i="7"/>
  <c r="BC29" i="7" s="1"/>
  <c r="AZ29" i="7"/>
  <c r="BA29" i="7" s="1"/>
  <c r="BB28" i="7"/>
  <c r="BC28" i="7" s="1"/>
  <c r="AZ28" i="7"/>
  <c r="BA28" i="7" s="1"/>
  <c r="BB27" i="7"/>
  <c r="BC27" i="7" s="1"/>
  <c r="AZ27" i="7"/>
  <c r="BA27" i="7" s="1"/>
  <c r="BB26" i="7"/>
  <c r="BC26" i="7" s="1"/>
  <c r="AZ26" i="7"/>
  <c r="BA26" i="7" s="1"/>
  <c r="BB25" i="7"/>
  <c r="BC25" i="7" s="1"/>
  <c r="AZ25" i="7"/>
  <c r="BA25" i="7" s="1"/>
  <c r="BB24" i="7"/>
  <c r="BC24" i="7" s="1"/>
  <c r="AZ24" i="7"/>
  <c r="BA24" i="7" s="1"/>
  <c r="BB23" i="7"/>
  <c r="BC23" i="7" s="1"/>
  <c r="AZ23" i="7"/>
  <c r="BA23" i="7" s="1"/>
  <c r="BB22" i="7"/>
  <c r="BC22" i="7" s="1"/>
  <c r="AZ22" i="7"/>
  <c r="BA22" i="7" s="1"/>
  <c r="BB21" i="7"/>
  <c r="BC21" i="7" s="1"/>
  <c r="AZ21" i="7"/>
  <c r="BA21" i="7" s="1"/>
  <c r="BB20" i="7"/>
  <c r="BC20" i="7" s="1"/>
  <c r="AZ20" i="7"/>
  <c r="BA20" i="7" s="1"/>
  <c r="BB19" i="7"/>
  <c r="BC19" i="7" s="1"/>
  <c r="AZ19" i="7"/>
  <c r="BA19" i="7" s="1"/>
  <c r="BB18" i="7"/>
  <c r="BC18" i="7" s="1"/>
  <c r="AZ18" i="7"/>
  <c r="BA18" i="7" s="1"/>
  <c r="BB17" i="7"/>
  <c r="BC17" i="7" s="1"/>
  <c r="AZ17" i="7"/>
  <c r="BA17" i="7" s="1"/>
  <c r="BB16" i="7"/>
  <c r="BC16" i="7" s="1"/>
  <c r="AZ16" i="7"/>
  <c r="BA16" i="7" s="1"/>
  <c r="BB15" i="7"/>
  <c r="BC15" i="7" s="1"/>
  <c r="AZ15" i="7"/>
  <c r="BA15" i="7" s="1"/>
  <c r="BB14" i="7"/>
  <c r="BC14" i="7" s="1"/>
  <c r="AZ14" i="7"/>
  <c r="BA14" i="7" s="1"/>
  <c r="BB13" i="7"/>
  <c r="BC13" i="7" s="1"/>
  <c r="AZ13" i="7"/>
  <c r="BA13" i="7" s="1"/>
  <c r="BB12" i="7"/>
  <c r="BC12" i="7" s="1"/>
  <c r="AZ12" i="7"/>
  <c r="BA12" i="7" s="1"/>
  <c r="BB11" i="7"/>
  <c r="BC11" i="7" s="1"/>
  <c r="AZ11" i="7"/>
  <c r="BA11" i="7" s="1"/>
  <c r="BB10" i="7"/>
  <c r="BC10" i="7" s="1"/>
  <c r="AZ10" i="7"/>
  <c r="BA10" i="7" s="1"/>
  <c r="BB9" i="7"/>
  <c r="BC9" i="7" s="1"/>
  <c r="AZ9" i="7"/>
  <c r="BA9" i="7" s="1"/>
  <c r="BB8" i="7"/>
  <c r="BC8" i="7" s="1"/>
  <c r="AZ8" i="7"/>
  <c r="BA8" i="7" s="1"/>
  <c r="F33" i="7"/>
  <c r="F34" i="7"/>
  <c r="F32" i="7"/>
  <c r="E9" i="7"/>
  <c r="AP32" i="2"/>
  <c r="F35" i="5" s="1"/>
  <c r="G7" i="7"/>
  <c r="BC6" i="7"/>
  <c r="AX7" i="7"/>
  <c r="AX6" i="7"/>
  <c r="AX31" i="7"/>
  <c r="AX30" i="7"/>
  <c r="AX29" i="7"/>
  <c r="AX28" i="7"/>
  <c r="AX27" i="7"/>
  <c r="AX26" i="7"/>
  <c r="AX25" i="7"/>
  <c r="AX24" i="7"/>
  <c r="AX23" i="7"/>
  <c r="AX22" i="7"/>
  <c r="AX21" i="7"/>
  <c r="AX20" i="7"/>
  <c r="AX19" i="7"/>
  <c r="AX18" i="7"/>
  <c r="AX17" i="7"/>
  <c r="AX16" i="7"/>
  <c r="AX15" i="7"/>
  <c r="AX14" i="7"/>
  <c r="AX13" i="7"/>
  <c r="AX12" i="7"/>
  <c r="AX11" i="7"/>
  <c r="AX10" i="7"/>
  <c r="AX9" i="7"/>
  <c r="AX8" i="7"/>
  <c r="AU32" i="5"/>
  <c r="V33" i="7"/>
  <c r="V32" i="7"/>
  <c r="AY6" i="7"/>
  <c r="B31" i="7"/>
  <c r="C29" i="7"/>
  <c r="H29" i="7" s="1"/>
  <c r="B15" i="7"/>
  <c r="C13" i="7"/>
  <c r="H13" i="7" s="1"/>
  <c r="E23" i="7"/>
  <c r="B27" i="7"/>
  <c r="B11" i="7"/>
  <c r="C25" i="7"/>
  <c r="H25" i="7" s="1"/>
  <c r="C9" i="7"/>
  <c r="H9" i="7" s="1"/>
  <c r="E19" i="7"/>
  <c r="B23" i="7"/>
  <c r="C21" i="7"/>
  <c r="H21" i="7" s="1"/>
  <c r="E31" i="7"/>
  <c r="E15" i="7"/>
  <c r="B19" i="7"/>
  <c r="C17" i="7"/>
  <c r="H17" i="7" s="1"/>
  <c r="E27" i="7"/>
  <c r="E11" i="7"/>
  <c r="D30" i="7"/>
  <c r="G30" i="7" s="1"/>
  <c r="D22" i="7"/>
  <c r="G22" i="7" s="1"/>
  <c r="D10" i="7"/>
  <c r="G10" i="7" s="1"/>
  <c r="B30" i="7"/>
  <c r="B26" i="7"/>
  <c r="B22" i="7"/>
  <c r="B18" i="7"/>
  <c r="B14" i="7"/>
  <c r="B10" i="7"/>
  <c r="C28" i="7"/>
  <c r="H28" i="7" s="1"/>
  <c r="C24" i="7"/>
  <c r="H24" i="7" s="1"/>
  <c r="C20" i="7"/>
  <c r="H20" i="7" s="1"/>
  <c r="C16" i="7"/>
  <c r="H16" i="7" s="1"/>
  <c r="C12" i="7"/>
  <c r="H12" i="7" s="1"/>
  <c r="C8" i="7"/>
  <c r="H8" i="7" s="1"/>
  <c r="D29" i="7"/>
  <c r="G29" i="7" s="1"/>
  <c r="D25" i="7"/>
  <c r="G25" i="7" s="1"/>
  <c r="D21" i="7"/>
  <c r="G21" i="7" s="1"/>
  <c r="D17" i="7"/>
  <c r="G17" i="7" s="1"/>
  <c r="D13" i="7"/>
  <c r="G13" i="7" s="1"/>
  <c r="D9" i="7"/>
  <c r="G9" i="7" s="1"/>
  <c r="E30" i="7"/>
  <c r="E26" i="7"/>
  <c r="E22" i="7"/>
  <c r="E18" i="7"/>
  <c r="E14" i="7"/>
  <c r="E10" i="7"/>
  <c r="D18" i="7"/>
  <c r="G18" i="7" s="1"/>
  <c r="E33" i="7"/>
  <c r="B29" i="7"/>
  <c r="B25" i="7"/>
  <c r="B21" i="7"/>
  <c r="B17" i="7"/>
  <c r="B13" i="7"/>
  <c r="B9" i="7"/>
  <c r="C31" i="7"/>
  <c r="H31" i="7" s="1"/>
  <c r="C27" i="7"/>
  <c r="H27" i="7" s="1"/>
  <c r="C23" i="7"/>
  <c r="H23" i="7" s="1"/>
  <c r="C19" i="7"/>
  <c r="H19" i="7" s="1"/>
  <c r="C15" i="7"/>
  <c r="H15" i="7" s="1"/>
  <c r="C11" i="7"/>
  <c r="H11" i="7" s="1"/>
  <c r="C7" i="7"/>
  <c r="D28" i="7"/>
  <c r="G28" i="7" s="1"/>
  <c r="D24" i="7"/>
  <c r="G24" i="7" s="1"/>
  <c r="D20" i="7"/>
  <c r="G20" i="7" s="1"/>
  <c r="D16" i="7"/>
  <c r="G16" i="7" s="1"/>
  <c r="D12" i="7"/>
  <c r="G12" i="7" s="1"/>
  <c r="D8" i="7"/>
  <c r="G8" i="7" s="1"/>
  <c r="D26" i="7"/>
  <c r="G26" i="7" s="1"/>
  <c r="D14" i="7"/>
  <c r="G14" i="7" s="1"/>
  <c r="B28" i="7"/>
  <c r="B24" i="7"/>
  <c r="B20" i="7"/>
  <c r="B16" i="7"/>
  <c r="B12" i="7"/>
  <c r="B8" i="7"/>
  <c r="H6" i="7"/>
  <c r="AY21" i="7"/>
  <c r="AY18" i="7"/>
  <c r="AY13" i="7"/>
  <c r="AY9" i="7"/>
  <c r="AY7" i="7"/>
  <c r="AY28" i="7"/>
  <c r="AY22" i="7"/>
  <c r="AY17" i="7"/>
  <c r="AY10" i="7"/>
  <c r="AY8" i="7"/>
  <c r="AY30" i="7"/>
  <c r="AY29" i="7"/>
  <c r="AY26" i="7"/>
  <c r="AY25" i="7"/>
  <c r="AY24" i="7"/>
  <c r="AY20" i="7"/>
  <c r="AY16" i="7"/>
  <c r="AY14" i="7"/>
  <c r="AY31" i="7"/>
  <c r="AY27" i="7"/>
  <c r="AY23" i="7"/>
  <c r="AY19" i="7"/>
  <c r="AY15" i="7"/>
  <c r="AY12" i="7"/>
  <c r="AY11" i="7"/>
  <c r="J7" i="6"/>
  <c r="J41" i="6"/>
  <c r="J34" i="6"/>
  <c r="J18" i="6"/>
  <c r="J39" i="6"/>
  <c r="J20" i="6"/>
  <c r="J35" i="6"/>
  <c r="J37" i="6"/>
  <c r="J27" i="6"/>
  <c r="J26" i="6"/>
  <c r="J31" i="6"/>
  <c r="J21" i="6"/>
  <c r="J30" i="6"/>
  <c r="J16" i="6"/>
  <c r="J24" i="6"/>
  <c r="J43" i="6"/>
  <c r="J33" i="6"/>
  <c r="J12" i="6"/>
  <c r="J9" i="6"/>
  <c r="J23" i="6"/>
  <c r="J19" i="6"/>
  <c r="J17" i="6"/>
  <c r="J8" i="6"/>
  <c r="J14" i="6"/>
  <c r="J28" i="6"/>
  <c r="J5" i="6"/>
  <c r="J45" i="6" s="1"/>
  <c r="J10" i="6"/>
  <c r="J44" i="6"/>
  <c r="J32" i="6"/>
  <c r="J11" i="6"/>
  <c r="J38" i="6"/>
  <c r="J29" i="6"/>
  <c r="J6" i="6"/>
  <c r="J40" i="6"/>
  <c r="J25" i="6"/>
  <c r="J15" i="6"/>
  <c r="J22" i="6"/>
  <c r="J13" i="6"/>
  <c r="J36" i="6"/>
  <c r="J42" i="6"/>
  <c r="AX32" i="7" l="1"/>
  <c r="C32" i="7"/>
  <c r="C34" i="7"/>
  <c r="D34" i="7"/>
  <c r="H7" i="7"/>
  <c r="H32" i="7" s="1"/>
  <c r="B32" i="7"/>
  <c r="D33" i="7"/>
  <c r="E32" i="7"/>
  <c r="B33" i="7"/>
  <c r="G32" i="7"/>
  <c r="D32" i="7"/>
  <c r="C33" i="7"/>
  <c r="BE29" i="7" l="1"/>
  <c r="BG29" i="7"/>
  <c r="BF29" i="7"/>
  <c r="BF25" i="7"/>
  <c r="BG25" i="7"/>
  <c r="BE25" i="7"/>
  <c r="BE13" i="7"/>
  <c r="BG13" i="7"/>
  <c r="BF13" i="7"/>
  <c r="BF30" i="7"/>
  <c r="BE30" i="7"/>
  <c r="BG30" i="7"/>
  <c r="BG24" i="7"/>
  <c r="BE24" i="7"/>
  <c r="BF24" i="7"/>
  <c r="BE20" i="7"/>
  <c r="BG20" i="7"/>
  <c r="BF20" i="7"/>
  <c r="BF26" i="7"/>
  <c r="BG26" i="7"/>
  <c r="BE26" i="7"/>
  <c r="BF31" i="7"/>
  <c r="BG31" i="7"/>
  <c r="BE31" i="7"/>
  <c r="BG27" i="7"/>
  <c r="BE27" i="7"/>
  <c r="BF27" i="7"/>
  <c r="BG11" i="7"/>
  <c r="BF11" i="7"/>
  <c r="BE11" i="7"/>
  <c r="BG7" i="7"/>
  <c r="BF7" i="7"/>
  <c r="BE7" i="7"/>
  <c r="BF19" i="7"/>
  <c r="BE19" i="7"/>
  <c r="BG19" i="7"/>
  <c r="BF22" i="7"/>
  <c r="BG22" i="7"/>
  <c r="BE22" i="7"/>
  <c r="BG16" i="7"/>
  <c r="BF16" i="7"/>
  <c r="BE16" i="7"/>
  <c r="BE17" i="7"/>
  <c r="BG17" i="7"/>
  <c r="BF17" i="7"/>
  <c r="BE14" i="7"/>
  <c r="BG14" i="7"/>
  <c r="BF14" i="7"/>
  <c r="BE23" i="7"/>
  <c r="BG23" i="7"/>
  <c r="BF23" i="7"/>
  <c r="BG21" i="7"/>
  <c r="BE21" i="7"/>
  <c r="BF21" i="7"/>
  <c r="BE8" i="7"/>
  <c r="BF8" i="7"/>
  <c r="BG8" i="7"/>
  <c r="BG10" i="7"/>
  <c r="BF10" i="7"/>
  <c r="BE10" i="7"/>
  <c r="BI33" i="7"/>
  <c r="E36" i="5" s="1"/>
  <c r="BD29" i="7"/>
  <c r="BG9" i="7"/>
  <c r="BF9" i="7"/>
  <c r="BE9" i="7"/>
  <c r="BD9" i="7"/>
  <c r="BD30" i="7"/>
  <c r="BE12" i="7"/>
  <c r="BF12" i="7"/>
  <c r="BG12" i="7"/>
  <c r="BD12" i="7"/>
  <c r="BD26" i="7"/>
  <c r="BG15" i="7"/>
  <c r="BE15" i="7"/>
  <c r="BD15" i="7"/>
  <c r="BF15" i="7"/>
  <c r="BD11" i="7"/>
  <c r="BF6" i="7"/>
  <c r="BF18" i="7"/>
  <c r="BE18" i="7"/>
  <c r="BD18" i="7"/>
  <c r="BG18" i="7"/>
  <c r="BD16" i="7"/>
  <c r="BE6" i="7"/>
  <c r="BE32" i="7" s="1"/>
  <c r="BD14" i="7"/>
  <c r="BG28" i="7"/>
  <c r="BE28" i="7"/>
  <c r="BF28" i="7"/>
  <c r="BD28" i="7"/>
  <c r="BD8" i="7"/>
  <c r="BD25" i="7"/>
  <c r="BD24" i="7"/>
  <c r="BD31" i="7"/>
  <c r="BD7" i="7"/>
  <c r="BD19" i="7"/>
  <c r="BD17" i="7"/>
  <c r="BD23" i="7"/>
  <c r="BD10" i="7"/>
  <c r="BD6" i="7"/>
  <c r="BG6" i="7"/>
  <c r="BD13" i="7"/>
  <c r="BD20" i="7"/>
  <c r="BD27" i="7"/>
  <c r="BD22" i="7"/>
  <c r="BD21" i="7"/>
  <c r="BG32" i="7" l="1"/>
  <c r="BD32" i="7"/>
  <c r="BF32" i="7"/>
  <c r="C36" i="5"/>
  <c r="C35" i="5" s="1"/>
  <c r="D36" i="5"/>
  <c r="D35" i="5" s="1"/>
</calcChain>
</file>

<file path=xl/sharedStrings.xml><?xml version="1.0" encoding="utf-8"?>
<sst xmlns="http://schemas.openxmlformats.org/spreadsheetml/2006/main" count="285" uniqueCount="75">
  <si>
    <t>day</t>
  </si>
  <si>
    <t>y (measured)</t>
  </si>
  <si>
    <t>YP(forecast)</t>
  </si>
  <si>
    <t>y</t>
  </si>
  <si>
    <t>YP</t>
  </si>
  <si>
    <t>pig</t>
  </si>
  <si>
    <t>Data from Remus et al., (2019); Daily measuraments of feed intake (Y) and feed intake predicted smothed by regression (YP)</t>
  </si>
  <si>
    <t>AVERAGE</t>
  </si>
  <si>
    <t>ADFI, average</t>
  </si>
  <si>
    <t>Rostano 2011</t>
  </si>
  <si>
    <t>Rostano 2017</t>
  </si>
  <si>
    <t>IPF</t>
  </si>
  <si>
    <t>NRC (2012)</t>
  </si>
  <si>
    <t>AVERAGE pig</t>
  </si>
  <si>
    <t>average pig</t>
  </si>
  <si>
    <t>ADG</t>
  </si>
  <si>
    <t>ADFI</t>
  </si>
  <si>
    <t>Met+Cys  intake</t>
  </si>
  <si>
    <t>Cys  intake</t>
  </si>
  <si>
    <t>Protein deposition estimated (g/d)</t>
  </si>
  <si>
    <t>BWinitial</t>
  </si>
  <si>
    <t>BWfinal</t>
  </si>
  <si>
    <t xml:space="preserve">Daily feed intake (DFI) kcal/day was obtained by multiplying FI (YP) by dietary net energy  content: 2,457 kcal/kg </t>
  </si>
  <si>
    <t>Average</t>
  </si>
  <si>
    <t>Average 3 first days</t>
  </si>
  <si>
    <t>ADFI, NE average</t>
  </si>
  <si>
    <t>80 percentil</t>
  </si>
  <si>
    <t>Difference (%)</t>
  </si>
  <si>
    <r>
      <t>NRC</t>
    </r>
    <r>
      <rPr>
        <b/>
        <i/>
        <sz val="10"/>
        <color rgb="FF000000"/>
        <rFont val="Arial"/>
        <family val="2"/>
      </rPr>
      <t xml:space="preserve"> vs</t>
    </r>
    <r>
      <rPr>
        <b/>
        <sz val="10"/>
        <color rgb="FF000000"/>
        <rFont val="Arial"/>
        <family val="2"/>
      </rPr>
      <t xml:space="preserve"> 80 percentil</t>
    </r>
  </si>
  <si>
    <r>
      <t xml:space="preserve">BT </t>
    </r>
    <r>
      <rPr>
        <b/>
        <i/>
        <sz val="10"/>
        <color rgb="FF000000"/>
        <rFont val="Arial"/>
        <family val="2"/>
      </rPr>
      <t>vs</t>
    </r>
    <r>
      <rPr>
        <b/>
        <sz val="10"/>
        <color rgb="FF000000"/>
        <rFont val="Arial"/>
        <family val="2"/>
      </rPr>
      <t xml:space="preserve"> 80 percentil</t>
    </r>
  </si>
  <si>
    <t>TOTAL</t>
  </si>
  <si>
    <t>80 centil pig (#21)</t>
  </si>
  <si>
    <t>Aver. 3 d</t>
  </si>
  <si>
    <t>Aver. 26 d</t>
  </si>
  <si>
    <t>TOTAL phase</t>
  </si>
  <si>
    <t>Average phase</t>
  </si>
  <si>
    <t>Average recomendation</t>
  </si>
  <si>
    <t>Average 3 days</t>
  </si>
  <si>
    <t xml:space="preserve">NRC /BT  </t>
  </si>
  <si>
    <t>Concentration in grams per day</t>
  </si>
  <si>
    <t>Concentration (%)</t>
  </si>
  <si>
    <t>Pigs (%) below IPF 80 percentile(4.23 g/Kcal)</t>
  </si>
  <si>
    <t>80 percentile estimate</t>
  </si>
  <si>
    <t>Lysine intake population using NRC</t>
  </si>
  <si>
    <t>Lysine intake population using BT</t>
  </si>
  <si>
    <t>Lysine intake population using IPF-80</t>
  </si>
  <si>
    <t>Estimation Lysine intake g/d</t>
  </si>
  <si>
    <t>Average Lysine intake individuals IPF</t>
  </si>
  <si>
    <t xml:space="preserve">Average recomendation g/kcal </t>
  </si>
  <si>
    <t>Phase aver.</t>
  </si>
  <si>
    <t>Underfed overall (%)</t>
  </si>
  <si>
    <t>DFI, KJ NE</t>
  </si>
  <si>
    <t>Observations below NRC, BT average (0.81 g/KJ)</t>
  </si>
  <si>
    <t>Observations below IPF 80 percentile(1.01 g/Kj)</t>
  </si>
  <si>
    <t>KJ intake, average</t>
  </si>
  <si>
    <t>Average phase (calc. daily)</t>
  </si>
  <si>
    <t>Average pig (average phase performance input)</t>
  </si>
  <si>
    <t>Average Lys intake according to each model recommendation</t>
  </si>
  <si>
    <t>Pigs (%) below NRC, BT average (1.01g/kJl)</t>
  </si>
  <si>
    <r>
      <rPr>
        <b/>
        <sz val="16"/>
        <color theme="1"/>
        <rFont val="Calibri"/>
        <family val="2"/>
        <scheme val="minor"/>
      </rPr>
      <t>Simulated amino acid requirements of growing pigs differ between current factorial methods</t>
    </r>
    <r>
      <rPr>
        <sz val="11"/>
        <color theme="1"/>
        <rFont val="Calibri"/>
        <family val="2"/>
        <scheme val="minor"/>
      </rPr>
      <t xml:space="preserve">
A. Remus</t>
    </r>
    <r>
      <rPr>
        <i/>
        <sz val="11"/>
        <color theme="1"/>
        <rFont val="Calibri"/>
        <family val="2"/>
        <scheme val="minor"/>
      </rPr>
      <t>1,2</t>
    </r>
    <r>
      <rPr>
        <sz val="11"/>
        <color theme="1"/>
        <rFont val="Calibri"/>
        <family val="2"/>
        <scheme val="minor"/>
      </rPr>
      <t>, L. Hauschild</t>
    </r>
    <r>
      <rPr>
        <i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and C. Pomar</t>
    </r>
    <r>
      <rPr>
        <i/>
        <sz val="11"/>
        <color theme="1"/>
        <rFont val="Calibri"/>
        <family val="2"/>
        <scheme val="minor"/>
      </rPr>
      <t>1,2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Sherbrooke Research and Development Centre, Agriculture and Agri-Food Canada, Sherbrooke, Quebec, Canada, J1M 0C8
</t>
    </r>
    <r>
      <rPr>
        <i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Department of Animal Science, School of Agricultural and Veterinary Studies, São Paulo State University (Unesp), Jaboticabal, São Paulo, Brazil 14883-108
</t>
    </r>
  </si>
  <si>
    <t>Lysine intake</t>
  </si>
  <si>
    <t>Methionine  intake</t>
  </si>
  <si>
    <t>Data from Remus et al., (2019) https://doi.org/10.1016/j.livsci.2019.02.006; Daily measuraments of feed intake (Y) and feed intake predicted smothed by regression (YP)</t>
  </si>
  <si>
    <t>Rostagno 2011</t>
  </si>
  <si>
    <t>Rostagno 2017</t>
  </si>
  <si>
    <t>Individual precision feeding (IPF) individual estimates</t>
  </si>
  <si>
    <t>Days</t>
  </si>
  <si>
    <t xml:space="preserve">Body weight (BW), kg; </t>
  </si>
  <si>
    <t>Animal identification</t>
  </si>
  <si>
    <t xml:space="preserve">Average Daily gain (ADG), kg; </t>
  </si>
  <si>
    <t>Measured values: Remus et al., (2019) https://doi.org/10.1016/j.livsci.2019.02.006</t>
  </si>
  <si>
    <t>PIG identification</t>
  </si>
  <si>
    <r>
      <rPr>
        <b/>
        <sz val="16"/>
        <color theme="1"/>
        <rFont val="Calibri"/>
        <family val="2"/>
        <scheme val="minor"/>
      </rPr>
      <t>Simulated amino acid requirements of growing pigs differ between current factorial methods</t>
    </r>
    <r>
      <rPr>
        <sz val="11"/>
        <color theme="1"/>
        <rFont val="Calibri"/>
        <family val="2"/>
        <scheme val="minor"/>
      </rPr>
      <t xml:space="preserve">
A. Remus</t>
    </r>
    <r>
      <rPr>
        <sz val="11"/>
        <color theme="1"/>
        <rFont val="Calibri"/>
        <family val="2"/>
        <scheme val="minor"/>
      </rPr>
      <t>, L. Hauschild</t>
    </r>
    <r>
      <rPr>
        <sz val="11"/>
        <color theme="1"/>
        <rFont val="Calibri"/>
        <family val="2"/>
        <scheme val="minor"/>
      </rPr>
      <t xml:space="preserve"> and C. Pomar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Journal: animal</t>
    </r>
    <r>
      <rPr>
        <sz val="11"/>
        <color theme="1"/>
        <rFont val="Calibri"/>
        <family val="2"/>
        <scheme val="minor"/>
      </rPr>
      <t xml:space="preserve">
</t>
    </r>
  </si>
  <si>
    <t>standardized ileal digestible (SID) lysine (Lys) requirements  estimated daily.</t>
  </si>
  <si>
    <r>
      <rPr>
        <b/>
        <sz val="16"/>
        <color theme="1"/>
        <rFont val="Calibri"/>
        <family val="2"/>
        <scheme val="minor"/>
      </rPr>
      <t>Simulated amino acid requirements of growing pigs differ between current factorial methods</t>
    </r>
    <r>
      <rPr>
        <sz val="11"/>
        <color theme="1"/>
        <rFont val="Calibri"/>
        <family val="2"/>
        <scheme val="minor"/>
      </rPr>
      <t xml:space="preserve">
A. Remus, L. Hauschild and C. Pomar 
J.ournal: animal
</t>
    </r>
    <r>
      <rPr>
        <i/>
        <sz val="11"/>
        <color theme="1"/>
        <rFont val="Calibri"/>
        <family val="2"/>
        <scheme val="minor"/>
      </rPr>
      <t>The population Brazilian tables (Rostagno, 2017) and National Research Council (NRC, 2012, individual precision-feeding model (IPF; Hauschild et al., 2012)</t>
    </r>
    <r>
      <rPr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</si>
</sst>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.25"/>
      <color rgb="FF000000"/>
      <name val="Arial"/>
      <family val="2"/>
    </font>
    <font>
      <b/>
      <sz val="10"/>
      <color rgb="FFFF0000"/>
      <name val="Arial"/>
      <family val="2"/>
    </font>
    <font>
      <b/>
      <i/>
      <sz val="10"/>
      <color rgb="FF000000"/>
      <name val="Arial"/>
      <family val="2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8E6D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 style="medium">
        <color rgb="FF4F493B"/>
      </right>
      <top style="medium">
        <color rgb="FF4F493B"/>
      </top>
      <bottom style="medium">
        <color rgb="FF4F493B"/>
      </bottom>
      <diagonal/>
    </border>
    <border>
      <left/>
      <right style="medium">
        <color rgb="FF4F493B"/>
      </right>
      <top/>
      <bottom style="medium">
        <color rgb="FF4F493B"/>
      </bottom>
      <diagonal/>
    </border>
    <border>
      <left/>
      <right style="medium">
        <color rgb="FF4F493B"/>
      </right>
      <top/>
      <bottom/>
      <diagonal/>
    </border>
    <border>
      <left/>
      <right/>
      <top/>
      <bottom style="medium">
        <color rgb="FF4F493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3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0" fillId="3" borderId="0" xfId="0" applyFill="1"/>
    <xf numFmtId="0" fontId="3" fillId="3" borderId="0" xfId="0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horizontal="right" vertical="top"/>
    </xf>
    <xf numFmtId="0" fontId="4" fillId="5" borderId="0" xfId="0" applyFont="1" applyFill="1" applyBorder="1" applyAlignment="1">
      <alignment horizontal="right" vertical="top"/>
    </xf>
    <xf numFmtId="0" fontId="0" fillId="0" borderId="0" xfId="0" applyAlignment="1"/>
    <xf numFmtId="0" fontId="2" fillId="0" borderId="0" xfId="0" applyFont="1"/>
    <xf numFmtId="0" fontId="0" fillId="5" borderId="0" xfId="0" applyFill="1"/>
    <xf numFmtId="0" fontId="3" fillId="6" borderId="2" xfId="0" applyFont="1" applyFill="1" applyBorder="1" applyAlignment="1">
      <alignment horizontal="right" vertical="center" wrapText="1"/>
    </xf>
    <xf numFmtId="0" fontId="3" fillId="6" borderId="0" xfId="0" applyFont="1" applyFill="1" applyBorder="1" applyAlignment="1">
      <alignment horizontal="right" vertical="center" wrapText="1"/>
    </xf>
    <xf numFmtId="0" fontId="0" fillId="6" borderId="0" xfId="0" applyFill="1"/>
    <xf numFmtId="0" fontId="0" fillId="5" borderId="0" xfId="0" applyFill="1" applyAlignment="1"/>
    <xf numFmtId="2" fontId="0" fillId="6" borderId="0" xfId="0" applyNumberFormat="1" applyFill="1"/>
    <xf numFmtId="2" fontId="0" fillId="0" borderId="0" xfId="0" applyNumberFormat="1"/>
    <xf numFmtId="2" fontId="0" fillId="5" borderId="0" xfId="0" applyNumberFormat="1" applyFill="1"/>
    <xf numFmtId="2" fontId="5" fillId="0" borderId="0" xfId="0" applyNumberFormat="1" applyFont="1"/>
    <xf numFmtId="0" fontId="2" fillId="6" borderId="0" xfId="0" applyFont="1" applyFill="1"/>
    <xf numFmtId="2" fontId="2" fillId="6" borderId="0" xfId="0" applyNumberFormat="1" applyFont="1" applyFill="1"/>
    <xf numFmtId="0" fontId="3" fillId="5" borderId="0" xfId="0" applyFont="1" applyFill="1" applyBorder="1" applyAlignment="1">
      <alignment horizontal="right" vertical="top"/>
    </xf>
    <xf numFmtId="0" fontId="6" fillId="7" borderId="0" xfId="0" applyFont="1" applyFill="1" applyBorder="1" applyAlignment="1">
      <alignment horizontal="right" vertical="center" wrapText="1"/>
    </xf>
    <xf numFmtId="0" fontId="4" fillId="4" borderId="2" xfId="0" applyNumberFormat="1" applyFont="1" applyFill="1" applyBorder="1" applyAlignment="1">
      <alignment horizontal="right" vertical="top"/>
    </xf>
    <xf numFmtId="0" fontId="4" fillId="4" borderId="3" xfId="0" applyNumberFormat="1" applyFont="1" applyFill="1" applyBorder="1" applyAlignment="1">
      <alignment horizontal="right" vertical="top"/>
    </xf>
    <xf numFmtId="0" fontId="4" fillId="2" borderId="2" xfId="0" applyFont="1" applyFill="1" applyBorder="1" applyAlignment="1">
      <alignment horizontal="right" vertical="center" wrapText="1"/>
    </xf>
    <xf numFmtId="2" fontId="2" fillId="0" borderId="0" xfId="0" applyNumberFormat="1" applyFont="1"/>
    <xf numFmtId="2" fontId="1" fillId="0" borderId="0" xfId="0" applyNumberFormat="1" applyFont="1"/>
    <xf numFmtId="2" fontId="0" fillId="6" borderId="0" xfId="0" applyNumberFormat="1" applyFont="1" applyFill="1"/>
    <xf numFmtId="2" fontId="1" fillId="6" borderId="0" xfId="0" applyNumberFormat="1" applyFont="1" applyFill="1"/>
    <xf numFmtId="1" fontId="0" fillId="0" borderId="0" xfId="0" applyNumberFormat="1"/>
    <xf numFmtId="1" fontId="0" fillId="0" borderId="0" xfId="0" applyNumberFormat="1" applyFont="1"/>
    <xf numFmtId="1" fontId="1" fillId="0" borderId="0" xfId="0" applyNumberFormat="1" applyFont="1"/>
    <xf numFmtId="1" fontId="2" fillId="5" borderId="0" xfId="0" applyNumberFormat="1" applyFont="1" applyFill="1"/>
    <xf numFmtId="2" fontId="2" fillId="5" borderId="0" xfId="0" applyNumberFormat="1" applyFont="1" applyFill="1"/>
    <xf numFmtId="2" fontId="0" fillId="6" borderId="0" xfId="0" applyNumberFormat="1" applyFill="1" applyAlignment="1">
      <alignment wrapText="1"/>
    </xf>
    <xf numFmtId="2" fontId="4" fillId="5" borderId="0" xfId="0" applyNumberFormat="1" applyFont="1" applyFill="1" applyBorder="1" applyAlignment="1">
      <alignment horizontal="right" vertical="top"/>
    </xf>
    <xf numFmtId="2" fontId="0" fillId="0" borderId="0" xfId="0" applyNumberFormat="1" applyAlignment="1"/>
    <xf numFmtId="2" fontId="3" fillId="2" borderId="0" xfId="0" applyNumberFormat="1" applyFont="1" applyFill="1" applyBorder="1" applyAlignment="1">
      <alignment horizontal="right" vertical="center" wrapText="1"/>
    </xf>
    <xf numFmtId="2" fontId="2" fillId="0" borderId="0" xfId="1" applyNumberFormat="1" applyFont="1"/>
    <xf numFmtId="0" fontId="3" fillId="2" borderId="3" xfId="0" applyFont="1" applyFill="1" applyBorder="1" applyAlignment="1">
      <alignment horizontal="right" vertical="center" wrapText="1"/>
    </xf>
    <xf numFmtId="0" fontId="2" fillId="6" borderId="5" xfId="0" applyFont="1" applyFill="1" applyBorder="1"/>
    <xf numFmtId="2" fontId="2" fillId="6" borderId="5" xfId="0" applyNumberFormat="1" applyFont="1" applyFill="1" applyBorder="1"/>
    <xf numFmtId="0" fontId="2" fillId="6" borderId="5" xfId="0" applyFont="1" applyFill="1" applyBorder="1" applyAlignment="1">
      <alignment wrapText="1"/>
    </xf>
    <xf numFmtId="0" fontId="0" fillId="8" borderId="0" xfId="0" applyFill="1" applyAlignment="1">
      <alignment horizontal="left"/>
    </xf>
    <xf numFmtId="0" fontId="0" fillId="0" borderId="4" xfId="0" applyBorder="1" applyAlignment="1">
      <alignment horizontal="left" wrapText="1"/>
    </xf>
    <xf numFmtId="0" fontId="0" fillId="8" borderId="0" xfId="0" applyFill="1" applyAlignment="1">
      <alignment wrapText="1"/>
    </xf>
    <xf numFmtId="0" fontId="0" fillId="8" borderId="0" xfId="0" applyFill="1" applyAlignment="1"/>
    <xf numFmtId="0" fontId="0" fillId="0" borderId="0" xfId="0" applyAlignment="1">
      <alignment horizontal="left"/>
    </xf>
    <xf numFmtId="0" fontId="0" fillId="8" borderId="0" xfId="0" applyFill="1" applyAlignment="1">
      <alignment horizontal="left" wrapText="1"/>
    </xf>
    <xf numFmtId="0" fontId="0" fillId="8" borderId="0" xfId="0" applyFill="1" applyAlignment="1">
      <alignment horizontal="left"/>
    </xf>
    <xf numFmtId="0" fontId="0" fillId="0" borderId="0" xfId="0" applyAlignment="1">
      <alignment horizontal="center"/>
    </xf>
    <xf numFmtId="0" fontId="3" fillId="6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2" fontId="0" fillId="6" borderId="0" xfId="0" applyNumberForma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10" fillId="0" borderId="0" xfId="0" applyFont="1" applyAlignment="1">
      <alignment horizontal="right" vertical="center" textRotation="90"/>
    </xf>
    <xf numFmtId="0" fontId="2" fillId="9" borderId="0" xfId="0" applyFont="1" applyFill="1" applyAlignment="1">
      <alignment horizontal="center"/>
    </xf>
    <xf numFmtId="0" fontId="3" fillId="10" borderId="2" xfId="0" applyFont="1" applyFill="1" applyBorder="1" applyAlignment="1">
      <alignment horizontal="right" vertical="center" wrapText="1"/>
    </xf>
    <xf numFmtId="0" fontId="3" fillId="10" borderId="4" xfId="0" applyFont="1" applyFill="1" applyBorder="1" applyAlignment="1">
      <alignment horizontal="right" vertical="center" wrapText="1"/>
    </xf>
    <xf numFmtId="0" fontId="3" fillId="9" borderId="5" xfId="0" applyFont="1" applyFill="1" applyBorder="1" applyAlignment="1">
      <alignment horizontal="right" vertical="center" wrapText="1"/>
    </xf>
    <xf numFmtId="0" fontId="0" fillId="9" borderId="5" xfId="0" applyFill="1" applyBorder="1"/>
    <xf numFmtId="0" fontId="2" fillId="9" borderId="6" xfId="0" applyFont="1" applyFill="1" applyBorder="1" applyAlignment="1">
      <alignment horizontal="center"/>
    </xf>
    <xf numFmtId="0" fontId="2" fillId="9" borderId="5" xfId="0" applyFont="1" applyFill="1" applyBorder="1"/>
    <xf numFmtId="0" fontId="2" fillId="9" borderId="0" xfId="0" applyFont="1" applyFill="1" applyBorder="1" applyAlignment="1">
      <alignment horizontal="center"/>
    </xf>
    <xf numFmtId="0" fontId="2" fillId="5" borderId="0" xfId="0" applyFont="1" applyFill="1"/>
    <xf numFmtId="0" fontId="3" fillId="6" borderId="2" xfId="0" applyFont="1" applyFill="1" applyBorder="1" applyAlignment="1">
      <alignment horizontal="right" wrapText="1"/>
    </xf>
    <xf numFmtId="0" fontId="3" fillId="6" borderId="0" xfId="0" applyFont="1" applyFill="1" applyBorder="1" applyAlignment="1">
      <alignment horizontal="right" wrapText="1"/>
    </xf>
    <xf numFmtId="0" fontId="2" fillId="6" borderId="0" xfId="0" applyFont="1" applyFill="1" applyAlignment="1"/>
    <xf numFmtId="0" fontId="2" fillId="5" borderId="0" xfId="0" applyFont="1" applyFill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32"/>
  <sheetViews>
    <sheetView workbookViewId="0">
      <selection sqref="A1:XFD2"/>
    </sheetView>
  </sheetViews>
  <sheetFormatPr defaultRowHeight="14.4" x14ac:dyDescent="0.3"/>
  <cols>
    <col min="3" max="3" width="13" customWidth="1"/>
    <col min="4" max="4" width="14.6640625" customWidth="1"/>
    <col min="96" max="96" width="14.6640625" customWidth="1"/>
  </cols>
  <sheetData>
    <row r="1" spans="1:138" ht="38.4" customHeight="1" x14ac:dyDescent="0.3">
      <c r="A1" s="48" t="s">
        <v>72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</row>
    <row r="2" spans="1:138" ht="67.8" customHeight="1" x14ac:dyDescent="0.3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</row>
    <row r="3" spans="1:138" ht="15" customHeight="1" thickBot="1" x14ac:dyDescent="0.35">
      <c r="A3" s="47" t="s">
        <v>62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CP3" s="47" t="s">
        <v>6</v>
      </c>
      <c r="CQ3" s="47"/>
      <c r="CR3" s="47"/>
      <c r="CS3" s="47"/>
      <c r="CT3" s="47"/>
      <c r="CU3" s="47"/>
      <c r="CV3" s="47"/>
      <c r="CW3" s="47"/>
      <c r="CX3" s="47"/>
      <c r="CY3" s="47"/>
      <c r="CZ3" s="47"/>
    </row>
    <row r="4" spans="1:138" ht="32.4" customHeight="1" thickBot="1" x14ac:dyDescent="0.35">
      <c r="A4" s="1" t="s">
        <v>0</v>
      </c>
      <c r="B4" s="1"/>
      <c r="C4" s="1" t="s">
        <v>1</v>
      </c>
      <c r="D4" s="1" t="s">
        <v>2</v>
      </c>
      <c r="E4" s="1" t="s">
        <v>3</v>
      </c>
      <c r="F4" s="1" t="s">
        <v>4</v>
      </c>
      <c r="G4" s="1" t="s">
        <v>3</v>
      </c>
      <c r="H4" s="1" t="s">
        <v>4</v>
      </c>
      <c r="I4" s="1" t="s">
        <v>3</v>
      </c>
      <c r="J4" s="1" t="s">
        <v>4</v>
      </c>
      <c r="K4" s="1" t="s">
        <v>3</v>
      </c>
      <c r="L4" s="1" t="s">
        <v>4</v>
      </c>
      <c r="M4" s="1" t="s">
        <v>3</v>
      </c>
      <c r="N4" s="1" t="s">
        <v>4</v>
      </c>
      <c r="O4" s="1" t="s">
        <v>3</v>
      </c>
      <c r="P4" s="1" t="s">
        <v>4</v>
      </c>
      <c r="Q4" s="1" t="s">
        <v>3</v>
      </c>
      <c r="R4" s="1" t="s">
        <v>4</v>
      </c>
      <c r="S4" s="1" t="s">
        <v>3</v>
      </c>
      <c r="T4" s="1" t="s">
        <v>4</v>
      </c>
      <c r="U4" s="1" t="s">
        <v>3</v>
      </c>
      <c r="V4" s="1" t="s">
        <v>4</v>
      </c>
      <c r="W4" s="1" t="s">
        <v>3</v>
      </c>
      <c r="X4" s="1" t="s">
        <v>4</v>
      </c>
      <c r="Y4" s="1" t="s">
        <v>3</v>
      </c>
      <c r="Z4" s="1" t="s">
        <v>4</v>
      </c>
      <c r="AA4" s="1" t="s">
        <v>3</v>
      </c>
      <c r="AB4" s="1" t="s">
        <v>4</v>
      </c>
      <c r="AC4" s="1" t="s">
        <v>3</v>
      </c>
      <c r="AD4" s="1" t="s">
        <v>4</v>
      </c>
      <c r="AE4" s="1" t="s">
        <v>3</v>
      </c>
      <c r="AF4" s="1" t="s">
        <v>4</v>
      </c>
      <c r="AG4" s="1" t="s">
        <v>3</v>
      </c>
      <c r="AH4" s="1" t="s">
        <v>4</v>
      </c>
      <c r="AI4" s="1" t="s">
        <v>3</v>
      </c>
      <c r="AJ4" s="1" t="s">
        <v>4</v>
      </c>
      <c r="AK4" s="1" t="s">
        <v>3</v>
      </c>
      <c r="AL4" s="1" t="s">
        <v>4</v>
      </c>
      <c r="AM4" s="1" t="s">
        <v>3</v>
      </c>
      <c r="AN4" s="1" t="s">
        <v>4</v>
      </c>
      <c r="AO4" s="1" t="s">
        <v>3</v>
      </c>
      <c r="AP4" s="1" t="s">
        <v>4</v>
      </c>
      <c r="AQ4" s="1" t="s">
        <v>3</v>
      </c>
      <c r="AR4" s="1" t="s">
        <v>4</v>
      </c>
      <c r="AS4" s="1" t="s">
        <v>3</v>
      </c>
      <c r="AT4" s="1" t="s">
        <v>4</v>
      </c>
      <c r="AU4" s="1" t="s">
        <v>3</v>
      </c>
      <c r="AV4" s="1" t="s">
        <v>4</v>
      </c>
      <c r="AW4" s="1" t="s">
        <v>3</v>
      </c>
      <c r="AX4" s="1" t="s">
        <v>4</v>
      </c>
      <c r="AY4" s="1" t="s">
        <v>3</v>
      </c>
      <c r="AZ4" s="1" t="s">
        <v>4</v>
      </c>
      <c r="BA4" s="1" t="s">
        <v>3</v>
      </c>
      <c r="BB4" s="1" t="s">
        <v>4</v>
      </c>
      <c r="BC4" s="1" t="s">
        <v>3</v>
      </c>
      <c r="BD4" s="1" t="s">
        <v>4</v>
      </c>
      <c r="BE4" s="1" t="s">
        <v>3</v>
      </c>
      <c r="BF4" s="1" t="s">
        <v>4</v>
      </c>
      <c r="BG4" s="1" t="s">
        <v>3</v>
      </c>
      <c r="BH4" s="1" t="s">
        <v>4</v>
      </c>
      <c r="BI4" s="1" t="s">
        <v>3</v>
      </c>
      <c r="BJ4" s="1" t="s">
        <v>4</v>
      </c>
      <c r="BK4" s="1" t="s">
        <v>3</v>
      </c>
      <c r="BL4" s="1" t="s">
        <v>4</v>
      </c>
      <c r="BM4" s="1" t="s">
        <v>3</v>
      </c>
      <c r="BN4" s="1" t="s">
        <v>4</v>
      </c>
      <c r="BO4" s="1" t="s">
        <v>3</v>
      </c>
      <c r="BP4" s="1" t="s">
        <v>4</v>
      </c>
      <c r="BQ4" s="1" t="s">
        <v>3</v>
      </c>
      <c r="BR4" s="1" t="s">
        <v>4</v>
      </c>
      <c r="BS4" s="1" t="s">
        <v>3</v>
      </c>
      <c r="BT4" s="1" t="s">
        <v>4</v>
      </c>
      <c r="BU4" s="1" t="s">
        <v>3</v>
      </c>
      <c r="BV4" s="1" t="s">
        <v>4</v>
      </c>
      <c r="BW4" s="1" t="s">
        <v>3</v>
      </c>
      <c r="BX4" s="1" t="s">
        <v>4</v>
      </c>
      <c r="BY4" s="1" t="s">
        <v>3</v>
      </c>
      <c r="BZ4" s="1" t="s">
        <v>4</v>
      </c>
      <c r="CA4" s="1" t="s">
        <v>3</v>
      </c>
      <c r="CB4" s="1" t="s">
        <v>4</v>
      </c>
      <c r="CC4" s="1" t="s">
        <v>3</v>
      </c>
      <c r="CD4" s="1" t="s">
        <v>4</v>
      </c>
      <c r="CE4" s="7" t="s">
        <v>8</v>
      </c>
      <c r="CP4" s="1" t="s">
        <v>0</v>
      </c>
      <c r="CQ4" s="1"/>
      <c r="CR4" s="1" t="s">
        <v>2</v>
      </c>
      <c r="CS4" s="1" t="s">
        <v>4</v>
      </c>
      <c r="CT4" s="1" t="s">
        <v>4</v>
      </c>
      <c r="CU4" s="1" t="s">
        <v>4</v>
      </c>
      <c r="CV4" s="1" t="s">
        <v>4</v>
      </c>
      <c r="CW4" s="1" t="s">
        <v>4</v>
      </c>
      <c r="CX4" s="1" t="s">
        <v>4</v>
      </c>
      <c r="CY4" s="1" t="s">
        <v>4</v>
      </c>
      <c r="CZ4" s="1" t="s">
        <v>4</v>
      </c>
      <c r="DA4" s="1" t="s">
        <v>4</v>
      </c>
      <c r="DB4" s="1" t="s">
        <v>4</v>
      </c>
      <c r="DC4" s="1" t="s">
        <v>4</v>
      </c>
      <c r="DD4" s="1" t="s">
        <v>4</v>
      </c>
      <c r="DE4" s="1" t="s">
        <v>4</v>
      </c>
      <c r="DF4" s="1" t="s">
        <v>4</v>
      </c>
      <c r="DG4" s="1" t="s">
        <v>4</v>
      </c>
      <c r="DH4" s="1" t="s">
        <v>4</v>
      </c>
      <c r="DI4" s="1" t="s">
        <v>4</v>
      </c>
      <c r="DJ4" s="1" t="s">
        <v>4</v>
      </c>
      <c r="DK4" s="1" t="s">
        <v>4</v>
      </c>
      <c r="DL4" s="1" t="s">
        <v>4</v>
      </c>
      <c r="DM4" s="1" t="s">
        <v>4</v>
      </c>
      <c r="DN4" s="1" t="s">
        <v>4</v>
      </c>
      <c r="DO4" s="1" t="s">
        <v>4</v>
      </c>
      <c r="DP4" s="1" t="s">
        <v>4</v>
      </c>
      <c r="DQ4" s="1" t="s">
        <v>4</v>
      </c>
      <c r="DR4" s="1" t="s">
        <v>4</v>
      </c>
      <c r="DS4" s="1" t="s">
        <v>4</v>
      </c>
      <c r="DT4" s="1" t="s">
        <v>4</v>
      </c>
      <c r="DU4" s="1" t="s">
        <v>4</v>
      </c>
      <c r="DV4" s="1" t="s">
        <v>4</v>
      </c>
      <c r="DW4" s="1" t="s">
        <v>4</v>
      </c>
      <c r="DX4" s="1" t="s">
        <v>4</v>
      </c>
      <c r="DY4" s="1" t="s">
        <v>4</v>
      </c>
      <c r="DZ4" s="1" t="s">
        <v>4</v>
      </c>
      <c r="EA4" s="1" t="s">
        <v>4</v>
      </c>
      <c r="EB4" s="1" t="s">
        <v>4</v>
      </c>
      <c r="EC4" s="1" t="s">
        <v>4</v>
      </c>
      <c r="ED4" s="1" t="s">
        <v>4</v>
      </c>
      <c r="EE4" s="1" t="s">
        <v>4</v>
      </c>
      <c r="EF4" s="7" t="s">
        <v>8</v>
      </c>
      <c r="EH4" s="7" t="s">
        <v>38</v>
      </c>
    </row>
    <row r="5" spans="1:138" ht="15" thickBot="1" x14ac:dyDescent="0.35">
      <c r="A5" s="2"/>
      <c r="B5" s="3" t="s">
        <v>5</v>
      </c>
      <c r="C5" s="3">
        <v>1</v>
      </c>
      <c r="D5" s="3">
        <v>1</v>
      </c>
      <c r="E5" s="4">
        <v>2</v>
      </c>
      <c r="F5" s="5">
        <v>2</v>
      </c>
      <c r="G5" s="4">
        <v>4</v>
      </c>
      <c r="H5" s="4">
        <v>4</v>
      </c>
      <c r="I5" s="4">
        <v>7</v>
      </c>
      <c r="J5" s="4">
        <v>7</v>
      </c>
      <c r="K5" s="4">
        <v>8</v>
      </c>
      <c r="L5" s="4">
        <v>8</v>
      </c>
      <c r="M5" s="4">
        <v>9</v>
      </c>
      <c r="N5" s="4">
        <v>9</v>
      </c>
      <c r="O5" s="4">
        <v>14</v>
      </c>
      <c r="P5" s="4">
        <v>14</v>
      </c>
      <c r="Q5" s="4">
        <v>15</v>
      </c>
      <c r="R5" s="4">
        <v>15</v>
      </c>
      <c r="S5" s="4">
        <v>16</v>
      </c>
      <c r="T5" s="4">
        <v>16</v>
      </c>
      <c r="U5" s="4">
        <v>17</v>
      </c>
      <c r="V5" s="4">
        <v>17</v>
      </c>
      <c r="W5" s="4">
        <v>18</v>
      </c>
      <c r="X5" s="4">
        <v>18</v>
      </c>
      <c r="Y5" s="4">
        <v>19</v>
      </c>
      <c r="Z5" s="4">
        <v>19</v>
      </c>
      <c r="AA5" s="4">
        <v>21</v>
      </c>
      <c r="AB5" s="4">
        <v>21</v>
      </c>
      <c r="AC5" s="4">
        <v>23</v>
      </c>
      <c r="AD5" s="4">
        <v>23</v>
      </c>
      <c r="AE5" s="4">
        <v>25</v>
      </c>
      <c r="AF5" s="4">
        <v>25</v>
      </c>
      <c r="AG5" s="4">
        <v>26</v>
      </c>
      <c r="AH5" s="4">
        <v>26</v>
      </c>
      <c r="AI5" s="4">
        <v>27</v>
      </c>
      <c r="AJ5" s="4">
        <v>27</v>
      </c>
      <c r="AK5" s="4">
        <v>29</v>
      </c>
      <c r="AL5" s="4">
        <v>29</v>
      </c>
      <c r="AM5" s="4">
        <v>32</v>
      </c>
      <c r="AN5" s="4">
        <v>32</v>
      </c>
      <c r="AO5" s="4">
        <v>33</v>
      </c>
      <c r="AP5" s="4">
        <v>33</v>
      </c>
      <c r="AQ5" s="4">
        <v>35</v>
      </c>
      <c r="AR5" s="4">
        <v>35</v>
      </c>
      <c r="AS5" s="4">
        <v>36</v>
      </c>
      <c r="AT5" s="4">
        <v>36</v>
      </c>
      <c r="AU5" s="4">
        <v>38</v>
      </c>
      <c r="AV5" s="4">
        <v>38</v>
      </c>
      <c r="AW5" s="4">
        <v>39</v>
      </c>
      <c r="AX5" s="4">
        <v>39</v>
      </c>
      <c r="AY5" s="4">
        <v>41</v>
      </c>
      <c r="AZ5" s="4">
        <v>41</v>
      </c>
      <c r="BA5" s="4">
        <v>42</v>
      </c>
      <c r="BB5" s="4">
        <v>42</v>
      </c>
      <c r="BC5" s="4">
        <v>43</v>
      </c>
      <c r="BD5" s="4">
        <v>43</v>
      </c>
      <c r="BE5" s="4">
        <v>44</v>
      </c>
      <c r="BF5" s="4">
        <v>44</v>
      </c>
      <c r="BG5" s="4">
        <v>45</v>
      </c>
      <c r="BH5" s="4">
        <v>45</v>
      </c>
      <c r="BI5" s="4">
        <v>47</v>
      </c>
      <c r="BJ5" s="4">
        <v>47</v>
      </c>
      <c r="BK5" s="4">
        <v>52</v>
      </c>
      <c r="BL5" s="4">
        <v>52</v>
      </c>
      <c r="BM5" s="4">
        <v>53</v>
      </c>
      <c r="BN5" s="4">
        <v>53</v>
      </c>
      <c r="BO5" s="4">
        <v>54</v>
      </c>
      <c r="BP5" s="4">
        <v>54</v>
      </c>
      <c r="BQ5" s="4">
        <v>57</v>
      </c>
      <c r="BR5" s="4">
        <v>57</v>
      </c>
      <c r="BS5" s="4">
        <v>58</v>
      </c>
      <c r="BT5" s="4">
        <v>58</v>
      </c>
      <c r="BU5" s="4">
        <v>61</v>
      </c>
      <c r="BV5" s="4">
        <v>61</v>
      </c>
      <c r="BW5" s="4">
        <v>63</v>
      </c>
      <c r="BX5" s="4">
        <v>63</v>
      </c>
      <c r="BY5" s="4">
        <v>64</v>
      </c>
      <c r="BZ5" s="4">
        <v>64</v>
      </c>
      <c r="CA5" s="4">
        <v>65</v>
      </c>
      <c r="CB5" s="4">
        <v>65</v>
      </c>
      <c r="CC5" s="4">
        <v>66</v>
      </c>
      <c r="CD5" s="4">
        <v>66</v>
      </c>
      <c r="CP5" s="2"/>
      <c r="CQ5" s="3" t="s">
        <v>5</v>
      </c>
      <c r="CR5" s="3">
        <v>1</v>
      </c>
      <c r="CS5" s="5">
        <v>2</v>
      </c>
      <c r="CT5" s="4">
        <v>4</v>
      </c>
      <c r="CU5" s="4">
        <v>7</v>
      </c>
      <c r="CV5" s="4">
        <v>8</v>
      </c>
      <c r="CW5" s="4">
        <v>9</v>
      </c>
      <c r="CX5" s="4">
        <v>14</v>
      </c>
      <c r="CY5" s="4">
        <v>15</v>
      </c>
      <c r="CZ5" s="4">
        <v>16</v>
      </c>
      <c r="DA5" s="4">
        <v>17</v>
      </c>
      <c r="DB5" s="4">
        <v>18</v>
      </c>
      <c r="DC5" s="4">
        <v>19</v>
      </c>
      <c r="DD5" s="4">
        <v>21</v>
      </c>
      <c r="DE5" s="4">
        <v>23</v>
      </c>
      <c r="DF5" s="4">
        <v>25</v>
      </c>
      <c r="DG5" s="4">
        <v>26</v>
      </c>
      <c r="DH5" s="4">
        <v>27</v>
      </c>
      <c r="DI5" s="4">
        <v>29</v>
      </c>
      <c r="DJ5" s="4">
        <v>32</v>
      </c>
      <c r="DK5" s="4">
        <v>33</v>
      </c>
      <c r="DL5" s="4">
        <v>35</v>
      </c>
      <c r="DM5" s="4">
        <v>36</v>
      </c>
      <c r="DN5" s="4">
        <v>38</v>
      </c>
      <c r="DO5" s="4">
        <v>39</v>
      </c>
      <c r="DP5" s="4">
        <v>41</v>
      </c>
      <c r="DQ5" s="4">
        <v>42</v>
      </c>
      <c r="DR5" s="4">
        <v>43</v>
      </c>
      <c r="DS5" s="4">
        <v>44</v>
      </c>
      <c r="DT5" s="4">
        <v>45</v>
      </c>
      <c r="DU5" s="4">
        <v>47</v>
      </c>
      <c r="DV5" s="4">
        <v>52</v>
      </c>
      <c r="DW5" s="4">
        <v>53</v>
      </c>
      <c r="DX5" s="4">
        <v>54</v>
      </c>
      <c r="DY5" s="4">
        <v>57</v>
      </c>
      <c r="DZ5" s="4">
        <v>58</v>
      </c>
      <c r="EA5" s="4">
        <v>61</v>
      </c>
      <c r="EB5" s="4">
        <v>63</v>
      </c>
      <c r="EC5" s="4">
        <v>64</v>
      </c>
      <c r="ED5" s="4">
        <v>65</v>
      </c>
      <c r="EE5" s="4">
        <v>66</v>
      </c>
      <c r="EH5" s="4">
        <v>0</v>
      </c>
    </row>
    <row r="6" spans="1:138" ht="15" thickBot="1" x14ac:dyDescent="0.35">
      <c r="A6" s="2">
        <v>1</v>
      </c>
      <c r="B6" s="6"/>
      <c r="C6" s="25">
        <v>1.2529999999999999</v>
      </c>
      <c r="D6" s="25">
        <v>1.15341</v>
      </c>
      <c r="E6" s="25">
        <v>1.7</v>
      </c>
      <c r="F6" s="25">
        <v>1.6685700000000001</v>
      </c>
      <c r="G6" s="25">
        <v>0.97599999999999998</v>
      </c>
      <c r="H6" s="25">
        <v>0.96250000000000002</v>
      </c>
      <c r="I6" s="25">
        <v>1.51</v>
      </c>
      <c r="J6" s="25">
        <v>1.6482600000000001</v>
      </c>
      <c r="K6" s="25">
        <v>1.587</v>
      </c>
      <c r="L6" s="25">
        <v>1.5403500000000001</v>
      </c>
      <c r="M6" s="25">
        <v>1.6930000000000001</v>
      </c>
      <c r="N6" s="25">
        <v>1.4935799999999999</v>
      </c>
      <c r="O6" s="25">
        <v>1.6060000000000001</v>
      </c>
      <c r="P6" s="25">
        <v>1.5709</v>
      </c>
      <c r="Q6" s="25">
        <v>1.6859999999999999</v>
      </c>
      <c r="R6" s="25">
        <v>1.86076</v>
      </c>
      <c r="S6" s="25">
        <v>1.28</v>
      </c>
      <c r="T6" s="25">
        <v>0.90608999999999995</v>
      </c>
      <c r="U6" s="25">
        <v>1.2729999999999999</v>
      </c>
      <c r="V6" s="25">
        <v>1.50082</v>
      </c>
      <c r="W6" s="25">
        <v>1.48</v>
      </c>
      <c r="X6" s="25">
        <v>1.25603</v>
      </c>
      <c r="Y6" s="25">
        <v>1.6679999999999999</v>
      </c>
      <c r="Z6" s="25">
        <v>1.43126</v>
      </c>
      <c r="AA6" s="25">
        <v>1.3360000000000001</v>
      </c>
      <c r="AB6" s="25">
        <v>1.38592</v>
      </c>
      <c r="AC6" s="25">
        <v>1.5840000000000001</v>
      </c>
      <c r="AD6" s="25">
        <v>1.7455000000000001</v>
      </c>
      <c r="AE6" s="25">
        <v>1.228</v>
      </c>
      <c r="AF6" s="25">
        <v>1.0405</v>
      </c>
      <c r="AG6" s="25">
        <v>1.5640000000000001</v>
      </c>
      <c r="AH6" s="25">
        <v>1.6352800000000001</v>
      </c>
      <c r="AI6" s="25">
        <v>1.7</v>
      </c>
      <c r="AJ6" s="25">
        <v>1.5744899999999999</v>
      </c>
      <c r="AK6" s="25">
        <v>1.423</v>
      </c>
      <c r="AL6" s="25">
        <v>1.4382600000000001</v>
      </c>
      <c r="AM6" s="25">
        <v>1.69</v>
      </c>
      <c r="AN6" s="25">
        <v>1.6936899999999999</v>
      </c>
      <c r="AO6" s="25">
        <v>1.69</v>
      </c>
      <c r="AP6" s="25">
        <v>1.7013199999999999</v>
      </c>
      <c r="AQ6" s="25">
        <v>1.6830000000000001</v>
      </c>
      <c r="AR6" s="25">
        <v>1.8061499999999999</v>
      </c>
      <c r="AS6" s="25">
        <v>1.4079999999999999</v>
      </c>
      <c r="AT6" s="25">
        <v>1.38005</v>
      </c>
      <c r="AU6" s="25">
        <v>1.6679999999999999</v>
      </c>
      <c r="AV6" s="25">
        <v>1.84535</v>
      </c>
      <c r="AW6" s="25">
        <v>1.653</v>
      </c>
      <c r="AX6" s="25">
        <v>1.9247399999999999</v>
      </c>
      <c r="AY6" s="25">
        <v>1.508</v>
      </c>
      <c r="AZ6" s="25">
        <v>1.22811</v>
      </c>
      <c r="BA6" s="25">
        <v>1.7</v>
      </c>
      <c r="BB6" s="25">
        <v>1.6718299999999999</v>
      </c>
      <c r="BC6" s="25">
        <v>1.6639999999999999</v>
      </c>
      <c r="BD6" s="25">
        <v>1.5887500000000001</v>
      </c>
      <c r="BE6" s="25">
        <v>1.61</v>
      </c>
      <c r="BF6" s="25">
        <v>1.49756</v>
      </c>
      <c r="BG6" s="25">
        <v>1.1100000000000001</v>
      </c>
      <c r="BH6" s="25">
        <v>0.8952</v>
      </c>
      <c r="BI6" s="25">
        <v>1.621</v>
      </c>
      <c r="BJ6" s="25">
        <v>1.2513799999999999</v>
      </c>
      <c r="BK6" s="25">
        <v>1.0980000000000001</v>
      </c>
      <c r="BL6" s="25">
        <v>1.052</v>
      </c>
      <c r="BM6" s="25">
        <v>1.0780000000000001</v>
      </c>
      <c r="BN6" s="25">
        <v>0.90937999999999997</v>
      </c>
      <c r="BO6" s="25">
        <v>1.6870000000000001</v>
      </c>
      <c r="BP6" s="25">
        <v>1.7253499999999999</v>
      </c>
      <c r="BQ6" s="25">
        <v>1.6279999999999999</v>
      </c>
      <c r="BR6" s="25">
        <v>1.3894500000000001</v>
      </c>
      <c r="BS6" s="25">
        <v>1.621</v>
      </c>
      <c r="BT6" s="25">
        <v>1.58107</v>
      </c>
      <c r="BU6" s="25">
        <v>1.3879999999999999</v>
      </c>
      <c r="BV6" s="6">
        <v>1.5402199999999999</v>
      </c>
      <c r="BW6" s="6">
        <v>1.4810000000000001</v>
      </c>
      <c r="BX6" s="6">
        <v>1.7277</v>
      </c>
      <c r="BY6" s="6">
        <v>1.667</v>
      </c>
      <c r="BZ6" s="6">
        <v>1.48597</v>
      </c>
      <c r="CA6" s="6">
        <v>1.278</v>
      </c>
      <c r="CB6" s="6">
        <v>1.1830700000000001</v>
      </c>
      <c r="CC6" s="6">
        <v>0.16400000000000001</v>
      </c>
      <c r="CD6" s="6">
        <v>0.91542999999999997</v>
      </c>
      <c r="CE6" s="9">
        <f>AVERAGE(CD6,CB6,BZ6,BX6,BV6,BT6,BR6,BP6,BN6,BL6,BJ6,BH6,BF6,BD6,BB6,AZ6,AX6,AV6,AT6,AR6,AP6,AN6,AL6,AJ6,AH6,AF6,AD6,AB6,Z6,X6,V6,T6,R6,P6,N6,L6,J6,H6,F6)</f>
        <v>1.4526369230769234</v>
      </c>
      <c r="CP6" s="2">
        <v>1</v>
      </c>
      <c r="CQ6" s="6"/>
      <c r="CR6" s="25">
        <v>1.15341</v>
      </c>
      <c r="CS6" s="25">
        <v>1.6685700000000001</v>
      </c>
      <c r="CT6" s="25">
        <v>0.96250000000000002</v>
      </c>
      <c r="CU6" s="25">
        <v>1.6482600000000001</v>
      </c>
      <c r="CV6" s="25">
        <v>1.5403500000000001</v>
      </c>
      <c r="CW6" s="25">
        <v>1.4935799999999999</v>
      </c>
      <c r="CX6" s="25">
        <v>1.5709</v>
      </c>
      <c r="CY6" s="25">
        <v>1.86076</v>
      </c>
      <c r="CZ6" s="25">
        <v>0.90608999999999995</v>
      </c>
      <c r="DA6" s="25">
        <v>1.50082</v>
      </c>
      <c r="DB6" s="25">
        <v>1.25603</v>
      </c>
      <c r="DC6" s="25">
        <v>1.43126</v>
      </c>
      <c r="DD6" s="25">
        <v>1.38592</v>
      </c>
      <c r="DE6" s="25">
        <v>1.7455000000000001</v>
      </c>
      <c r="DF6" s="25">
        <v>1.0405</v>
      </c>
      <c r="DG6" s="25">
        <v>1.6352800000000001</v>
      </c>
      <c r="DH6" s="25">
        <v>1.5744899999999999</v>
      </c>
      <c r="DI6" s="25">
        <v>1.4382600000000001</v>
      </c>
      <c r="DJ6" s="25">
        <v>1.6936899999999999</v>
      </c>
      <c r="DK6" s="25">
        <v>1.7013199999999999</v>
      </c>
      <c r="DL6" s="25">
        <v>1.8061499999999999</v>
      </c>
      <c r="DM6" s="25">
        <v>1.38005</v>
      </c>
      <c r="DN6" s="25">
        <v>1.84535</v>
      </c>
      <c r="DO6" s="25">
        <v>1.9247399999999999</v>
      </c>
      <c r="DP6" s="25">
        <v>1.22811</v>
      </c>
      <c r="DQ6" s="25">
        <v>1.6718299999999999</v>
      </c>
      <c r="DR6" s="25">
        <v>1.5887500000000001</v>
      </c>
      <c r="DS6" s="25">
        <v>1.49756</v>
      </c>
      <c r="DT6" s="25">
        <v>0.8952</v>
      </c>
      <c r="DU6" s="25">
        <v>1.2513799999999999</v>
      </c>
      <c r="DV6" s="25">
        <v>1.052</v>
      </c>
      <c r="DW6" s="25">
        <v>0.90937999999999997</v>
      </c>
      <c r="DX6" s="25">
        <v>1.7253499999999999</v>
      </c>
      <c r="DY6" s="25">
        <v>1.3894500000000001</v>
      </c>
      <c r="DZ6" s="25">
        <v>1.58107</v>
      </c>
      <c r="EA6" s="6">
        <v>1.5402199999999999</v>
      </c>
      <c r="EB6" s="6">
        <v>1.7277</v>
      </c>
      <c r="EC6" s="6">
        <v>1.48597</v>
      </c>
      <c r="ED6" s="6">
        <v>1.1830700000000001</v>
      </c>
      <c r="EE6" s="6">
        <v>0.91542999999999997</v>
      </c>
      <c r="EF6" s="9">
        <f>AVERAGE(CR6:EE6)</f>
        <v>1.4451562499999997</v>
      </c>
      <c r="EH6">
        <f>8.5*EF6</f>
        <v>12.283828124999998</v>
      </c>
    </row>
    <row r="7" spans="1:138" ht="15" thickBot="1" x14ac:dyDescent="0.35">
      <c r="A7" s="2">
        <v>2</v>
      </c>
      <c r="B7" s="6"/>
      <c r="C7" s="6">
        <v>1.417</v>
      </c>
      <c r="D7" s="25">
        <v>1.1900500000000001</v>
      </c>
      <c r="E7" s="25">
        <v>1.8</v>
      </c>
      <c r="F7" s="25">
        <v>1.7047000000000001</v>
      </c>
      <c r="G7" s="25">
        <v>1.351</v>
      </c>
      <c r="H7" s="25">
        <v>0.98697999999999997</v>
      </c>
      <c r="I7" s="25">
        <v>1.7849999999999999</v>
      </c>
      <c r="J7" s="25">
        <v>1.67791</v>
      </c>
      <c r="K7" s="25">
        <v>1.7629999999999999</v>
      </c>
      <c r="L7" s="25">
        <v>1.56697</v>
      </c>
      <c r="M7" s="25">
        <v>1.794</v>
      </c>
      <c r="N7" s="25">
        <v>1.53888</v>
      </c>
      <c r="O7" s="25">
        <v>1.6870000000000001</v>
      </c>
      <c r="P7" s="25">
        <v>1.6031599999999999</v>
      </c>
      <c r="Q7" s="25">
        <v>1.8</v>
      </c>
      <c r="R7" s="25">
        <v>1.89791</v>
      </c>
      <c r="S7" s="25">
        <v>1.409</v>
      </c>
      <c r="T7" s="25">
        <v>0.94067000000000001</v>
      </c>
      <c r="U7" s="25">
        <v>1.4670000000000001</v>
      </c>
      <c r="V7" s="25">
        <v>1.5241499999999999</v>
      </c>
      <c r="W7" s="25">
        <v>1.369</v>
      </c>
      <c r="X7" s="25">
        <v>1.2930900000000001</v>
      </c>
      <c r="Y7" s="25">
        <v>1.381</v>
      </c>
      <c r="Z7" s="25">
        <v>1.46452</v>
      </c>
      <c r="AA7" s="25">
        <v>1.6870000000000001</v>
      </c>
      <c r="AB7" s="25">
        <v>1.42357</v>
      </c>
      <c r="AC7" s="25">
        <v>1.653</v>
      </c>
      <c r="AD7" s="25">
        <v>1.78277</v>
      </c>
      <c r="AE7" s="25">
        <v>1.1870000000000001</v>
      </c>
      <c r="AF7" s="25">
        <v>1.06124</v>
      </c>
      <c r="AG7" s="25">
        <v>1.67</v>
      </c>
      <c r="AH7" s="25">
        <v>1.6767300000000001</v>
      </c>
      <c r="AI7" s="25">
        <v>1.8</v>
      </c>
      <c r="AJ7" s="25">
        <v>1.61741</v>
      </c>
      <c r="AK7" s="25">
        <v>1.633</v>
      </c>
      <c r="AL7" s="25">
        <v>1.4807399999999999</v>
      </c>
      <c r="AM7" s="25">
        <v>1.8</v>
      </c>
      <c r="AN7" s="25">
        <v>1.70303</v>
      </c>
      <c r="AO7" s="25">
        <v>1.8</v>
      </c>
      <c r="AP7" s="25">
        <v>1.70991</v>
      </c>
      <c r="AQ7" s="25">
        <v>1.8</v>
      </c>
      <c r="AR7" s="25">
        <v>1.8474600000000001</v>
      </c>
      <c r="AS7" s="25">
        <v>1.7709999999999999</v>
      </c>
      <c r="AT7" s="25">
        <v>1.40202</v>
      </c>
      <c r="AU7" s="25">
        <v>1.79</v>
      </c>
      <c r="AV7" s="25">
        <v>1.8813299999999999</v>
      </c>
      <c r="AW7" s="25">
        <v>1.792</v>
      </c>
      <c r="AX7" s="25">
        <v>1.9007700000000001</v>
      </c>
      <c r="AY7" s="25">
        <v>1.5840000000000001</v>
      </c>
      <c r="AZ7" s="25">
        <v>1.27694</v>
      </c>
      <c r="BA7" s="25">
        <v>1.8</v>
      </c>
      <c r="BB7" s="25">
        <v>1.7188300000000001</v>
      </c>
      <c r="BC7" s="25">
        <v>1.63</v>
      </c>
      <c r="BD7" s="25">
        <v>1.6268100000000001</v>
      </c>
      <c r="BE7" s="25">
        <v>1.72</v>
      </c>
      <c r="BF7" s="25">
        <v>1.5317099999999999</v>
      </c>
      <c r="BG7" s="25">
        <v>1.0760000000000001</v>
      </c>
      <c r="BH7" s="25">
        <v>0.95047999999999999</v>
      </c>
      <c r="BI7" s="25">
        <v>1.653</v>
      </c>
      <c r="BJ7" s="25">
        <v>1.2907200000000001</v>
      </c>
      <c r="BK7" s="25">
        <v>1.0620000000000001</v>
      </c>
      <c r="BL7" s="25">
        <v>1.0787899999999999</v>
      </c>
      <c r="BM7" s="25">
        <v>1.42</v>
      </c>
      <c r="BN7" s="25">
        <v>0.96301000000000003</v>
      </c>
      <c r="BO7" s="25">
        <v>1.796</v>
      </c>
      <c r="BP7" s="25">
        <v>1.75573</v>
      </c>
      <c r="BQ7" s="25">
        <v>1.776</v>
      </c>
      <c r="BR7" s="25">
        <v>1.4244399999999999</v>
      </c>
      <c r="BS7" s="25">
        <v>1.671</v>
      </c>
      <c r="BT7" s="25">
        <v>1.62195</v>
      </c>
      <c r="BU7" s="25">
        <v>1.6579999999999999</v>
      </c>
      <c r="BV7" s="25">
        <v>1.59263</v>
      </c>
      <c r="BW7" s="25">
        <v>1.7889999999999999</v>
      </c>
      <c r="BX7" s="25">
        <v>1.7485200000000001</v>
      </c>
      <c r="BY7" s="25">
        <v>1.72</v>
      </c>
      <c r="BZ7" s="25">
        <v>1.50499</v>
      </c>
      <c r="CA7" s="25">
        <v>1.5</v>
      </c>
      <c r="CB7" s="25">
        <v>1.21482</v>
      </c>
      <c r="CC7" s="25">
        <v>1.131</v>
      </c>
      <c r="CD7" s="25">
        <v>0.96460999999999997</v>
      </c>
      <c r="CE7" s="9">
        <f t="shared" ref="CE7:CE31" si="0">AVERAGE(CD7,CB7,BZ7,BX7,BV7,BT7,BR7,BP7,BN7,BL7,BJ7,BH7,BF7,BD7,BB7,AZ7,AX7,AV7,AT7,AR7,AP7,AN7,AL7,AJ7,AH7,AF7,AD7,AB7,Z7,X7,V7,T7,R7,P7,N7,L7,J7,H7,F7)</f>
        <v>1.4859205128205129</v>
      </c>
      <c r="CP7" s="2">
        <v>2</v>
      </c>
      <c r="CQ7" s="6"/>
      <c r="CR7" s="25">
        <v>1.1900500000000001</v>
      </c>
      <c r="CS7" s="25">
        <v>1.7047000000000001</v>
      </c>
      <c r="CT7" s="25">
        <v>0.98697999999999997</v>
      </c>
      <c r="CU7" s="25">
        <v>1.67791</v>
      </c>
      <c r="CV7" s="25">
        <v>1.56697</v>
      </c>
      <c r="CW7" s="25">
        <v>1.53888</v>
      </c>
      <c r="CX7" s="25">
        <v>1.6031599999999999</v>
      </c>
      <c r="CY7" s="25">
        <v>1.89791</v>
      </c>
      <c r="CZ7" s="25">
        <v>0.94067000000000001</v>
      </c>
      <c r="DA7" s="25">
        <v>1.5241499999999999</v>
      </c>
      <c r="DB7" s="25">
        <v>1.2930900000000001</v>
      </c>
      <c r="DC7" s="25">
        <v>1.46452</v>
      </c>
      <c r="DD7" s="25">
        <v>1.42357</v>
      </c>
      <c r="DE7" s="25">
        <v>1.78277</v>
      </c>
      <c r="DF7" s="25">
        <v>1.06124</v>
      </c>
      <c r="DG7" s="25">
        <v>1.6767300000000001</v>
      </c>
      <c r="DH7" s="25">
        <v>1.61741</v>
      </c>
      <c r="DI7" s="25">
        <v>1.4807399999999999</v>
      </c>
      <c r="DJ7" s="25">
        <v>1.70303</v>
      </c>
      <c r="DK7" s="25">
        <v>1.70991</v>
      </c>
      <c r="DL7" s="25">
        <v>1.8474600000000001</v>
      </c>
      <c r="DM7" s="25">
        <v>1.40202</v>
      </c>
      <c r="DN7" s="25">
        <v>1.8813299999999999</v>
      </c>
      <c r="DO7" s="25">
        <v>1.9007700000000001</v>
      </c>
      <c r="DP7" s="25">
        <v>1.27694</v>
      </c>
      <c r="DQ7" s="25">
        <v>1.7188300000000001</v>
      </c>
      <c r="DR7" s="25">
        <v>1.6268100000000001</v>
      </c>
      <c r="DS7" s="25">
        <v>1.5317099999999999</v>
      </c>
      <c r="DT7" s="25">
        <v>0.95047999999999999</v>
      </c>
      <c r="DU7" s="25">
        <v>1.2907200000000001</v>
      </c>
      <c r="DV7" s="25">
        <v>1.0787899999999999</v>
      </c>
      <c r="DW7" s="25">
        <v>0.96301000000000003</v>
      </c>
      <c r="DX7" s="25">
        <v>1.75573</v>
      </c>
      <c r="DY7" s="25">
        <v>1.4244399999999999</v>
      </c>
      <c r="DZ7" s="25">
        <v>1.62195</v>
      </c>
      <c r="EA7" s="25">
        <v>1.59263</v>
      </c>
      <c r="EB7" s="25">
        <v>1.7485200000000001</v>
      </c>
      <c r="EC7" s="25">
        <v>1.50499</v>
      </c>
      <c r="ED7" s="25">
        <v>1.21482</v>
      </c>
      <c r="EE7" s="25">
        <v>0.96460999999999997</v>
      </c>
      <c r="EF7" s="9">
        <f t="shared" ref="EF7:EF30" si="1">AVERAGE(CR7:EE7)</f>
        <v>1.4785237499999997</v>
      </c>
      <c r="EG7" t="s">
        <v>37</v>
      </c>
      <c r="EH7">
        <f t="shared" ref="EH7:EH31" si="2">8.5*EF7</f>
        <v>12.567451874999998</v>
      </c>
    </row>
    <row r="8" spans="1:138" ht="15" thickBot="1" x14ac:dyDescent="0.35">
      <c r="A8" s="2">
        <v>3</v>
      </c>
      <c r="B8" s="6"/>
      <c r="C8" s="6">
        <v>1.3740000000000001</v>
      </c>
      <c r="D8" s="25">
        <v>1.2266900000000001</v>
      </c>
      <c r="E8" s="25">
        <v>1.9</v>
      </c>
      <c r="F8" s="25">
        <v>1.74082</v>
      </c>
      <c r="G8" s="25">
        <v>1.1659999999999999</v>
      </c>
      <c r="H8" s="25">
        <v>1.01146</v>
      </c>
      <c r="I8" s="25">
        <v>1.9</v>
      </c>
      <c r="J8" s="25">
        <v>1.70757</v>
      </c>
      <c r="K8" s="25">
        <v>1.839</v>
      </c>
      <c r="L8" s="25">
        <v>1.5935900000000001</v>
      </c>
      <c r="M8" s="25">
        <v>1.7629999999999999</v>
      </c>
      <c r="N8" s="25">
        <v>1.5841799999999999</v>
      </c>
      <c r="O8" s="25">
        <v>1.5980000000000001</v>
      </c>
      <c r="P8" s="25">
        <v>1.6354299999999999</v>
      </c>
      <c r="Q8" s="25">
        <v>1.9</v>
      </c>
      <c r="R8" s="25">
        <v>1.93506</v>
      </c>
      <c r="S8" s="25">
        <v>0.97199999999999998</v>
      </c>
      <c r="T8" s="25">
        <v>0.97526000000000002</v>
      </c>
      <c r="U8" s="25">
        <v>1.4670000000000001</v>
      </c>
      <c r="V8" s="25">
        <v>1.5474699999999999</v>
      </c>
      <c r="W8" s="25">
        <v>1.349</v>
      </c>
      <c r="X8" s="25">
        <v>1.3301400000000001</v>
      </c>
      <c r="Y8" s="25">
        <v>1.105</v>
      </c>
      <c r="Z8" s="25">
        <v>1.49779</v>
      </c>
      <c r="AA8" s="25">
        <v>1.575</v>
      </c>
      <c r="AB8" s="25">
        <v>1.46122</v>
      </c>
      <c r="AC8" s="25">
        <v>1.9</v>
      </c>
      <c r="AD8" s="25">
        <v>1.8200400000000001</v>
      </c>
      <c r="AE8" s="25">
        <v>1.0409999999999999</v>
      </c>
      <c r="AF8" s="25">
        <v>1.08199</v>
      </c>
      <c r="AG8" s="25">
        <v>1.548</v>
      </c>
      <c r="AH8" s="25">
        <v>1.71817</v>
      </c>
      <c r="AI8" s="25">
        <v>1.9</v>
      </c>
      <c r="AJ8" s="25">
        <v>1.6603399999999999</v>
      </c>
      <c r="AK8" s="25">
        <v>1.552</v>
      </c>
      <c r="AL8" s="25">
        <v>1.52322</v>
      </c>
      <c r="AM8" s="25">
        <v>1.9</v>
      </c>
      <c r="AN8" s="25">
        <v>1.7123600000000001</v>
      </c>
      <c r="AO8" s="25">
        <v>1.9</v>
      </c>
      <c r="AP8" s="25">
        <v>1.7184999999999999</v>
      </c>
      <c r="AQ8" s="25">
        <v>1.899</v>
      </c>
      <c r="AR8" s="25">
        <v>1.8887799999999999</v>
      </c>
      <c r="AS8" s="25">
        <v>1.7709999999999999</v>
      </c>
      <c r="AT8" s="25">
        <v>1.42398</v>
      </c>
      <c r="AU8" s="25">
        <v>1.895</v>
      </c>
      <c r="AV8" s="25">
        <v>1.9173199999999999</v>
      </c>
      <c r="AW8" s="25">
        <v>1.9</v>
      </c>
      <c r="AX8" s="25">
        <v>1.8768</v>
      </c>
      <c r="AY8" s="25">
        <v>1.5</v>
      </c>
      <c r="AZ8" s="25">
        <v>1.32576</v>
      </c>
      <c r="BA8" s="25">
        <v>1.9</v>
      </c>
      <c r="BB8" s="25">
        <v>1.76583</v>
      </c>
      <c r="BC8" s="25">
        <v>1.7609999999999999</v>
      </c>
      <c r="BD8" s="25">
        <v>1.6648700000000001</v>
      </c>
      <c r="BE8" s="25">
        <v>1.9</v>
      </c>
      <c r="BF8" s="25">
        <v>1.5658700000000001</v>
      </c>
      <c r="BG8" s="25">
        <v>1.4</v>
      </c>
      <c r="BH8" s="25">
        <v>1.0057700000000001</v>
      </c>
      <c r="BI8" s="25">
        <v>1.486</v>
      </c>
      <c r="BJ8" s="25">
        <v>1.3300700000000001</v>
      </c>
      <c r="BK8" s="25">
        <v>1.2929999999999999</v>
      </c>
      <c r="BL8" s="25">
        <v>1.1055900000000001</v>
      </c>
      <c r="BM8" s="25">
        <v>1.099</v>
      </c>
      <c r="BN8" s="25">
        <v>1.0166299999999999</v>
      </c>
      <c r="BO8" s="25">
        <v>1.86</v>
      </c>
      <c r="BP8" s="25">
        <v>1.7861199999999999</v>
      </c>
      <c r="BQ8" s="25">
        <v>1.9</v>
      </c>
      <c r="BR8" s="25">
        <v>1.4594400000000001</v>
      </c>
      <c r="BS8" s="25">
        <v>1.8</v>
      </c>
      <c r="BT8" s="25">
        <v>1.6628400000000001</v>
      </c>
      <c r="BU8" s="25">
        <v>1.7490000000000001</v>
      </c>
      <c r="BV8" s="25">
        <v>1.6450400000000001</v>
      </c>
      <c r="BW8" s="25">
        <v>1.9</v>
      </c>
      <c r="BX8" s="25">
        <v>1.76935</v>
      </c>
      <c r="BY8" s="25">
        <v>1.706</v>
      </c>
      <c r="BZ8" s="25">
        <v>1.524</v>
      </c>
      <c r="CA8" s="25">
        <v>1.1859999999999999</v>
      </c>
      <c r="CB8" s="25">
        <v>1.24657</v>
      </c>
      <c r="CC8" s="25">
        <v>0.63500000000000001</v>
      </c>
      <c r="CD8" s="25">
        <v>1.01379</v>
      </c>
      <c r="CE8" s="9">
        <f t="shared" si="0"/>
        <v>1.5192058974358973</v>
      </c>
      <c r="CP8" s="2">
        <v>3</v>
      </c>
      <c r="CQ8" s="6"/>
      <c r="CR8" s="25">
        <v>1.2266900000000001</v>
      </c>
      <c r="CS8" s="25">
        <v>1.74082</v>
      </c>
      <c r="CT8" s="25">
        <v>1.01146</v>
      </c>
      <c r="CU8" s="25">
        <v>1.70757</v>
      </c>
      <c r="CV8" s="25">
        <v>1.5935900000000001</v>
      </c>
      <c r="CW8" s="25">
        <v>1.5841799999999999</v>
      </c>
      <c r="CX8" s="25">
        <v>1.6354299999999999</v>
      </c>
      <c r="CY8" s="25">
        <v>1.93506</v>
      </c>
      <c r="CZ8" s="25">
        <v>0.97526000000000002</v>
      </c>
      <c r="DA8" s="25">
        <v>1.5474699999999999</v>
      </c>
      <c r="DB8" s="25">
        <v>1.3301400000000001</v>
      </c>
      <c r="DC8" s="25">
        <v>1.49779</v>
      </c>
      <c r="DD8" s="25">
        <v>1.46122</v>
      </c>
      <c r="DE8" s="25">
        <v>1.8200400000000001</v>
      </c>
      <c r="DF8" s="25">
        <v>1.08199</v>
      </c>
      <c r="DG8" s="25">
        <v>1.71817</v>
      </c>
      <c r="DH8" s="25">
        <v>1.6603399999999999</v>
      </c>
      <c r="DI8" s="25">
        <v>1.52322</v>
      </c>
      <c r="DJ8" s="25">
        <v>1.7123600000000001</v>
      </c>
      <c r="DK8" s="25">
        <v>1.7184999999999999</v>
      </c>
      <c r="DL8" s="25">
        <v>1.8887799999999999</v>
      </c>
      <c r="DM8" s="25">
        <v>1.42398</v>
      </c>
      <c r="DN8" s="25">
        <v>1.9173199999999999</v>
      </c>
      <c r="DO8" s="25">
        <v>1.8768</v>
      </c>
      <c r="DP8" s="25">
        <v>1.32576</v>
      </c>
      <c r="DQ8" s="25">
        <v>1.76583</v>
      </c>
      <c r="DR8" s="25">
        <v>1.6648700000000001</v>
      </c>
      <c r="DS8" s="25">
        <v>1.5658700000000001</v>
      </c>
      <c r="DT8" s="25">
        <v>1.0057700000000001</v>
      </c>
      <c r="DU8" s="25">
        <v>1.3300700000000001</v>
      </c>
      <c r="DV8" s="25">
        <v>1.1055900000000001</v>
      </c>
      <c r="DW8" s="25">
        <v>1.0166299999999999</v>
      </c>
      <c r="DX8" s="25">
        <v>1.7861199999999999</v>
      </c>
      <c r="DY8" s="25">
        <v>1.4594400000000001</v>
      </c>
      <c r="DZ8" s="25">
        <v>1.6628400000000001</v>
      </c>
      <c r="EA8" s="25">
        <v>1.6450400000000001</v>
      </c>
      <c r="EB8" s="25">
        <v>1.76935</v>
      </c>
      <c r="EC8" s="25">
        <v>1.524</v>
      </c>
      <c r="ED8" s="25">
        <v>1.24657</v>
      </c>
      <c r="EE8" s="25">
        <v>1.01379</v>
      </c>
      <c r="EF8" s="9">
        <f t="shared" si="1"/>
        <v>1.5118929999999999</v>
      </c>
      <c r="EG8">
        <f>AVERAGE(EF6:EF8)</f>
        <v>1.4785243333333329</v>
      </c>
      <c r="EH8">
        <f t="shared" si="2"/>
        <v>12.8510905</v>
      </c>
    </row>
    <row r="9" spans="1:138" ht="15" thickBot="1" x14ac:dyDescent="0.35">
      <c r="A9" s="2">
        <v>4</v>
      </c>
      <c r="B9" s="6"/>
      <c r="C9" s="25">
        <v>1.4830000000000001</v>
      </c>
      <c r="D9" s="25">
        <v>1.2633300000000001</v>
      </c>
      <c r="E9" s="25">
        <v>1.9950000000000001</v>
      </c>
      <c r="F9" s="25">
        <v>1.77694</v>
      </c>
      <c r="G9" s="25">
        <v>1.2849999999999999</v>
      </c>
      <c r="H9" s="25">
        <v>1.03593</v>
      </c>
      <c r="I9" s="25">
        <v>2</v>
      </c>
      <c r="J9" s="25">
        <v>1.7372300000000001</v>
      </c>
      <c r="K9" s="25">
        <v>1.8660000000000001</v>
      </c>
      <c r="L9" s="25">
        <v>1.6202000000000001</v>
      </c>
      <c r="M9" s="25">
        <v>1.349</v>
      </c>
      <c r="N9" s="25">
        <v>1.62948</v>
      </c>
      <c r="O9" s="25">
        <v>1.5589999999999999</v>
      </c>
      <c r="P9" s="25">
        <v>1.6677</v>
      </c>
      <c r="Q9" s="25">
        <v>2</v>
      </c>
      <c r="R9" s="25">
        <v>1.9722200000000001</v>
      </c>
      <c r="S9" s="25">
        <v>1.149</v>
      </c>
      <c r="T9" s="25">
        <v>1.0098499999999999</v>
      </c>
      <c r="U9" s="25">
        <v>1.7509999999999999</v>
      </c>
      <c r="V9" s="25">
        <v>1.5708</v>
      </c>
      <c r="W9" s="25">
        <v>1.506</v>
      </c>
      <c r="X9" s="25">
        <v>1.3671899999999999</v>
      </c>
      <c r="Y9" s="25">
        <v>1.6</v>
      </c>
      <c r="Z9" s="25">
        <v>1.53105</v>
      </c>
      <c r="AA9" s="25">
        <v>1.393</v>
      </c>
      <c r="AB9" s="25">
        <v>1.4988600000000001</v>
      </c>
      <c r="AC9" s="25">
        <v>2</v>
      </c>
      <c r="AD9" s="25">
        <v>1.8573200000000001</v>
      </c>
      <c r="AE9" s="25">
        <v>1.4550000000000001</v>
      </c>
      <c r="AF9" s="25">
        <v>1.1027400000000001</v>
      </c>
      <c r="AG9" s="25">
        <v>1.55</v>
      </c>
      <c r="AH9" s="25">
        <v>1.75962</v>
      </c>
      <c r="AI9" s="25">
        <v>2</v>
      </c>
      <c r="AJ9" s="25">
        <v>1.7032700000000001</v>
      </c>
      <c r="AK9" s="25">
        <v>1.601</v>
      </c>
      <c r="AL9" s="25">
        <v>1.5657099999999999</v>
      </c>
      <c r="AM9" s="25">
        <v>2</v>
      </c>
      <c r="AN9" s="25">
        <v>1.7217</v>
      </c>
      <c r="AO9" s="25">
        <v>2</v>
      </c>
      <c r="AP9" s="25">
        <v>1.72709</v>
      </c>
      <c r="AQ9" s="25">
        <v>2</v>
      </c>
      <c r="AR9" s="25">
        <v>1.9300900000000001</v>
      </c>
      <c r="AS9" s="25">
        <v>1.9457</v>
      </c>
      <c r="AT9" s="25">
        <v>1.4459500000000001</v>
      </c>
      <c r="AU9" s="25">
        <v>1.952</v>
      </c>
      <c r="AV9" s="25">
        <v>1.9533</v>
      </c>
      <c r="AW9" s="25">
        <v>2</v>
      </c>
      <c r="AX9" s="25">
        <v>1.85283</v>
      </c>
      <c r="AY9" s="25">
        <v>0.74099999999999999</v>
      </c>
      <c r="AZ9" s="25">
        <v>1.37459</v>
      </c>
      <c r="BA9" s="25">
        <v>1.702</v>
      </c>
      <c r="BB9" s="25">
        <v>1.8128299999999999</v>
      </c>
      <c r="BC9" s="25">
        <v>1.5549999999999999</v>
      </c>
      <c r="BD9" s="25">
        <v>1.70292</v>
      </c>
      <c r="BE9" s="25">
        <v>1.9219999999999999</v>
      </c>
      <c r="BF9" s="25">
        <v>1.60002</v>
      </c>
      <c r="BG9" s="25">
        <v>1.306</v>
      </c>
      <c r="BH9" s="25">
        <v>1.06105</v>
      </c>
      <c r="BI9" s="25">
        <v>1.431</v>
      </c>
      <c r="BJ9" s="25">
        <v>1.36941</v>
      </c>
      <c r="BK9" s="25">
        <v>0.84899999999999998</v>
      </c>
      <c r="BL9" s="25">
        <v>1.1323799999999999</v>
      </c>
      <c r="BM9" s="25">
        <v>0.79400000000000004</v>
      </c>
      <c r="BN9" s="25">
        <v>1.07026</v>
      </c>
      <c r="BO9" s="25">
        <v>1.986</v>
      </c>
      <c r="BP9" s="25">
        <v>1.8165</v>
      </c>
      <c r="BQ9" s="25">
        <v>1.827</v>
      </c>
      <c r="BR9" s="25">
        <v>1.4944299999999999</v>
      </c>
      <c r="BS9" s="25">
        <v>2</v>
      </c>
      <c r="BT9" s="25">
        <v>1.7037199999999999</v>
      </c>
      <c r="BU9" s="25">
        <v>1.6259999999999999</v>
      </c>
      <c r="BV9" s="25">
        <v>1.6974400000000001</v>
      </c>
      <c r="BW9" s="25">
        <v>2</v>
      </c>
      <c r="BX9" s="25">
        <v>1.79017</v>
      </c>
      <c r="BY9" s="25">
        <v>1.133</v>
      </c>
      <c r="BZ9" s="25">
        <v>1.54301</v>
      </c>
      <c r="CA9" s="25">
        <v>1.589</v>
      </c>
      <c r="CB9" s="25">
        <v>1.2783100000000001</v>
      </c>
      <c r="CC9" s="25">
        <v>1.167</v>
      </c>
      <c r="CD9" s="25">
        <v>1.06297</v>
      </c>
      <c r="CE9" s="9">
        <f t="shared" si="0"/>
        <v>1.5524892307692306</v>
      </c>
      <c r="CP9" s="2">
        <v>4</v>
      </c>
      <c r="CQ9" s="6"/>
      <c r="CR9" s="25">
        <v>1.2633300000000001</v>
      </c>
      <c r="CS9" s="25">
        <v>1.77694</v>
      </c>
      <c r="CT9" s="25">
        <v>1.03593</v>
      </c>
      <c r="CU9" s="25">
        <v>1.7372300000000001</v>
      </c>
      <c r="CV9" s="25">
        <v>1.6202000000000001</v>
      </c>
      <c r="CW9" s="25">
        <v>1.62948</v>
      </c>
      <c r="CX9" s="25">
        <v>1.6677</v>
      </c>
      <c r="CY9" s="25">
        <v>1.9722200000000001</v>
      </c>
      <c r="CZ9" s="25">
        <v>1.0098499999999999</v>
      </c>
      <c r="DA9" s="25">
        <v>1.5708</v>
      </c>
      <c r="DB9" s="25">
        <v>1.3671899999999999</v>
      </c>
      <c r="DC9" s="25">
        <v>1.53105</v>
      </c>
      <c r="DD9" s="25">
        <v>1.4988600000000001</v>
      </c>
      <c r="DE9" s="25">
        <v>1.8573200000000001</v>
      </c>
      <c r="DF9" s="25">
        <v>1.1027400000000001</v>
      </c>
      <c r="DG9" s="25">
        <v>1.75962</v>
      </c>
      <c r="DH9" s="25">
        <v>1.7032700000000001</v>
      </c>
      <c r="DI9" s="25">
        <v>1.5657099999999999</v>
      </c>
      <c r="DJ9" s="25">
        <v>1.7217</v>
      </c>
      <c r="DK9" s="25">
        <v>1.72709</v>
      </c>
      <c r="DL9" s="25">
        <v>1.9300900000000001</v>
      </c>
      <c r="DM9" s="25">
        <v>1.4459500000000001</v>
      </c>
      <c r="DN9" s="25">
        <v>1.9533</v>
      </c>
      <c r="DO9" s="25">
        <v>1.85283</v>
      </c>
      <c r="DP9" s="25">
        <v>1.37459</v>
      </c>
      <c r="DQ9" s="25">
        <v>1.8128299999999999</v>
      </c>
      <c r="DR9" s="25">
        <v>1.70292</v>
      </c>
      <c r="DS9" s="25">
        <v>1.60002</v>
      </c>
      <c r="DT9" s="25">
        <v>1.06105</v>
      </c>
      <c r="DU9" s="25">
        <v>1.36941</v>
      </c>
      <c r="DV9" s="25">
        <v>1.1323799999999999</v>
      </c>
      <c r="DW9" s="25">
        <v>1.07026</v>
      </c>
      <c r="DX9" s="25">
        <v>1.8165</v>
      </c>
      <c r="DY9" s="25">
        <v>1.4944299999999999</v>
      </c>
      <c r="DZ9" s="25">
        <v>1.7037199999999999</v>
      </c>
      <c r="EA9" s="25">
        <v>1.6974400000000001</v>
      </c>
      <c r="EB9" s="25">
        <v>1.79017</v>
      </c>
      <c r="EC9" s="25">
        <v>1.54301</v>
      </c>
      <c r="ED9" s="25">
        <v>1.2783100000000001</v>
      </c>
      <c r="EE9" s="25">
        <v>1.06297</v>
      </c>
      <c r="EF9" s="9">
        <f t="shared" si="1"/>
        <v>1.5452602499999999</v>
      </c>
      <c r="EH9">
        <f t="shared" si="2"/>
        <v>13.134712124999998</v>
      </c>
    </row>
    <row r="10" spans="1:138" ht="15" thickBot="1" x14ac:dyDescent="0.35">
      <c r="A10" s="2">
        <v>5</v>
      </c>
      <c r="B10" s="6"/>
      <c r="C10" s="25">
        <v>1.655</v>
      </c>
      <c r="D10" s="25">
        <v>1.2999700000000001</v>
      </c>
      <c r="E10" s="25">
        <v>2</v>
      </c>
      <c r="F10" s="25">
        <v>1.81307</v>
      </c>
      <c r="G10" s="25">
        <v>1.615</v>
      </c>
      <c r="H10" s="25">
        <v>1.0604100000000001</v>
      </c>
      <c r="I10" s="25">
        <v>1.9950000000000001</v>
      </c>
      <c r="J10" s="25">
        <v>1.76688</v>
      </c>
      <c r="K10" s="25">
        <v>1.89</v>
      </c>
      <c r="L10" s="25">
        <v>1.64682</v>
      </c>
      <c r="M10" s="25">
        <v>1.4850000000000001</v>
      </c>
      <c r="N10" s="25">
        <v>1.6747700000000001</v>
      </c>
      <c r="O10" s="25">
        <v>1.8</v>
      </c>
      <c r="P10" s="25">
        <v>1.6999599999999999</v>
      </c>
      <c r="Q10" s="25">
        <v>2</v>
      </c>
      <c r="R10" s="25">
        <v>2.0093700000000001</v>
      </c>
      <c r="S10" s="25">
        <v>1.335</v>
      </c>
      <c r="T10" s="25">
        <v>1.04443</v>
      </c>
      <c r="U10" s="25">
        <v>1.655</v>
      </c>
      <c r="V10" s="25">
        <v>1.59412</v>
      </c>
      <c r="W10" s="25">
        <v>1.51</v>
      </c>
      <c r="X10" s="25">
        <v>1.4042399999999999</v>
      </c>
      <c r="Y10" s="25">
        <v>1.59</v>
      </c>
      <c r="Z10" s="25">
        <v>1.5643199999999999</v>
      </c>
      <c r="AA10" s="25">
        <v>1.615</v>
      </c>
      <c r="AB10" s="25">
        <v>1.53651</v>
      </c>
      <c r="AC10" s="25">
        <v>2</v>
      </c>
      <c r="AD10" s="25">
        <v>1.89459</v>
      </c>
      <c r="AE10" s="25">
        <v>1.55</v>
      </c>
      <c r="AF10" s="25">
        <v>1.1234900000000001</v>
      </c>
      <c r="AG10" s="25">
        <v>1.655</v>
      </c>
      <c r="AH10" s="25">
        <v>1.8010600000000001</v>
      </c>
      <c r="AI10" s="25">
        <v>2</v>
      </c>
      <c r="AJ10" s="25">
        <v>1.7462</v>
      </c>
      <c r="AK10" s="25">
        <v>1.75</v>
      </c>
      <c r="AL10" s="25">
        <v>1.60819</v>
      </c>
      <c r="AM10" s="25">
        <v>1.64</v>
      </c>
      <c r="AN10" s="25">
        <v>1.7310300000000001</v>
      </c>
      <c r="AO10" s="25">
        <v>2</v>
      </c>
      <c r="AP10" s="25">
        <v>1.7356799999999999</v>
      </c>
      <c r="AQ10" s="25">
        <v>1.9850000000000001</v>
      </c>
      <c r="AR10" s="25">
        <v>1.9714</v>
      </c>
      <c r="AS10" s="25">
        <v>1.55</v>
      </c>
      <c r="AT10" s="25">
        <v>1.4679199999999999</v>
      </c>
      <c r="AU10" s="25">
        <v>2</v>
      </c>
      <c r="AV10" s="25">
        <v>1.98929</v>
      </c>
      <c r="AW10" s="25">
        <v>2</v>
      </c>
      <c r="AX10" s="25">
        <v>1.8288599999999999</v>
      </c>
      <c r="AY10" s="25">
        <v>1.51</v>
      </c>
      <c r="AZ10" s="25">
        <v>1.4234100000000001</v>
      </c>
      <c r="BA10" s="25">
        <v>2</v>
      </c>
      <c r="BB10" s="25">
        <v>1.8598300000000001</v>
      </c>
      <c r="BC10" s="25">
        <v>1.9</v>
      </c>
      <c r="BD10" s="25">
        <v>1.74098</v>
      </c>
      <c r="BE10" s="25">
        <v>1.87</v>
      </c>
      <c r="BF10" s="25">
        <v>1.63418</v>
      </c>
      <c r="BG10" s="25">
        <v>1.27</v>
      </c>
      <c r="BH10" s="25">
        <v>1.1163400000000001</v>
      </c>
      <c r="BI10" s="25">
        <v>1.87</v>
      </c>
      <c r="BJ10" s="25">
        <v>1.40876</v>
      </c>
      <c r="BK10" s="25">
        <v>1.25</v>
      </c>
      <c r="BL10" s="25">
        <v>1.1591800000000001</v>
      </c>
      <c r="BM10" s="25">
        <v>1.0449999999999999</v>
      </c>
      <c r="BN10" s="25">
        <v>1.12388</v>
      </c>
      <c r="BO10" s="25">
        <v>2</v>
      </c>
      <c r="BP10" s="25">
        <v>1.8468899999999999</v>
      </c>
      <c r="BQ10" s="25">
        <v>1.6</v>
      </c>
      <c r="BR10" s="25">
        <v>1.52942</v>
      </c>
      <c r="BS10" s="25">
        <v>2</v>
      </c>
      <c r="BT10" s="25">
        <v>1.7445999999999999</v>
      </c>
      <c r="BU10" s="25">
        <v>1.81</v>
      </c>
      <c r="BV10" s="25">
        <v>1.7498499999999999</v>
      </c>
      <c r="BW10" s="25">
        <v>2</v>
      </c>
      <c r="BX10" s="25">
        <v>1.8109999999999999</v>
      </c>
      <c r="BY10" s="25">
        <v>1.51</v>
      </c>
      <c r="BZ10" s="25">
        <v>1.56202</v>
      </c>
      <c r="CA10" s="25">
        <v>1.7250000000000001</v>
      </c>
      <c r="CB10" s="25">
        <v>1.31006</v>
      </c>
      <c r="CC10" s="25">
        <v>1.4</v>
      </c>
      <c r="CD10" s="25">
        <v>1.11215</v>
      </c>
      <c r="CE10" s="9">
        <f t="shared" si="0"/>
        <v>1.5857733333333333</v>
      </c>
      <c r="CP10" s="2">
        <v>5</v>
      </c>
      <c r="CQ10" s="6"/>
      <c r="CR10" s="25">
        <v>1.2999700000000001</v>
      </c>
      <c r="CS10" s="25">
        <v>1.81307</v>
      </c>
      <c r="CT10" s="25">
        <v>1.0604100000000001</v>
      </c>
      <c r="CU10" s="25">
        <v>1.76688</v>
      </c>
      <c r="CV10" s="25">
        <v>1.64682</v>
      </c>
      <c r="CW10" s="25">
        <v>1.6747700000000001</v>
      </c>
      <c r="CX10" s="25">
        <v>1.6999599999999999</v>
      </c>
      <c r="CY10" s="25">
        <v>2.0093700000000001</v>
      </c>
      <c r="CZ10" s="25">
        <v>1.04443</v>
      </c>
      <c r="DA10" s="25">
        <v>1.59412</v>
      </c>
      <c r="DB10" s="25">
        <v>1.4042399999999999</v>
      </c>
      <c r="DC10" s="25">
        <v>1.5643199999999999</v>
      </c>
      <c r="DD10" s="25">
        <v>1.53651</v>
      </c>
      <c r="DE10" s="25">
        <v>1.89459</v>
      </c>
      <c r="DF10" s="25">
        <v>1.1234900000000001</v>
      </c>
      <c r="DG10" s="25">
        <v>1.8010600000000001</v>
      </c>
      <c r="DH10" s="25">
        <v>1.7462</v>
      </c>
      <c r="DI10" s="25">
        <v>1.60819</v>
      </c>
      <c r="DJ10" s="25">
        <v>1.7310300000000001</v>
      </c>
      <c r="DK10" s="25">
        <v>1.7356799999999999</v>
      </c>
      <c r="DL10" s="25">
        <v>1.9714</v>
      </c>
      <c r="DM10" s="25">
        <v>1.4679199999999999</v>
      </c>
      <c r="DN10" s="25">
        <v>1.98929</v>
      </c>
      <c r="DO10" s="25">
        <v>1.8288599999999999</v>
      </c>
      <c r="DP10" s="25">
        <v>1.4234100000000001</v>
      </c>
      <c r="DQ10" s="25">
        <v>1.8598300000000001</v>
      </c>
      <c r="DR10" s="25">
        <v>1.74098</v>
      </c>
      <c r="DS10" s="25">
        <v>1.63418</v>
      </c>
      <c r="DT10" s="25">
        <v>1.1163400000000001</v>
      </c>
      <c r="DU10" s="25">
        <v>1.40876</v>
      </c>
      <c r="DV10" s="25">
        <v>1.1591800000000001</v>
      </c>
      <c r="DW10" s="25">
        <v>1.12388</v>
      </c>
      <c r="DX10" s="25">
        <v>1.8468899999999999</v>
      </c>
      <c r="DY10" s="25">
        <v>1.52942</v>
      </c>
      <c r="DZ10" s="25">
        <v>1.7445999999999999</v>
      </c>
      <c r="EA10" s="25">
        <v>1.7498499999999999</v>
      </c>
      <c r="EB10" s="25">
        <v>1.8109999999999999</v>
      </c>
      <c r="EC10" s="25">
        <v>1.56202</v>
      </c>
      <c r="ED10" s="25">
        <v>1.31006</v>
      </c>
      <c r="EE10" s="25">
        <v>1.11215</v>
      </c>
      <c r="EF10" s="9">
        <f t="shared" si="1"/>
        <v>1.57862825</v>
      </c>
      <c r="EH10">
        <f t="shared" si="2"/>
        <v>13.418340125</v>
      </c>
    </row>
    <row r="11" spans="1:138" ht="15" thickBot="1" x14ac:dyDescent="0.35">
      <c r="A11" s="2">
        <v>6</v>
      </c>
      <c r="B11" s="6"/>
      <c r="C11" s="25">
        <v>1.1950000000000001</v>
      </c>
      <c r="D11" s="25">
        <v>1.3366199999999999</v>
      </c>
      <c r="E11" s="25">
        <v>1.93</v>
      </c>
      <c r="F11" s="25">
        <v>1.8491899999999999</v>
      </c>
      <c r="G11" s="25">
        <v>0.72</v>
      </c>
      <c r="H11" s="25">
        <v>1.0848899999999999</v>
      </c>
      <c r="I11" s="25">
        <v>2.0550000000000002</v>
      </c>
      <c r="J11" s="25">
        <v>1.79654</v>
      </c>
      <c r="K11" s="25">
        <v>1.675</v>
      </c>
      <c r="L11" s="25">
        <v>1.67344</v>
      </c>
      <c r="M11" s="25">
        <v>1.57</v>
      </c>
      <c r="N11" s="25">
        <v>1.72007</v>
      </c>
      <c r="O11" s="25">
        <v>1.72</v>
      </c>
      <c r="P11" s="25">
        <v>1.7322299999999999</v>
      </c>
      <c r="Q11" s="25">
        <v>2.1800000000000002</v>
      </c>
      <c r="R11" s="25">
        <v>2.0465200000000001</v>
      </c>
      <c r="S11" s="25">
        <v>0.64500000000000002</v>
      </c>
      <c r="T11" s="25">
        <v>1.0790200000000001</v>
      </c>
      <c r="U11" s="25">
        <v>1.5349999999999999</v>
      </c>
      <c r="V11" s="25">
        <v>1.6174500000000001</v>
      </c>
      <c r="W11" s="25">
        <v>1.46</v>
      </c>
      <c r="X11" s="25">
        <v>1.4413</v>
      </c>
      <c r="Y11" s="25">
        <v>1.7</v>
      </c>
      <c r="Z11" s="25">
        <v>1.59758</v>
      </c>
      <c r="AA11" s="25">
        <v>1.39</v>
      </c>
      <c r="AB11" s="25">
        <v>1.5741499999999999</v>
      </c>
      <c r="AC11" s="25">
        <v>2.37</v>
      </c>
      <c r="AD11" s="25">
        <v>1.93187</v>
      </c>
      <c r="AE11" s="25">
        <v>1.4750000000000001</v>
      </c>
      <c r="AF11" s="25">
        <v>1.1442399999999999</v>
      </c>
      <c r="AG11" s="25">
        <v>2</v>
      </c>
      <c r="AH11" s="25">
        <v>1.8425100000000001</v>
      </c>
      <c r="AI11" s="25">
        <v>1.95</v>
      </c>
      <c r="AJ11" s="25">
        <v>1.78912</v>
      </c>
      <c r="AK11" s="25">
        <v>1.7</v>
      </c>
      <c r="AL11" s="25">
        <v>1.6506799999999999</v>
      </c>
      <c r="AM11" s="25">
        <v>1.75</v>
      </c>
      <c r="AN11" s="25">
        <v>1.74037</v>
      </c>
      <c r="AO11" s="25">
        <v>1.88</v>
      </c>
      <c r="AP11" s="25">
        <v>1.74427</v>
      </c>
      <c r="AQ11" s="25">
        <v>2.2000000000000002</v>
      </c>
      <c r="AR11" s="25">
        <v>2.0127100000000002</v>
      </c>
      <c r="AS11" s="25">
        <v>1.405</v>
      </c>
      <c r="AT11" s="25">
        <v>1.4898899999999999</v>
      </c>
      <c r="AU11" s="25">
        <v>2.5</v>
      </c>
      <c r="AV11" s="25">
        <v>2.0252699999999999</v>
      </c>
      <c r="AW11" s="25">
        <v>2.1150000000000002</v>
      </c>
      <c r="AX11" s="25">
        <v>1.8048900000000001</v>
      </c>
      <c r="AY11" s="25">
        <v>0.995</v>
      </c>
      <c r="AZ11" s="25">
        <v>1.47224</v>
      </c>
      <c r="BA11" s="25">
        <v>2</v>
      </c>
      <c r="BB11" s="25">
        <v>1.9068400000000001</v>
      </c>
      <c r="BC11" s="25">
        <v>1.6950000000000001</v>
      </c>
      <c r="BD11" s="25">
        <v>1.77904</v>
      </c>
      <c r="BE11" s="25">
        <v>1.605</v>
      </c>
      <c r="BF11" s="25">
        <v>1.6683300000000001</v>
      </c>
      <c r="BG11" s="25">
        <v>1.01</v>
      </c>
      <c r="BH11" s="25">
        <v>1.1716299999999999</v>
      </c>
      <c r="BI11" s="25">
        <v>1.61</v>
      </c>
      <c r="BJ11" s="25">
        <v>1.4480999999999999</v>
      </c>
      <c r="BK11" s="25">
        <v>0.80500000000000005</v>
      </c>
      <c r="BL11" s="25">
        <v>1.18597</v>
      </c>
      <c r="BM11" s="25">
        <v>0.57999999999999996</v>
      </c>
      <c r="BN11" s="25">
        <v>1.1775100000000001</v>
      </c>
      <c r="BO11" s="25">
        <v>2.31</v>
      </c>
      <c r="BP11" s="25">
        <v>1.87727</v>
      </c>
      <c r="BQ11" s="25">
        <v>1.96</v>
      </c>
      <c r="BR11" s="25">
        <v>1.5644100000000001</v>
      </c>
      <c r="BS11" s="25">
        <v>1.9350000000000001</v>
      </c>
      <c r="BT11" s="25">
        <v>1.78549</v>
      </c>
      <c r="BU11" s="25">
        <v>1.7849999999999999</v>
      </c>
      <c r="BV11" s="25">
        <v>1.80226</v>
      </c>
      <c r="BW11" s="25">
        <v>2.37</v>
      </c>
      <c r="BX11" s="25">
        <v>1.83182</v>
      </c>
      <c r="BY11" s="25">
        <v>1.29</v>
      </c>
      <c r="BZ11" s="25">
        <v>1.5810299999999999</v>
      </c>
      <c r="CA11" s="25">
        <v>1.33</v>
      </c>
      <c r="CB11" s="25">
        <v>1.3418099999999999</v>
      </c>
      <c r="CC11" s="25">
        <v>1.28</v>
      </c>
      <c r="CD11" s="25">
        <v>1.16133</v>
      </c>
      <c r="CE11" s="9">
        <f t="shared" si="0"/>
        <v>1.6190584615384616</v>
      </c>
      <c r="CP11" s="2">
        <v>6</v>
      </c>
      <c r="CQ11" s="6"/>
      <c r="CR11" s="25">
        <v>1.3366199999999999</v>
      </c>
      <c r="CS11" s="25">
        <v>1.8491899999999999</v>
      </c>
      <c r="CT11" s="25">
        <v>1.0848899999999999</v>
      </c>
      <c r="CU11" s="25">
        <v>1.79654</v>
      </c>
      <c r="CV11" s="25">
        <v>1.67344</v>
      </c>
      <c r="CW11" s="25">
        <v>1.72007</v>
      </c>
      <c r="CX11" s="25">
        <v>1.7322299999999999</v>
      </c>
      <c r="CY11" s="25">
        <v>2.0465200000000001</v>
      </c>
      <c r="CZ11" s="25">
        <v>1.0790200000000001</v>
      </c>
      <c r="DA11" s="25">
        <v>1.6174500000000001</v>
      </c>
      <c r="DB11" s="25">
        <v>1.4413</v>
      </c>
      <c r="DC11" s="25">
        <v>1.59758</v>
      </c>
      <c r="DD11" s="25">
        <v>1.5741499999999999</v>
      </c>
      <c r="DE11" s="25">
        <v>1.93187</v>
      </c>
      <c r="DF11" s="25">
        <v>1.1442399999999999</v>
      </c>
      <c r="DG11" s="25">
        <v>1.8425100000000001</v>
      </c>
      <c r="DH11" s="25">
        <v>1.78912</v>
      </c>
      <c r="DI11" s="25">
        <v>1.6506799999999999</v>
      </c>
      <c r="DJ11" s="25">
        <v>1.74037</v>
      </c>
      <c r="DK11" s="25">
        <v>1.74427</v>
      </c>
      <c r="DL11" s="25">
        <v>2.0127100000000002</v>
      </c>
      <c r="DM11" s="25">
        <v>1.4898899999999999</v>
      </c>
      <c r="DN11" s="25">
        <v>2.0252699999999999</v>
      </c>
      <c r="DO11" s="25">
        <v>1.8048900000000001</v>
      </c>
      <c r="DP11" s="25">
        <v>1.47224</v>
      </c>
      <c r="DQ11" s="25">
        <v>1.9068400000000001</v>
      </c>
      <c r="DR11" s="25">
        <v>1.77904</v>
      </c>
      <c r="DS11" s="25">
        <v>1.6683300000000001</v>
      </c>
      <c r="DT11" s="25">
        <v>1.1716299999999999</v>
      </c>
      <c r="DU11" s="25">
        <v>1.4480999999999999</v>
      </c>
      <c r="DV11" s="25">
        <v>1.18597</v>
      </c>
      <c r="DW11" s="25">
        <v>1.1775100000000001</v>
      </c>
      <c r="DX11" s="25">
        <v>1.87727</v>
      </c>
      <c r="DY11" s="25">
        <v>1.5644100000000001</v>
      </c>
      <c r="DZ11" s="25">
        <v>1.78549</v>
      </c>
      <c r="EA11" s="25">
        <v>1.80226</v>
      </c>
      <c r="EB11" s="25">
        <v>1.83182</v>
      </c>
      <c r="EC11" s="25">
        <v>1.5810299999999999</v>
      </c>
      <c r="ED11" s="25">
        <v>1.3418099999999999</v>
      </c>
      <c r="EE11" s="25">
        <v>1.16133</v>
      </c>
      <c r="EF11" s="9">
        <f t="shared" si="1"/>
        <v>1.6119975</v>
      </c>
      <c r="EH11">
        <f t="shared" si="2"/>
        <v>13.70197875</v>
      </c>
    </row>
    <row r="12" spans="1:138" ht="15" thickBot="1" x14ac:dyDescent="0.35">
      <c r="A12" s="2">
        <v>7</v>
      </c>
      <c r="B12" s="6"/>
      <c r="C12" s="25">
        <v>1.179</v>
      </c>
      <c r="D12" s="25">
        <v>1.3732599999999999</v>
      </c>
      <c r="E12" s="25">
        <v>1.331</v>
      </c>
      <c r="F12" s="25">
        <v>1.88531</v>
      </c>
      <c r="G12" s="25">
        <v>0.69099999999999995</v>
      </c>
      <c r="H12" s="25">
        <v>1.1093599999999999</v>
      </c>
      <c r="I12" s="25">
        <v>1.3360000000000001</v>
      </c>
      <c r="J12" s="25">
        <v>1.82619</v>
      </c>
      <c r="K12" s="25">
        <v>1.484</v>
      </c>
      <c r="L12" s="25">
        <v>1.7000599999999999</v>
      </c>
      <c r="M12" s="25">
        <v>1.6839999999999999</v>
      </c>
      <c r="N12" s="25">
        <v>1.7653700000000001</v>
      </c>
      <c r="O12" s="25">
        <v>1.823</v>
      </c>
      <c r="P12" s="25">
        <v>1.7645</v>
      </c>
      <c r="Q12" s="25">
        <v>1.9670000000000001</v>
      </c>
      <c r="R12" s="25">
        <v>2.0836700000000001</v>
      </c>
      <c r="S12" s="25">
        <v>0.64900000000000002</v>
      </c>
      <c r="T12" s="25">
        <v>1.11361</v>
      </c>
      <c r="U12" s="25">
        <v>1.5029999999999999</v>
      </c>
      <c r="V12" s="25">
        <v>1.6407700000000001</v>
      </c>
      <c r="W12" s="25">
        <v>1.67</v>
      </c>
      <c r="X12" s="25">
        <v>1.4783500000000001</v>
      </c>
      <c r="Y12" s="25">
        <v>1.6379999999999999</v>
      </c>
      <c r="Z12" s="25">
        <v>1.6308499999999999</v>
      </c>
      <c r="AA12" s="25">
        <v>1.571</v>
      </c>
      <c r="AB12" s="25">
        <v>1.6117999999999999</v>
      </c>
      <c r="AC12" s="25">
        <v>1.4379999999999999</v>
      </c>
      <c r="AD12" s="25">
        <v>1.9691399999999999</v>
      </c>
      <c r="AE12" s="25">
        <v>1.234</v>
      </c>
      <c r="AF12" s="25">
        <v>1.1649799999999999</v>
      </c>
      <c r="AG12" s="25">
        <v>1.7210000000000001</v>
      </c>
      <c r="AH12" s="25">
        <v>1.88395</v>
      </c>
      <c r="AI12" s="25">
        <v>1.464</v>
      </c>
      <c r="AJ12" s="25">
        <v>1.83205</v>
      </c>
      <c r="AK12" s="25">
        <v>1.65</v>
      </c>
      <c r="AL12" s="25">
        <v>1.69316</v>
      </c>
      <c r="AM12" s="25">
        <v>1.595</v>
      </c>
      <c r="AN12" s="25">
        <v>1.7497</v>
      </c>
      <c r="AO12" s="25">
        <v>1.78</v>
      </c>
      <c r="AP12" s="25">
        <v>1.7528600000000001</v>
      </c>
      <c r="AQ12" s="25">
        <v>2.1640000000000001</v>
      </c>
      <c r="AR12" s="25">
        <v>2.05402</v>
      </c>
      <c r="AS12" s="25">
        <v>1.3640000000000001</v>
      </c>
      <c r="AT12" s="25">
        <v>1.5118499999999999</v>
      </c>
      <c r="AU12" s="25">
        <v>1.494</v>
      </c>
      <c r="AV12" s="25">
        <v>2.0612599999999999</v>
      </c>
      <c r="AW12" s="25">
        <v>1.837</v>
      </c>
      <c r="AX12" s="25">
        <v>1.7809200000000001</v>
      </c>
      <c r="AY12" s="25">
        <v>1.319</v>
      </c>
      <c r="AZ12" s="25">
        <v>1.5210600000000001</v>
      </c>
      <c r="BA12" s="25">
        <v>1.532</v>
      </c>
      <c r="BB12" s="25">
        <v>1.95384</v>
      </c>
      <c r="BC12" s="25">
        <v>1.7190000000000001</v>
      </c>
      <c r="BD12" s="25">
        <v>1.8170900000000001</v>
      </c>
      <c r="BE12" s="25">
        <v>1.4470000000000001</v>
      </c>
      <c r="BF12" s="25">
        <v>1.7024900000000001</v>
      </c>
      <c r="BG12" s="25">
        <v>0.82299999999999995</v>
      </c>
      <c r="BH12" s="25">
        <v>1.2269099999999999</v>
      </c>
      <c r="BI12" s="25">
        <v>1.3360000000000001</v>
      </c>
      <c r="BJ12" s="25">
        <v>1.4874499999999999</v>
      </c>
      <c r="BK12" s="25">
        <v>0.96399999999999997</v>
      </c>
      <c r="BL12" s="25">
        <v>1.2127600000000001</v>
      </c>
      <c r="BM12" s="25">
        <v>0.89500000000000002</v>
      </c>
      <c r="BN12" s="25">
        <v>1.2311300000000001</v>
      </c>
      <c r="BO12" s="25">
        <v>1.236</v>
      </c>
      <c r="BP12" s="25">
        <v>1.9076599999999999</v>
      </c>
      <c r="BQ12" s="25">
        <v>1.4630000000000001</v>
      </c>
      <c r="BR12" s="25">
        <v>1.5993999999999999</v>
      </c>
      <c r="BS12" s="25">
        <v>1.532</v>
      </c>
      <c r="BT12" s="25">
        <v>1.82637</v>
      </c>
      <c r="BU12" s="25">
        <v>1.659</v>
      </c>
      <c r="BV12" s="25">
        <v>1.85466</v>
      </c>
      <c r="BW12" s="25">
        <v>1.6819999999999999</v>
      </c>
      <c r="BX12" s="25">
        <v>1.8526400000000001</v>
      </c>
      <c r="BY12" s="25">
        <v>1.3460000000000001</v>
      </c>
      <c r="BZ12" s="25">
        <v>1.6000399999999999</v>
      </c>
      <c r="CA12" s="25">
        <v>1.226</v>
      </c>
      <c r="CB12" s="25">
        <v>1.3735599999999999</v>
      </c>
      <c r="CC12" s="25">
        <v>1.3640000000000001</v>
      </c>
      <c r="CD12" s="25">
        <v>1.21051</v>
      </c>
      <c r="CE12" s="9">
        <f t="shared" si="0"/>
        <v>1.6523410256410256</v>
      </c>
      <c r="CP12" s="2">
        <v>7</v>
      </c>
      <c r="CQ12" s="6"/>
      <c r="CR12" s="25">
        <v>1.3732599999999999</v>
      </c>
      <c r="CS12" s="25">
        <v>1.88531</v>
      </c>
      <c r="CT12" s="25">
        <v>1.1093599999999999</v>
      </c>
      <c r="CU12" s="25">
        <v>1.82619</v>
      </c>
      <c r="CV12" s="25">
        <v>1.7000599999999999</v>
      </c>
      <c r="CW12" s="25">
        <v>1.7653700000000001</v>
      </c>
      <c r="CX12" s="25">
        <v>1.7645</v>
      </c>
      <c r="CY12" s="25">
        <v>2.0836700000000001</v>
      </c>
      <c r="CZ12" s="25">
        <v>1.11361</v>
      </c>
      <c r="DA12" s="25">
        <v>1.6407700000000001</v>
      </c>
      <c r="DB12" s="25">
        <v>1.4783500000000001</v>
      </c>
      <c r="DC12" s="25">
        <v>1.6308499999999999</v>
      </c>
      <c r="DD12" s="25">
        <v>1.6117999999999999</v>
      </c>
      <c r="DE12" s="25">
        <v>1.9691399999999999</v>
      </c>
      <c r="DF12" s="25">
        <v>1.1649799999999999</v>
      </c>
      <c r="DG12" s="25">
        <v>1.88395</v>
      </c>
      <c r="DH12" s="25">
        <v>1.83205</v>
      </c>
      <c r="DI12" s="25">
        <v>1.69316</v>
      </c>
      <c r="DJ12" s="25">
        <v>1.7497</v>
      </c>
      <c r="DK12" s="25">
        <v>1.7528600000000001</v>
      </c>
      <c r="DL12" s="25">
        <v>2.05402</v>
      </c>
      <c r="DM12" s="25">
        <v>1.5118499999999999</v>
      </c>
      <c r="DN12" s="25">
        <v>2.0612599999999999</v>
      </c>
      <c r="DO12" s="25">
        <v>1.7809200000000001</v>
      </c>
      <c r="DP12" s="25">
        <v>1.5210600000000001</v>
      </c>
      <c r="DQ12" s="25">
        <v>1.95384</v>
      </c>
      <c r="DR12" s="25">
        <v>1.8170900000000001</v>
      </c>
      <c r="DS12" s="25">
        <v>1.7024900000000001</v>
      </c>
      <c r="DT12" s="25">
        <v>1.2269099999999999</v>
      </c>
      <c r="DU12" s="25">
        <v>1.4874499999999999</v>
      </c>
      <c r="DV12" s="25">
        <v>1.2127600000000001</v>
      </c>
      <c r="DW12" s="25">
        <v>1.2311300000000001</v>
      </c>
      <c r="DX12" s="25">
        <v>1.9076599999999999</v>
      </c>
      <c r="DY12" s="25">
        <v>1.5993999999999999</v>
      </c>
      <c r="DZ12" s="25">
        <v>1.82637</v>
      </c>
      <c r="EA12" s="25">
        <v>1.85466</v>
      </c>
      <c r="EB12" s="25">
        <v>1.8526400000000001</v>
      </c>
      <c r="EC12" s="25">
        <v>1.6000399999999999</v>
      </c>
      <c r="ED12" s="25">
        <v>1.3735599999999999</v>
      </c>
      <c r="EE12" s="25">
        <v>1.21051</v>
      </c>
      <c r="EF12" s="9">
        <f t="shared" si="1"/>
        <v>1.645364</v>
      </c>
      <c r="EH12">
        <f t="shared" si="2"/>
        <v>13.985594000000001</v>
      </c>
    </row>
    <row r="13" spans="1:138" ht="15" thickBot="1" x14ac:dyDescent="0.35">
      <c r="A13" s="2">
        <v>8</v>
      </c>
      <c r="B13" s="6"/>
      <c r="C13" s="25">
        <v>1.494</v>
      </c>
      <c r="D13" s="25">
        <v>1.4098999999999999</v>
      </c>
      <c r="E13" s="25">
        <v>1.5309999999999999</v>
      </c>
      <c r="F13" s="25">
        <v>1.92144</v>
      </c>
      <c r="G13" s="25">
        <v>1.327</v>
      </c>
      <c r="H13" s="25">
        <v>1.13384</v>
      </c>
      <c r="I13" s="25">
        <v>1.7490000000000001</v>
      </c>
      <c r="J13" s="25">
        <v>1.85585</v>
      </c>
      <c r="K13" s="25">
        <v>1.6519999999999999</v>
      </c>
      <c r="L13" s="25">
        <v>1.72668</v>
      </c>
      <c r="M13" s="25">
        <v>1.9610000000000001</v>
      </c>
      <c r="N13" s="25">
        <v>1.81067</v>
      </c>
      <c r="O13" s="25">
        <v>1.9390000000000001</v>
      </c>
      <c r="P13" s="25">
        <v>1.7967599999999999</v>
      </c>
      <c r="Q13" s="25">
        <v>2</v>
      </c>
      <c r="R13" s="25">
        <v>2.1208200000000001</v>
      </c>
      <c r="S13" s="25">
        <v>0.76800000000000002</v>
      </c>
      <c r="T13" s="25">
        <v>1.14819</v>
      </c>
      <c r="U13" s="25">
        <v>1.6140000000000001</v>
      </c>
      <c r="V13" s="25">
        <v>1.6640999999999999</v>
      </c>
      <c r="W13" s="25">
        <v>1.504</v>
      </c>
      <c r="X13" s="25">
        <v>1.5154000000000001</v>
      </c>
      <c r="Y13" s="25">
        <v>1.8460000000000001</v>
      </c>
      <c r="Z13" s="25">
        <v>1.66412</v>
      </c>
      <c r="AA13" s="25">
        <v>1.514</v>
      </c>
      <c r="AB13" s="25">
        <v>1.6494500000000001</v>
      </c>
      <c r="AC13" s="25">
        <v>1.9319999999999999</v>
      </c>
      <c r="AD13" s="25">
        <v>2.0064199999999999</v>
      </c>
      <c r="AE13" s="25">
        <v>1.236</v>
      </c>
      <c r="AF13" s="25">
        <v>1.18573</v>
      </c>
      <c r="AG13" s="25">
        <v>2.3959999999999999</v>
      </c>
      <c r="AH13" s="25">
        <v>1.9254</v>
      </c>
      <c r="AI13" s="25">
        <v>1.5940000000000001</v>
      </c>
      <c r="AJ13" s="25">
        <v>1.8749800000000001</v>
      </c>
      <c r="AK13" s="25">
        <v>1.617</v>
      </c>
      <c r="AL13" s="25">
        <v>1.7356499999999999</v>
      </c>
      <c r="AM13" s="25">
        <v>1.9830000000000001</v>
      </c>
      <c r="AN13" s="25">
        <v>1.7590399999999999</v>
      </c>
      <c r="AO13" s="25">
        <v>1.8129999999999999</v>
      </c>
      <c r="AP13" s="25">
        <v>1.76145</v>
      </c>
      <c r="AQ13" s="25">
        <v>1.992</v>
      </c>
      <c r="AR13" s="25">
        <v>2.0953300000000001</v>
      </c>
      <c r="AS13" s="25">
        <v>1.2809999999999999</v>
      </c>
      <c r="AT13" s="25">
        <v>1.53382</v>
      </c>
      <c r="AU13" s="25">
        <v>2.0459999999999998</v>
      </c>
      <c r="AV13" s="25">
        <v>2.0972400000000002</v>
      </c>
      <c r="AW13" s="25">
        <v>2</v>
      </c>
      <c r="AX13" s="25">
        <v>1.75695</v>
      </c>
      <c r="AY13" s="25">
        <v>1.68</v>
      </c>
      <c r="AZ13" s="25">
        <v>1.56989</v>
      </c>
      <c r="BA13" s="25">
        <v>1.996</v>
      </c>
      <c r="BB13" s="25">
        <v>2.0008400000000002</v>
      </c>
      <c r="BC13" s="25">
        <v>1.931</v>
      </c>
      <c r="BD13" s="25">
        <v>1.8551500000000001</v>
      </c>
      <c r="BE13" s="25">
        <v>1.4139999999999999</v>
      </c>
      <c r="BF13" s="25">
        <v>1.73664</v>
      </c>
      <c r="BG13" s="25">
        <v>1.145</v>
      </c>
      <c r="BH13" s="25">
        <v>1.2822</v>
      </c>
      <c r="BI13" s="25">
        <v>1.6990000000000001</v>
      </c>
      <c r="BJ13" s="25">
        <v>1.5267900000000001</v>
      </c>
      <c r="BK13" s="25">
        <v>1.0229999999999999</v>
      </c>
      <c r="BL13" s="25">
        <v>1.23956</v>
      </c>
      <c r="BM13" s="25">
        <v>1.27</v>
      </c>
      <c r="BN13" s="25">
        <v>1.2847599999999999</v>
      </c>
      <c r="BO13" s="25">
        <v>2.2200000000000002</v>
      </c>
      <c r="BP13" s="25">
        <v>1.93804</v>
      </c>
      <c r="BQ13" s="25">
        <v>0.83399999999999996</v>
      </c>
      <c r="BR13" s="25">
        <v>1.63439</v>
      </c>
      <c r="BS13" s="25">
        <v>1.718</v>
      </c>
      <c r="BT13" s="25">
        <v>1.8672500000000001</v>
      </c>
      <c r="BU13" s="25">
        <v>1.5680000000000001</v>
      </c>
      <c r="BV13" s="25">
        <v>1.90707</v>
      </c>
      <c r="BW13" s="25">
        <v>2.1160000000000001</v>
      </c>
      <c r="BX13" s="25">
        <v>1.87347</v>
      </c>
      <c r="BY13" s="25">
        <v>1.673</v>
      </c>
      <c r="BZ13" s="25">
        <v>1.6190500000000001</v>
      </c>
      <c r="CA13" s="25">
        <v>1.1379999999999999</v>
      </c>
      <c r="CB13" s="25">
        <v>1.4053100000000001</v>
      </c>
      <c r="CC13" s="25">
        <v>1.48</v>
      </c>
      <c r="CD13" s="25">
        <v>1.2597</v>
      </c>
      <c r="CE13" s="9">
        <f t="shared" si="0"/>
        <v>1.6856266666666666</v>
      </c>
      <c r="CP13" s="2">
        <v>8</v>
      </c>
      <c r="CQ13" s="6"/>
      <c r="CR13" s="25">
        <v>1.4098999999999999</v>
      </c>
      <c r="CS13" s="25">
        <v>1.92144</v>
      </c>
      <c r="CT13" s="25">
        <v>1.13384</v>
      </c>
      <c r="CU13" s="25">
        <v>1.85585</v>
      </c>
      <c r="CV13" s="25">
        <v>1.72668</v>
      </c>
      <c r="CW13" s="25">
        <v>1.81067</v>
      </c>
      <c r="CX13" s="25">
        <v>1.7967599999999999</v>
      </c>
      <c r="CY13" s="25">
        <v>2.1208200000000001</v>
      </c>
      <c r="CZ13" s="25">
        <v>1.14819</v>
      </c>
      <c r="DA13" s="25">
        <v>1.6640999999999999</v>
      </c>
      <c r="DB13" s="25">
        <v>1.5154000000000001</v>
      </c>
      <c r="DC13" s="25">
        <v>1.66412</v>
      </c>
      <c r="DD13" s="25">
        <v>1.6494500000000001</v>
      </c>
      <c r="DE13" s="25">
        <v>2.0064199999999999</v>
      </c>
      <c r="DF13" s="25">
        <v>1.18573</v>
      </c>
      <c r="DG13" s="25">
        <v>1.9254</v>
      </c>
      <c r="DH13" s="25">
        <v>1.8749800000000001</v>
      </c>
      <c r="DI13" s="25">
        <v>1.7356499999999999</v>
      </c>
      <c r="DJ13" s="25">
        <v>1.7590399999999999</v>
      </c>
      <c r="DK13" s="25">
        <v>1.76145</v>
      </c>
      <c r="DL13" s="25">
        <v>2.0953300000000001</v>
      </c>
      <c r="DM13" s="25">
        <v>1.53382</v>
      </c>
      <c r="DN13" s="25">
        <v>2.0972400000000002</v>
      </c>
      <c r="DO13" s="25">
        <v>1.75695</v>
      </c>
      <c r="DP13" s="25">
        <v>1.56989</v>
      </c>
      <c r="DQ13" s="25">
        <v>2.0008400000000002</v>
      </c>
      <c r="DR13" s="25">
        <v>1.8551500000000001</v>
      </c>
      <c r="DS13" s="25">
        <v>1.73664</v>
      </c>
      <c r="DT13" s="25">
        <v>1.2822</v>
      </c>
      <c r="DU13" s="25">
        <v>1.5267900000000001</v>
      </c>
      <c r="DV13" s="25">
        <v>1.23956</v>
      </c>
      <c r="DW13" s="25">
        <v>1.2847599999999999</v>
      </c>
      <c r="DX13" s="25">
        <v>1.93804</v>
      </c>
      <c r="DY13" s="25">
        <v>1.63439</v>
      </c>
      <c r="DZ13" s="25">
        <v>1.8672500000000001</v>
      </c>
      <c r="EA13" s="25">
        <v>1.90707</v>
      </c>
      <c r="EB13" s="25">
        <v>1.87347</v>
      </c>
      <c r="EC13" s="25">
        <v>1.6190500000000001</v>
      </c>
      <c r="ED13" s="25">
        <v>1.4053100000000001</v>
      </c>
      <c r="EE13" s="25">
        <v>1.2597</v>
      </c>
      <c r="EF13" s="9">
        <f t="shared" si="1"/>
        <v>1.6787334999999999</v>
      </c>
      <c r="EH13">
        <f t="shared" si="2"/>
        <v>14.269234749999999</v>
      </c>
    </row>
    <row r="14" spans="1:138" ht="15" thickBot="1" x14ac:dyDescent="0.35">
      <c r="A14" s="2">
        <v>9</v>
      </c>
      <c r="B14" s="6"/>
      <c r="C14" s="25">
        <v>1.446</v>
      </c>
      <c r="D14" s="25">
        <v>1.4465399999999999</v>
      </c>
      <c r="E14" s="25">
        <v>1.776</v>
      </c>
      <c r="F14" s="25">
        <v>1.95756</v>
      </c>
      <c r="G14" s="25">
        <v>0.57399999999999995</v>
      </c>
      <c r="H14" s="25">
        <v>1.15832</v>
      </c>
      <c r="I14" s="25">
        <v>1.601</v>
      </c>
      <c r="J14" s="25">
        <v>1.88551</v>
      </c>
      <c r="K14" s="25">
        <v>1.6</v>
      </c>
      <c r="L14" s="25">
        <v>1.7533000000000001</v>
      </c>
      <c r="M14" s="25">
        <v>1.7</v>
      </c>
      <c r="N14" s="25">
        <v>1.8559699999999999</v>
      </c>
      <c r="O14" s="25">
        <v>1.8939999999999999</v>
      </c>
      <c r="P14" s="25">
        <v>1.8290299999999999</v>
      </c>
      <c r="Q14" s="25">
        <v>2.2000000000000002</v>
      </c>
      <c r="R14" s="25">
        <v>2.1579700000000002</v>
      </c>
      <c r="S14" s="25">
        <v>0.78700000000000003</v>
      </c>
      <c r="T14" s="25">
        <v>1.1827799999999999</v>
      </c>
      <c r="U14" s="25">
        <v>1.6020000000000001</v>
      </c>
      <c r="V14" s="25">
        <v>1.6874199999999999</v>
      </c>
      <c r="W14" s="25">
        <v>1.544</v>
      </c>
      <c r="X14" s="25">
        <v>1.55246</v>
      </c>
      <c r="Y14" s="25">
        <v>1.716</v>
      </c>
      <c r="Z14" s="25">
        <v>1.6973800000000001</v>
      </c>
      <c r="AA14" s="25">
        <v>1.6559999999999999</v>
      </c>
      <c r="AB14" s="25">
        <v>1.68709</v>
      </c>
      <c r="AC14" s="25">
        <v>2.3759999999999999</v>
      </c>
      <c r="AD14" s="25">
        <v>2.0436899999999998</v>
      </c>
      <c r="AE14" s="25">
        <v>1.069</v>
      </c>
      <c r="AF14" s="25">
        <v>1.20648</v>
      </c>
      <c r="AG14" s="25">
        <v>1.9930000000000001</v>
      </c>
      <c r="AH14" s="25">
        <v>1.9668399999999999</v>
      </c>
      <c r="AI14" s="25">
        <v>1.601</v>
      </c>
      <c r="AJ14" s="25">
        <v>1.9178999999999999</v>
      </c>
      <c r="AK14" s="25">
        <v>1.67</v>
      </c>
      <c r="AL14" s="25">
        <v>1.77813</v>
      </c>
      <c r="AM14" s="25">
        <v>1.8</v>
      </c>
      <c r="AN14" s="25">
        <v>1.7683800000000001</v>
      </c>
      <c r="AO14" s="25">
        <v>1.6140000000000001</v>
      </c>
      <c r="AP14" s="25">
        <v>1.7700400000000001</v>
      </c>
      <c r="AQ14" s="25">
        <v>2.1920000000000002</v>
      </c>
      <c r="AR14" s="25">
        <v>2.1366399999999999</v>
      </c>
      <c r="AS14" s="25">
        <v>1.2310000000000001</v>
      </c>
      <c r="AT14" s="25">
        <v>1.55579</v>
      </c>
      <c r="AU14" s="25">
        <v>2.33</v>
      </c>
      <c r="AV14" s="25">
        <v>2.1332200000000001</v>
      </c>
      <c r="AW14" s="25">
        <v>2.2000000000000002</v>
      </c>
      <c r="AX14" s="25">
        <v>1.73298</v>
      </c>
      <c r="AY14" s="25">
        <v>1.5</v>
      </c>
      <c r="AZ14" s="25">
        <v>1.6187100000000001</v>
      </c>
      <c r="BA14" s="25">
        <v>1.996</v>
      </c>
      <c r="BB14" s="25">
        <v>2.0478399999999999</v>
      </c>
      <c r="BC14" s="25">
        <v>1.8879999999999999</v>
      </c>
      <c r="BD14" s="25">
        <v>1.8932100000000001</v>
      </c>
      <c r="BE14" s="25">
        <v>1.722</v>
      </c>
      <c r="BF14" s="25">
        <v>1.7707999999999999</v>
      </c>
      <c r="BG14" s="25">
        <v>0.65200000000000002</v>
      </c>
      <c r="BH14" s="25">
        <v>1.33748</v>
      </c>
      <c r="BI14" s="25">
        <v>0.55000000000000004</v>
      </c>
      <c r="BJ14" s="25">
        <v>1.5661400000000001</v>
      </c>
      <c r="BK14" s="25">
        <v>1.333</v>
      </c>
      <c r="BL14" s="25">
        <v>1.2663500000000001</v>
      </c>
      <c r="BM14" s="25">
        <v>1.3320000000000001</v>
      </c>
      <c r="BN14" s="25">
        <v>1.3383799999999999</v>
      </c>
      <c r="BO14" s="25">
        <v>2.2250000000000001</v>
      </c>
      <c r="BP14" s="25">
        <v>1.9684200000000001</v>
      </c>
      <c r="BQ14" s="25">
        <v>1.325</v>
      </c>
      <c r="BR14" s="25">
        <v>1.6693800000000001</v>
      </c>
      <c r="BS14" s="25">
        <v>1.5129999999999999</v>
      </c>
      <c r="BT14" s="25">
        <v>1.9081399999999999</v>
      </c>
      <c r="BU14" s="25">
        <v>1.9750000000000001</v>
      </c>
      <c r="BV14" s="25">
        <v>1.9594800000000001</v>
      </c>
      <c r="BW14" s="25">
        <v>1.927</v>
      </c>
      <c r="BX14" s="25">
        <v>1.89429</v>
      </c>
      <c r="BY14" s="25">
        <v>1.579</v>
      </c>
      <c r="BZ14" s="25">
        <v>1.6380600000000001</v>
      </c>
      <c r="CA14" s="25">
        <v>1.329</v>
      </c>
      <c r="CB14" s="25">
        <v>1.43706</v>
      </c>
      <c r="CC14" s="25">
        <v>1.33</v>
      </c>
      <c r="CD14" s="25">
        <v>1.30888</v>
      </c>
      <c r="CE14" s="9">
        <f t="shared" si="0"/>
        <v>1.718910256410257</v>
      </c>
      <c r="CP14" s="2">
        <v>9</v>
      </c>
      <c r="CQ14" s="6"/>
      <c r="CR14" s="25">
        <v>1.4465399999999999</v>
      </c>
      <c r="CS14" s="25">
        <v>1.95756</v>
      </c>
      <c r="CT14" s="25">
        <v>1.15832</v>
      </c>
      <c r="CU14" s="25">
        <v>1.88551</v>
      </c>
      <c r="CV14" s="25">
        <v>1.7533000000000001</v>
      </c>
      <c r="CW14" s="25">
        <v>1.8559699999999999</v>
      </c>
      <c r="CX14" s="25">
        <v>1.8290299999999999</v>
      </c>
      <c r="CY14" s="25">
        <v>2.1579700000000002</v>
      </c>
      <c r="CZ14" s="25">
        <v>1.1827799999999999</v>
      </c>
      <c r="DA14" s="25">
        <v>1.6874199999999999</v>
      </c>
      <c r="DB14" s="25">
        <v>1.55246</v>
      </c>
      <c r="DC14" s="25">
        <v>1.6973800000000001</v>
      </c>
      <c r="DD14" s="25">
        <v>1.68709</v>
      </c>
      <c r="DE14" s="25">
        <v>2.0436899999999998</v>
      </c>
      <c r="DF14" s="25">
        <v>1.20648</v>
      </c>
      <c r="DG14" s="25">
        <v>1.9668399999999999</v>
      </c>
      <c r="DH14" s="25">
        <v>1.9178999999999999</v>
      </c>
      <c r="DI14" s="25">
        <v>1.77813</v>
      </c>
      <c r="DJ14" s="25">
        <v>1.7683800000000001</v>
      </c>
      <c r="DK14" s="25">
        <v>1.7700400000000001</v>
      </c>
      <c r="DL14" s="25">
        <v>2.1366399999999999</v>
      </c>
      <c r="DM14" s="25">
        <v>1.55579</v>
      </c>
      <c r="DN14" s="25">
        <v>2.1332200000000001</v>
      </c>
      <c r="DO14" s="25">
        <v>1.73298</v>
      </c>
      <c r="DP14" s="25">
        <v>1.6187100000000001</v>
      </c>
      <c r="DQ14" s="25">
        <v>2.0478399999999999</v>
      </c>
      <c r="DR14" s="25">
        <v>1.8932100000000001</v>
      </c>
      <c r="DS14" s="25">
        <v>1.7707999999999999</v>
      </c>
      <c r="DT14" s="25">
        <v>1.33748</v>
      </c>
      <c r="DU14" s="25">
        <v>1.5661400000000001</v>
      </c>
      <c r="DV14" s="25">
        <v>1.2663500000000001</v>
      </c>
      <c r="DW14" s="25">
        <v>1.3383799999999999</v>
      </c>
      <c r="DX14" s="25">
        <v>1.9684200000000001</v>
      </c>
      <c r="DY14" s="25">
        <v>1.6693800000000001</v>
      </c>
      <c r="DZ14" s="25">
        <v>1.9081399999999999</v>
      </c>
      <c r="EA14" s="25">
        <v>1.9594800000000001</v>
      </c>
      <c r="EB14" s="25">
        <v>1.89429</v>
      </c>
      <c r="EC14" s="25">
        <v>1.6380600000000001</v>
      </c>
      <c r="ED14" s="25">
        <v>1.43706</v>
      </c>
      <c r="EE14" s="25">
        <v>1.30888</v>
      </c>
      <c r="EF14" s="9">
        <f t="shared" si="1"/>
        <v>1.7121010000000001</v>
      </c>
      <c r="EH14">
        <f t="shared" si="2"/>
        <v>14.552858500000001</v>
      </c>
    </row>
    <row r="15" spans="1:138" ht="15" thickBot="1" x14ac:dyDescent="0.35">
      <c r="A15" s="2">
        <v>10</v>
      </c>
      <c r="B15" s="6"/>
      <c r="C15" s="25">
        <v>1.407</v>
      </c>
      <c r="D15" s="25">
        <v>1.4831799999999999</v>
      </c>
      <c r="E15" s="25">
        <v>1.7689999999999999</v>
      </c>
      <c r="F15" s="25">
        <v>1.9936799999999999</v>
      </c>
      <c r="G15" s="25">
        <v>1.1240000000000001</v>
      </c>
      <c r="H15" s="25">
        <v>1.18279</v>
      </c>
      <c r="I15" s="25">
        <v>1.5880000000000001</v>
      </c>
      <c r="J15" s="25">
        <v>1.91516</v>
      </c>
      <c r="K15" s="25">
        <v>1.7</v>
      </c>
      <c r="L15" s="25">
        <v>1.7799100000000001</v>
      </c>
      <c r="M15" s="25">
        <v>2</v>
      </c>
      <c r="N15" s="25">
        <v>1.90126</v>
      </c>
      <c r="O15" s="25">
        <v>1.847</v>
      </c>
      <c r="P15" s="25">
        <v>1.8613</v>
      </c>
      <c r="Q15" s="25">
        <v>2.2000000000000002</v>
      </c>
      <c r="R15" s="25">
        <v>2.1951200000000002</v>
      </c>
      <c r="S15" s="25">
        <v>0.80200000000000005</v>
      </c>
      <c r="T15" s="25">
        <v>1.2173700000000001</v>
      </c>
      <c r="U15" s="25">
        <v>1.5209999999999999</v>
      </c>
      <c r="V15" s="25">
        <v>1.71075</v>
      </c>
      <c r="W15" s="25">
        <v>1.6519999999999999</v>
      </c>
      <c r="X15" s="25">
        <v>1.58951</v>
      </c>
      <c r="Y15" s="25">
        <v>1.82</v>
      </c>
      <c r="Z15" s="25">
        <v>1.73065</v>
      </c>
      <c r="AA15" s="25">
        <v>1.6950000000000001</v>
      </c>
      <c r="AB15" s="25">
        <v>1.7247399999999999</v>
      </c>
      <c r="AC15" s="25">
        <v>1.9790000000000001</v>
      </c>
      <c r="AD15" s="25">
        <v>2.0809600000000001</v>
      </c>
      <c r="AE15" s="25">
        <v>0.755</v>
      </c>
      <c r="AF15" s="25">
        <v>1.22723</v>
      </c>
      <c r="AG15" s="25">
        <v>2.37</v>
      </c>
      <c r="AH15" s="25">
        <v>2.0082900000000001</v>
      </c>
      <c r="AI15" s="25">
        <v>1.637</v>
      </c>
      <c r="AJ15" s="25">
        <v>1.9608300000000001</v>
      </c>
      <c r="AK15" s="25">
        <v>1.8</v>
      </c>
      <c r="AL15" s="25">
        <v>1.8206100000000001</v>
      </c>
      <c r="AM15" s="25">
        <v>1.994</v>
      </c>
      <c r="AN15" s="25">
        <v>1.7777099999999999</v>
      </c>
      <c r="AO15" s="25">
        <v>1.254</v>
      </c>
      <c r="AP15" s="25">
        <v>1.7786299999999999</v>
      </c>
      <c r="AQ15" s="25">
        <v>1.9970000000000001</v>
      </c>
      <c r="AR15" s="25">
        <v>2.1779500000000001</v>
      </c>
      <c r="AS15" s="25">
        <v>1.17</v>
      </c>
      <c r="AT15" s="25">
        <v>1.5777600000000001</v>
      </c>
      <c r="AU15" s="25">
        <v>2.5</v>
      </c>
      <c r="AV15" s="25">
        <v>2.1692100000000001</v>
      </c>
      <c r="AW15" s="25">
        <v>2.0049999999999999</v>
      </c>
      <c r="AX15" s="25">
        <v>1.7090099999999999</v>
      </c>
      <c r="AY15" s="25">
        <v>1.8</v>
      </c>
      <c r="AZ15" s="25">
        <v>1.66754</v>
      </c>
      <c r="BA15" s="25">
        <v>2</v>
      </c>
      <c r="BB15" s="25">
        <v>2.09484</v>
      </c>
      <c r="BC15" s="25">
        <v>1.99</v>
      </c>
      <c r="BD15" s="25">
        <v>1.93126</v>
      </c>
      <c r="BE15" s="25">
        <v>1.764</v>
      </c>
      <c r="BF15" s="25">
        <v>1.8049599999999999</v>
      </c>
      <c r="BG15" s="25">
        <v>1.353</v>
      </c>
      <c r="BH15" s="25">
        <v>1.3927700000000001</v>
      </c>
      <c r="BI15" s="25">
        <v>0.39600000000000002</v>
      </c>
      <c r="BJ15" s="25">
        <v>1.60548</v>
      </c>
      <c r="BK15" s="25">
        <v>1.2789999999999999</v>
      </c>
      <c r="BL15" s="25">
        <v>1.29314</v>
      </c>
      <c r="BM15" s="25">
        <v>1.4</v>
      </c>
      <c r="BN15" s="25">
        <v>1.39201</v>
      </c>
      <c r="BO15" s="25">
        <v>1.85</v>
      </c>
      <c r="BP15" s="25">
        <v>1.99881</v>
      </c>
      <c r="BQ15" s="25">
        <v>0.71099999999999997</v>
      </c>
      <c r="BR15" s="25">
        <v>1.70438</v>
      </c>
      <c r="BS15" s="25">
        <v>1.96</v>
      </c>
      <c r="BT15" s="25">
        <v>1.94902</v>
      </c>
      <c r="BU15" s="25">
        <v>1.9750000000000001</v>
      </c>
      <c r="BV15" s="25">
        <v>2.0118800000000001</v>
      </c>
      <c r="BW15" s="25">
        <v>1.1000000000000001</v>
      </c>
      <c r="BX15" s="25">
        <v>1.9151199999999999</v>
      </c>
      <c r="BY15" s="25">
        <v>1.8</v>
      </c>
      <c r="BZ15" s="25">
        <v>1.6570800000000001</v>
      </c>
      <c r="CA15" s="25">
        <v>0.92700000000000005</v>
      </c>
      <c r="CB15" s="25">
        <v>1.4688000000000001</v>
      </c>
      <c r="CC15" s="25">
        <v>1.5</v>
      </c>
      <c r="CD15" s="25">
        <v>1.35806</v>
      </c>
      <c r="CE15" s="9">
        <f t="shared" si="0"/>
        <v>1.7521943589743587</v>
      </c>
      <c r="CP15" s="2">
        <v>10</v>
      </c>
      <c r="CQ15" s="6"/>
      <c r="CR15" s="25">
        <v>1.4831799999999999</v>
      </c>
      <c r="CS15" s="25">
        <v>1.9936799999999999</v>
      </c>
      <c r="CT15" s="25">
        <v>1.18279</v>
      </c>
      <c r="CU15" s="25">
        <v>1.91516</v>
      </c>
      <c r="CV15" s="25">
        <v>1.7799100000000001</v>
      </c>
      <c r="CW15" s="25">
        <v>1.90126</v>
      </c>
      <c r="CX15" s="25">
        <v>1.8613</v>
      </c>
      <c r="CY15" s="25">
        <v>2.1951200000000002</v>
      </c>
      <c r="CZ15" s="25">
        <v>1.2173700000000001</v>
      </c>
      <c r="DA15" s="25">
        <v>1.71075</v>
      </c>
      <c r="DB15" s="25">
        <v>1.58951</v>
      </c>
      <c r="DC15" s="25">
        <v>1.73065</v>
      </c>
      <c r="DD15" s="25">
        <v>1.7247399999999999</v>
      </c>
      <c r="DE15" s="25">
        <v>2.0809600000000001</v>
      </c>
      <c r="DF15" s="25">
        <v>1.22723</v>
      </c>
      <c r="DG15" s="25">
        <v>2.0082900000000001</v>
      </c>
      <c r="DH15" s="25">
        <v>1.9608300000000001</v>
      </c>
      <c r="DI15" s="25">
        <v>1.8206100000000001</v>
      </c>
      <c r="DJ15" s="25">
        <v>1.7777099999999999</v>
      </c>
      <c r="DK15" s="25">
        <v>1.7786299999999999</v>
      </c>
      <c r="DL15" s="25">
        <v>2.1779500000000001</v>
      </c>
      <c r="DM15" s="25">
        <v>1.5777600000000001</v>
      </c>
      <c r="DN15" s="25">
        <v>2.1692100000000001</v>
      </c>
      <c r="DO15" s="25">
        <v>1.7090099999999999</v>
      </c>
      <c r="DP15" s="25">
        <v>1.66754</v>
      </c>
      <c r="DQ15" s="25">
        <v>2.09484</v>
      </c>
      <c r="DR15" s="25">
        <v>1.93126</v>
      </c>
      <c r="DS15" s="25">
        <v>1.8049599999999999</v>
      </c>
      <c r="DT15" s="25">
        <v>1.3927700000000001</v>
      </c>
      <c r="DU15" s="25">
        <v>1.60548</v>
      </c>
      <c r="DV15" s="25">
        <v>1.29314</v>
      </c>
      <c r="DW15" s="25">
        <v>1.39201</v>
      </c>
      <c r="DX15" s="25">
        <v>1.99881</v>
      </c>
      <c r="DY15" s="25">
        <v>1.70438</v>
      </c>
      <c r="DZ15" s="25">
        <v>1.94902</v>
      </c>
      <c r="EA15" s="25">
        <v>2.0118800000000001</v>
      </c>
      <c r="EB15" s="25">
        <v>1.9151199999999999</v>
      </c>
      <c r="EC15" s="25">
        <v>1.6570800000000001</v>
      </c>
      <c r="ED15" s="25">
        <v>1.4688000000000001</v>
      </c>
      <c r="EE15" s="25">
        <v>1.35806</v>
      </c>
      <c r="EF15" s="9">
        <f t="shared" si="1"/>
        <v>1.7454689999999995</v>
      </c>
      <c r="EH15">
        <f t="shared" si="2"/>
        <v>14.836486499999996</v>
      </c>
    </row>
    <row r="16" spans="1:138" ht="15" thickBot="1" x14ac:dyDescent="0.35">
      <c r="A16" s="2">
        <v>11</v>
      </c>
      <c r="B16" s="6"/>
      <c r="C16" s="25">
        <v>1.218</v>
      </c>
      <c r="D16" s="25">
        <v>1.5198199999999999</v>
      </c>
      <c r="E16" s="25">
        <v>1.9</v>
      </c>
      <c r="F16" s="25">
        <v>2.0298099999999999</v>
      </c>
      <c r="G16" s="25">
        <v>1.2769999999999999</v>
      </c>
      <c r="H16" s="25">
        <v>1.2072700000000001</v>
      </c>
      <c r="I16" s="25">
        <v>2</v>
      </c>
      <c r="J16" s="25">
        <v>1.94482</v>
      </c>
      <c r="K16" s="25">
        <v>1.7</v>
      </c>
      <c r="L16" s="25">
        <v>1.80653</v>
      </c>
      <c r="M16" s="25">
        <v>1.9</v>
      </c>
      <c r="N16" s="25">
        <v>1.9465600000000001</v>
      </c>
      <c r="O16" s="25">
        <v>1.7669999999999999</v>
      </c>
      <c r="P16" s="25">
        <v>1.8935599999999999</v>
      </c>
      <c r="Q16" s="25">
        <v>2.2000000000000002</v>
      </c>
      <c r="R16" s="25">
        <v>2.2322799999999998</v>
      </c>
      <c r="S16" s="25">
        <v>1.2909999999999999</v>
      </c>
      <c r="T16" s="25">
        <v>1.25196</v>
      </c>
      <c r="U16" s="25">
        <v>1.8</v>
      </c>
      <c r="V16" s="25">
        <v>1.73407</v>
      </c>
      <c r="W16" s="25">
        <v>1.5289999999999999</v>
      </c>
      <c r="X16" s="25">
        <v>1.62656</v>
      </c>
      <c r="Y16" s="25">
        <v>1.8</v>
      </c>
      <c r="Z16" s="25">
        <v>1.7639100000000001</v>
      </c>
      <c r="AA16" s="25">
        <v>1.8</v>
      </c>
      <c r="AB16" s="25">
        <v>1.7623800000000001</v>
      </c>
      <c r="AC16" s="25">
        <v>2.5</v>
      </c>
      <c r="AD16" s="25">
        <v>2.1182400000000001</v>
      </c>
      <c r="AE16" s="25">
        <v>0.69799999999999995</v>
      </c>
      <c r="AF16" s="25">
        <v>1.2479800000000001</v>
      </c>
      <c r="AG16" s="25">
        <v>2.464</v>
      </c>
      <c r="AH16" s="25">
        <v>2.0497299999999998</v>
      </c>
      <c r="AI16" s="25">
        <v>1.8</v>
      </c>
      <c r="AJ16" s="25">
        <v>2.0037600000000002</v>
      </c>
      <c r="AK16" s="25">
        <v>1.8</v>
      </c>
      <c r="AL16" s="25">
        <v>1.8631</v>
      </c>
      <c r="AM16" s="25">
        <v>1.8680000000000001</v>
      </c>
      <c r="AN16" s="25">
        <v>1.78705</v>
      </c>
      <c r="AO16" s="25">
        <v>1.629</v>
      </c>
      <c r="AP16" s="25">
        <v>1.78722</v>
      </c>
      <c r="AQ16" s="25">
        <v>2.2000000000000002</v>
      </c>
      <c r="AR16" s="25">
        <v>2.2192599999999998</v>
      </c>
      <c r="AS16" s="25">
        <v>1.1619999999999999</v>
      </c>
      <c r="AT16" s="25">
        <v>1.59972</v>
      </c>
      <c r="AU16" s="25">
        <v>2.5</v>
      </c>
      <c r="AV16" s="25">
        <v>2.20519</v>
      </c>
      <c r="AW16" s="25">
        <v>1.6679999999999999</v>
      </c>
      <c r="AX16" s="25">
        <v>1.6850400000000001</v>
      </c>
      <c r="AY16" s="25">
        <v>1.8</v>
      </c>
      <c r="AZ16" s="25">
        <v>1.7163600000000001</v>
      </c>
      <c r="BA16" s="25">
        <v>2</v>
      </c>
      <c r="BB16" s="25">
        <v>2.1418400000000002</v>
      </c>
      <c r="BC16" s="25">
        <v>2</v>
      </c>
      <c r="BD16" s="25">
        <v>1.96932</v>
      </c>
      <c r="BE16" s="25">
        <v>1.8</v>
      </c>
      <c r="BF16" s="25">
        <v>1.83911</v>
      </c>
      <c r="BG16" s="25">
        <v>1.4</v>
      </c>
      <c r="BH16" s="25">
        <v>1.4480500000000001</v>
      </c>
      <c r="BI16" s="25">
        <v>1.6779999999999999</v>
      </c>
      <c r="BJ16" s="25">
        <v>1.64483</v>
      </c>
      <c r="BK16" s="25">
        <v>1.458</v>
      </c>
      <c r="BL16" s="25">
        <v>1.3199399999999999</v>
      </c>
      <c r="BM16" s="25">
        <v>1.4</v>
      </c>
      <c r="BN16" s="25">
        <v>1.44563</v>
      </c>
      <c r="BO16" s="25">
        <v>1.6379999999999999</v>
      </c>
      <c r="BP16" s="25">
        <v>2.0291899999999998</v>
      </c>
      <c r="BQ16" s="25">
        <v>1.3520000000000001</v>
      </c>
      <c r="BR16" s="25">
        <v>1.7393700000000001</v>
      </c>
      <c r="BS16" s="25">
        <v>1.8</v>
      </c>
      <c r="BT16" s="25">
        <v>1.9899100000000001</v>
      </c>
      <c r="BU16" s="25">
        <v>2</v>
      </c>
      <c r="BV16" s="25">
        <v>2.0642900000000002</v>
      </c>
      <c r="BW16" s="25">
        <v>0.86299999999999999</v>
      </c>
      <c r="BX16" s="25">
        <v>1.93594</v>
      </c>
      <c r="BY16" s="25">
        <v>1.8</v>
      </c>
      <c r="BZ16" s="25">
        <v>1.6760900000000001</v>
      </c>
      <c r="CA16" s="25">
        <v>1.478</v>
      </c>
      <c r="CB16" s="25">
        <v>1.5005500000000001</v>
      </c>
      <c r="CC16" s="25">
        <v>1.6</v>
      </c>
      <c r="CD16" s="25">
        <v>1.40724</v>
      </c>
      <c r="CE16" s="9">
        <f t="shared" si="0"/>
        <v>1.7854784615384613</v>
      </c>
      <c r="CP16" s="2">
        <v>11</v>
      </c>
      <c r="CQ16" s="6"/>
      <c r="CR16" s="25">
        <v>1.5198199999999999</v>
      </c>
      <c r="CS16" s="25">
        <v>2.0298099999999999</v>
      </c>
      <c r="CT16" s="25">
        <v>1.2072700000000001</v>
      </c>
      <c r="CU16" s="25">
        <v>1.94482</v>
      </c>
      <c r="CV16" s="25">
        <v>1.80653</v>
      </c>
      <c r="CW16" s="25">
        <v>1.9465600000000001</v>
      </c>
      <c r="CX16" s="25">
        <v>1.8935599999999999</v>
      </c>
      <c r="CY16" s="25">
        <v>2.2322799999999998</v>
      </c>
      <c r="CZ16" s="25">
        <v>1.25196</v>
      </c>
      <c r="DA16" s="25">
        <v>1.73407</v>
      </c>
      <c r="DB16" s="25">
        <v>1.62656</v>
      </c>
      <c r="DC16" s="25">
        <v>1.7639100000000001</v>
      </c>
      <c r="DD16" s="25">
        <v>1.7623800000000001</v>
      </c>
      <c r="DE16" s="25">
        <v>2.1182400000000001</v>
      </c>
      <c r="DF16" s="25">
        <v>1.2479800000000001</v>
      </c>
      <c r="DG16" s="25">
        <v>2.0497299999999998</v>
      </c>
      <c r="DH16" s="25">
        <v>2.0037600000000002</v>
      </c>
      <c r="DI16" s="25">
        <v>1.8631</v>
      </c>
      <c r="DJ16" s="25">
        <v>1.78705</v>
      </c>
      <c r="DK16" s="25">
        <v>1.78722</v>
      </c>
      <c r="DL16" s="25">
        <v>2.2192599999999998</v>
      </c>
      <c r="DM16" s="25">
        <v>1.59972</v>
      </c>
      <c r="DN16" s="25">
        <v>2.20519</v>
      </c>
      <c r="DO16" s="25">
        <v>1.6850400000000001</v>
      </c>
      <c r="DP16" s="25">
        <v>1.7163600000000001</v>
      </c>
      <c r="DQ16" s="25">
        <v>2.1418400000000002</v>
      </c>
      <c r="DR16" s="25">
        <v>1.96932</v>
      </c>
      <c r="DS16" s="25">
        <v>1.83911</v>
      </c>
      <c r="DT16" s="25">
        <v>1.4480500000000001</v>
      </c>
      <c r="DU16" s="25">
        <v>1.64483</v>
      </c>
      <c r="DV16" s="25">
        <v>1.3199399999999999</v>
      </c>
      <c r="DW16" s="25">
        <v>1.44563</v>
      </c>
      <c r="DX16" s="25">
        <v>2.0291899999999998</v>
      </c>
      <c r="DY16" s="25">
        <v>1.7393700000000001</v>
      </c>
      <c r="DZ16" s="25">
        <v>1.9899100000000001</v>
      </c>
      <c r="EA16" s="25">
        <v>2.0642900000000002</v>
      </c>
      <c r="EB16" s="25">
        <v>1.93594</v>
      </c>
      <c r="EC16" s="25">
        <v>1.6760900000000001</v>
      </c>
      <c r="ED16" s="25">
        <v>1.5005500000000001</v>
      </c>
      <c r="EE16" s="25">
        <v>1.40724</v>
      </c>
      <c r="EF16" s="9">
        <f t="shared" si="1"/>
        <v>1.7788370000000004</v>
      </c>
      <c r="EH16">
        <f t="shared" si="2"/>
        <v>15.120114500000003</v>
      </c>
    </row>
    <row r="17" spans="1:138" ht="15" thickBot="1" x14ac:dyDescent="0.35">
      <c r="A17" s="2">
        <v>12</v>
      </c>
      <c r="B17" s="6"/>
      <c r="C17" s="25">
        <v>1.034</v>
      </c>
      <c r="D17" s="25">
        <v>1.55646</v>
      </c>
      <c r="E17" s="25">
        <v>1.9</v>
      </c>
      <c r="F17" s="25">
        <v>2.0659299999999998</v>
      </c>
      <c r="G17" s="25">
        <v>0.97899999999999998</v>
      </c>
      <c r="H17" s="25">
        <v>1.2317499999999999</v>
      </c>
      <c r="I17" s="25">
        <v>1.9910000000000001</v>
      </c>
      <c r="J17" s="25">
        <v>1.97448</v>
      </c>
      <c r="K17" s="25">
        <v>1.8</v>
      </c>
      <c r="L17" s="25">
        <v>1.8331500000000001</v>
      </c>
      <c r="M17" s="25">
        <v>1.9</v>
      </c>
      <c r="N17" s="25">
        <v>1.99186</v>
      </c>
      <c r="O17" s="25">
        <v>1.7829999999999999</v>
      </c>
      <c r="P17" s="25">
        <v>1.9258299999999999</v>
      </c>
      <c r="Q17" s="25">
        <v>2.9830000000000001</v>
      </c>
      <c r="R17" s="25">
        <v>2.2694299999999998</v>
      </c>
      <c r="S17" s="25">
        <v>1.228</v>
      </c>
      <c r="T17" s="25">
        <v>1.28654</v>
      </c>
      <c r="U17" s="25">
        <v>1.7829999999999999</v>
      </c>
      <c r="V17" s="25">
        <v>1.7574000000000001</v>
      </c>
      <c r="W17" s="25">
        <v>1.36</v>
      </c>
      <c r="X17" s="25">
        <v>1.66361</v>
      </c>
      <c r="Y17" s="25">
        <v>1.6579999999999999</v>
      </c>
      <c r="Z17" s="25">
        <v>1.79718</v>
      </c>
      <c r="AA17" s="25">
        <v>1.8</v>
      </c>
      <c r="AB17" s="25">
        <v>1.80003</v>
      </c>
      <c r="AC17" s="25">
        <v>2.2290000000000001</v>
      </c>
      <c r="AD17" s="25">
        <v>2.15551</v>
      </c>
      <c r="AE17" s="25">
        <v>0.8</v>
      </c>
      <c r="AF17" s="25">
        <v>1.2687200000000001</v>
      </c>
      <c r="AG17" s="25">
        <v>1.609</v>
      </c>
      <c r="AH17" s="25">
        <v>2.09118</v>
      </c>
      <c r="AI17" s="25">
        <v>1.8</v>
      </c>
      <c r="AJ17" s="25">
        <v>2.0466899999999999</v>
      </c>
      <c r="AK17" s="25">
        <v>1.8</v>
      </c>
      <c r="AL17" s="25">
        <v>1.9055800000000001</v>
      </c>
      <c r="AM17" s="25">
        <v>1.5760000000000001</v>
      </c>
      <c r="AN17" s="25">
        <v>1.7963800000000001</v>
      </c>
      <c r="AO17" s="25">
        <v>1.6870000000000001</v>
      </c>
      <c r="AP17" s="25">
        <v>1.7958099999999999</v>
      </c>
      <c r="AQ17" s="25">
        <v>2.2000000000000002</v>
      </c>
      <c r="AR17" s="25">
        <v>2.26057</v>
      </c>
      <c r="AS17" s="25">
        <v>1.4630000000000001</v>
      </c>
      <c r="AT17" s="25">
        <v>1.6216900000000001</v>
      </c>
      <c r="AU17" s="25">
        <v>2.44</v>
      </c>
      <c r="AV17" s="25">
        <v>2.2411799999999999</v>
      </c>
      <c r="AW17" s="25">
        <v>1.0920000000000001</v>
      </c>
      <c r="AX17" s="25">
        <v>1.66107</v>
      </c>
      <c r="AY17" s="25">
        <v>1.8</v>
      </c>
      <c r="AZ17" s="25">
        <v>1.76519</v>
      </c>
      <c r="BA17" s="25">
        <v>2</v>
      </c>
      <c r="BB17" s="25">
        <v>2.1888399999999999</v>
      </c>
      <c r="BC17" s="25">
        <v>2</v>
      </c>
      <c r="BD17" s="25">
        <v>2.0073799999999999</v>
      </c>
      <c r="BE17" s="25">
        <v>1.83</v>
      </c>
      <c r="BF17" s="25">
        <v>1.87327</v>
      </c>
      <c r="BG17" s="25">
        <v>1.4</v>
      </c>
      <c r="BH17" s="25">
        <v>1.5033399999999999</v>
      </c>
      <c r="BI17" s="25">
        <v>1.5640000000000001</v>
      </c>
      <c r="BJ17" s="25">
        <v>1.6841699999999999</v>
      </c>
      <c r="BK17" s="25">
        <v>1.39</v>
      </c>
      <c r="BL17" s="25">
        <v>1.34673</v>
      </c>
      <c r="BM17" s="25">
        <v>1.5</v>
      </c>
      <c r="BN17" s="25">
        <v>1.49926</v>
      </c>
      <c r="BO17" s="25">
        <v>1.5549999999999999</v>
      </c>
      <c r="BP17" s="25">
        <v>2.05958</v>
      </c>
      <c r="BQ17" s="25">
        <v>1.714</v>
      </c>
      <c r="BR17" s="25">
        <v>1.7743599999999999</v>
      </c>
      <c r="BS17" s="25">
        <v>1.8</v>
      </c>
      <c r="BT17" s="25">
        <v>2.0307900000000001</v>
      </c>
      <c r="BU17" s="25">
        <v>2</v>
      </c>
      <c r="BV17" s="25">
        <v>2.1166999999999998</v>
      </c>
      <c r="BW17" s="25">
        <v>1.42</v>
      </c>
      <c r="BX17" s="25">
        <v>1.9567600000000001</v>
      </c>
      <c r="BY17" s="25">
        <v>1.724</v>
      </c>
      <c r="BZ17" s="25">
        <v>1.6951000000000001</v>
      </c>
      <c r="CA17" s="25">
        <v>1.2549999999999999</v>
      </c>
      <c r="CB17" s="25">
        <v>1.5323</v>
      </c>
      <c r="CC17" s="25">
        <v>1.4750000000000001</v>
      </c>
      <c r="CD17" s="25">
        <v>1.45642</v>
      </c>
      <c r="CE17" s="9">
        <f t="shared" si="0"/>
        <v>1.8187630769230769</v>
      </c>
      <c r="CP17" s="2">
        <v>12</v>
      </c>
      <c r="CQ17" s="6"/>
      <c r="CR17" s="25">
        <v>1.55646</v>
      </c>
      <c r="CS17" s="25">
        <v>2.0659299999999998</v>
      </c>
      <c r="CT17" s="25">
        <v>1.2317499999999999</v>
      </c>
      <c r="CU17" s="25">
        <v>1.97448</v>
      </c>
      <c r="CV17" s="25">
        <v>1.8331500000000001</v>
      </c>
      <c r="CW17" s="25">
        <v>1.99186</v>
      </c>
      <c r="CX17" s="25">
        <v>1.9258299999999999</v>
      </c>
      <c r="CY17" s="25">
        <v>2.2694299999999998</v>
      </c>
      <c r="CZ17" s="25">
        <v>1.28654</v>
      </c>
      <c r="DA17" s="25">
        <v>1.7574000000000001</v>
      </c>
      <c r="DB17" s="25">
        <v>1.66361</v>
      </c>
      <c r="DC17" s="25">
        <v>1.79718</v>
      </c>
      <c r="DD17" s="25">
        <v>1.80003</v>
      </c>
      <c r="DE17" s="25">
        <v>2.15551</v>
      </c>
      <c r="DF17" s="25">
        <v>1.2687200000000001</v>
      </c>
      <c r="DG17" s="25">
        <v>2.09118</v>
      </c>
      <c r="DH17" s="25">
        <v>2.0466899999999999</v>
      </c>
      <c r="DI17" s="25">
        <v>1.9055800000000001</v>
      </c>
      <c r="DJ17" s="25">
        <v>1.7963800000000001</v>
      </c>
      <c r="DK17" s="25">
        <v>1.7958099999999999</v>
      </c>
      <c r="DL17" s="25">
        <v>2.26057</v>
      </c>
      <c r="DM17" s="25">
        <v>1.6216900000000001</v>
      </c>
      <c r="DN17" s="25">
        <v>2.2411799999999999</v>
      </c>
      <c r="DO17" s="25">
        <v>1.66107</v>
      </c>
      <c r="DP17" s="25">
        <v>1.76519</v>
      </c>
      <c r="DQ17" s="25">
        <v>2.1888399999999999</v>
      </c>
      <c r="DR17" s="25">
        <v>2.0073799999999999</v>
      </c>
      <c r="DS17" s="25">
        <v>1.87327</v>
      </c>
      <c r="DT17" s="25">
        <v>1.5033399999999999</v>
      </c>
      <c r="DU17" s="25">
        <v>1.6841699999999999</v>
      </c>
      <c r="DV17" s="25">
        <v>1.34673</v>
      </c>
      <c r="DW17" s="25">
        <v>1.49926</v>
      </c>
      <c r="DX17" s="25">
        <v>2.05958</v>
      </c>
      <c r="DY17" s="25">
        <v>1.7743599999999999</v>
      </c>
      <c r="DZ17" s="25">
        <v>2.0307900000000001</v>
      </c>
      <c r="EA17" s="25">
        <v>2.1166999999999998</v>
      </c>
      <c r="EB17" s="25">
        <v>1.9567600000000001</v>
      </c>
      <c r="EC17" s="25">
        <v>1.6951000000000001</v>
      </c>
      <c r="ED17" s="25">
        <v>1.5323</v>
      </c>
      <c r="EE17" s="25">
        <v>1.45642</v>
      </c>
      <c r="EF17" s="9">
        <f t="shared" si="1"/>
        <v>1.8122054999999999</v>
      </c>
      <c r="EH17">
        <f t="shared" si="2"/>
        <v>15.40374675</v>
      </c>
    </row>
    <row r="18" spans="1:138" ht="15" thickBot="1" x14ac:dyDescent="0.35">
      <c r="A18" s="2">
        <v>13</v>
      </c>
      <c r="B18" s="6"/>
      <c r="C18" s="25">
        <v>1.228</v>
      </c>
      <c r="D18" s="25">
        <v>1.5931</v>
      </c>
      <c r="E18" s="25">
        <v>2.601</v>
      </c>
      <c r="F18" s="25">
        <v>2.1020500000000002</v>
      </c>
      <c r="G18" s="25">
        <v>0.96299999999999997</v>
      </c>
      <c r="H18" s="25">
        <v>1.2562199999999999</v>
      </c>
      <c r="I18" s="25">
        <v>2.093</v>
      </c>
      <c r="J18" s="25">
        <v>2.00413</v>
      </c>
      <c r="K18" s="25">
        <v>1.8919999999999999</v>
      </c>
      <c r="L18" s="25">
        <v>1.8597699999999999</v>
      </c>
      <c r="M18" s="25">
        <v>2</v>
      </c>
      <c r="N18" s="25">
        <v>2.0371600000000001</v>
      </c>
      <c r="O18" s="25">
        <v>1.9370000000000001</v>
      </c>
      <c r="P18" s="25">
        <v>1.9581</v>
      </c>
      <c r="Q18" s="25">
        <v>2.4</v>
      </c>
      <c r="R18" s="25">
        <v>2.3065799999999999</v>
      </c>
      <c r="S18" s="25">
        <v>1.5</v>
      </c>
      <c r="T18" s="25">
        <v>1.3211299999999999</v>
      </c>
      <c r="U18" s="25">
        <v>1.9670000000000001</v>
      </c>
      <c r="V18" s="25">
        <v>1.7807200000000001</v>
      </c>
      <c r="W18" s="25">
        <v>1.3009999999999999</v>
      </c>
      <c r="X18" s="25">
        <v>1.7006699999999999</v>
      </c>
      <c r="Y18" s="25">
        <v>1.7</v>
      </c>
      <c r="Z18" s="25">
        <v>1.8304400000000001</v>
      </c>
      <c r="AA18" s="25">
        <v>1.998</v>
      </c>
      <c r="AB18" s="25">
        <v>1.83768</v>
      </c>
      <c r="AC18" s="25">
        <v>1.802</v>
      </c>
      <c r="AD18" s="25">
        <v>2.19279</v>
      </c>
      <c r="AE18" s="25">
        <v>1.1890000000000001</v>
      </c>
      <c r="AF18" s="25">
        <v>1.2894699999999999</v>
      </c>
      <c r="AG18" s="25">
        <v>2.0419999999999998</v>
      </c>
      <c r="AH18" s="25">
        <v>2.1326200000000002</v>
      </c>
      <c r="AI18" s="25">
        <v>2</v>
      </c>
      <c r="AJ18" s="25">
        <v>2.08961</v>
      </c>
      <c r="AK18" s="25">
        <v>2</v>
      </c>
      <c r="AL18" s="25">
        <v>1.94807</v>
      </c>
      <c r="AM18" s="25">
        <v>1.252</v>
      </c>
      <c r="AN18" s="25">
        <v>1.80572</v>
      </c>
      <c r="AO18" s="25">
        <v>1.637</v>
      </c>
      <c r="AP18" s="25">
        <v>1.8044</v>
      </c>
      <c r="AQ18" s="25">
        <v>2.645</v>
      </c>
      <c r="AR18" s="25">
        <v>2.3018800000000001</v>
      </c>
      <c r="AS18" s="25">
        <v>1.452</v>
      </c>
      <c r="AT18" s="25">
        <v>1.6436599999999999</v>
      </c>
      <c r="AU18" s="25">
        <v>2.2229999999999999</v>
      </c>
      <c r="AV18" s="25">
        <v>2.2771599999999999</v>
      </c>
      <c r="AW18" s="25">
        <v>1.0289999999999999</v>
      </c>
      <c r="AX18" s="25">
        <v>1.6371</v>
      </c>
      <c r="AY18" s="25">
        <v>2</v>
      </c>
      <c r="AZ18" s="25">
        <v>1.8140099999999999</v>
      </c>
      <c r="BA18" s="25">
        <v>2.6579999999999999</v>
      </c>
      <c r="BB18" s="25">
        <v>2.2358500000000001</v>
      </c>
      <c r="BC18" s="25">
        <v>2.177</v>
      </c>
      <c r="BD18" s="25">
        <v>2.0454300000000001</v>
      </c>
      <c r="BE18" s="25">
        <v>1.3819999999999999</v>
      </c>
      <c r="BF18" s="25">
        <v>1.9074199999999999</v>
      </c>
      <c r="BG18" s="25">
        <v>1.6</v>
      </c>
      <c r="BH18" s="25">
        <v>1.55863</v>
      </c>
      <c r="BI18" s="25">
        <v>1.5009999999999999</v>
      </c>
      <c r="BJ18" s="25">
        <v>1.7235199999999999</v>
      </c>
      <c r="BK18" s="25">
        <v>1.6379999999999999</v>
      </c>
      <c r="BL18" s="25">
        <v>1.3735299999999999</v>
      </c>
      <c r="BM18" s="25">
        <v>2.2389999999999999</v>
      </c>
      <c r="BN18" s="25">
        <v>1.55288</v>
      </c>
      <c r="BO18" s="25">
        <v>1.85</v>
      </c>
      <c r="BP18" s="25">
        <v>2.08996</v>
      </c>
      <c r="BQ18" s="25">
        <v>1.7410000000000001</v>
      </c>
      <c r="BR18" s="25">
        <v>1.80935</v>
      </c>
      <c r="BS18" s="25">
        <v>1.9930000000000001</v>
      </c>
      <c r="BT18" s="25">
        <v>2.0716700000000001</v>
      </c>
      <c r="BU18" s="25">
        <v>2.6179999999999999</v>
      </c>
      <c r="BV18" s="25">
        <v>2.1690999999999998</v>
      </c>
      <c r="BW18" s="25">
        <v>1.893</v>
      </c>
      <c r="BX18" s="25">
        <v>1.97759</v>
      </c>
      <c r="BY18" s="25">
        <v>1.7490000000000001</v>
      </c>
      <c r="BZ18" s="25">
        <v>1.71411</v>
      </c>
      <c r="CA18" s="25">
        <v>1.345</v>
      </c>
      <c r="CB18" s="25">
        <v>1.5640499999999999</v>
      </c>
      <c r="CC18" s="25">
        <v>1.27</v>
      </c>
      <c r="CD18" s="25">
        <v>1.5056</v>
      </c>
      <c r="CE18" s="9">
        <f t="shared" si="0"/>
        <v>1.8520469230769232</v>
      </c>
      <c r="CP18" s="2">
        <v>13</v>
      </c>
      <c r="CQ18" s="6"/>
      <c r="CR18" s="25">
        <v>1.5931</v>
      </c>
      <c r="CS18" s="25">
        <v>2.1020500000000002</v>
      </c>
      <c r="CT18" s="25">
        <v>1.2562199999999999</v>
      </c>
      <c r="CU18" s="25">
        <v>2.00413</v>
      </c>
      <c r="CV18" s="25">
        <v>1.8597699999999999</v>
      </c>
      <c r="CW18" s="25">
        <v>2.0371600000000001</v>
      </c>
      <c r="CX18" s="25">
        <v>1.9581</v>
      </c>
      <c r="CY18" s="25">
        <v>2.3065799999999999</v>
      </c>
      <c r="CZ18" s="25">
        <v>1.3211299999999999</v>
      </c>
      <c r="DA18" s="25">
        <v>1.7807200000000001</v>
      </c>
      <c r="DB18" s="25">
        <v>1.7006699999999999</v>
      </c>
      <c r="DC18" s="25">
        <v>1.8304400000000001</v>
      </c>
      <c r="DD18" s="25">
        <v>1.83768</v>
      </c>
      <c r="DE18" s="25">
        <v>2.19279</v>
      </c>
      <c r="DF18" s="25">
        <v>1.2894699999999999</v>
      </c>
      <c r="DG18" s="25">
        <v>2.1326200000000002</v>
      </c>
      <c r="DH18" s="25">
        <v>2.08961</v>
      </c>
      <c r="DI18" s="25">
        <v>1.94807</v>
      </c>
      <c r="DJ18" s="25">
        <v>1.80572</v>
      </c>
      <c r="DK18" s="25">
        <v>1.8044</v>
      </c>
      <c r="DL18" s="25">
        <v>2.3018800000000001</v>
      </c>
      <c r="DM18" s="25">
        <v>1.6436599999999999</v>
      </c>
      <c r="DN18" s="25">
        <v>2.2771599999999999</v>
      </c>
      <c r="DO18" s="25">
        <v>1.6371</v>
      </c>
      <c r="DP18" s="25">
        <v>1.8140099999999999</v>
      </c>
      <c r="DQ18" s="25">
        <v>2.2358500000000001</v>
      </c>
      <c r="DR18" s="25">
        <v>2.0454300000000001</v>
      </c>
      <c r="DS18" s="25">
        <v>1.9074199999999999</v>
      </c>
      <c r="DT18" s="25">
        <v>1.55863</v>
      </c>
      <c r="DU18" s="25">
        <v>1.7235199999999999</v>
      </c>
      <c r="DV18" s="25">
        <v>1.3735299999999999</v>
      </c>
      <c r="DW18" s="25">
        <v>1.55288</v>
      </c>
      <c r="DX18" s="25">
        <v>2.08996</v>
      </c>
      <c r="DY18" s="25">
        <v>1.80935</v>
      </c>
      <c r="DZ18" s="25">
        <v>2.0716700000000001</v>
      </c>
      <c r="EA18" s="25">
        <v>2.1690999999999998</v>
      </c>
      <c r="EB18" s="25">
        <v>1.97759</v>
      </c>
      <c r="EC18" s="25">
        <v>1.71411</v>
      </c>
      <c r="ED18" s="25">
        <v>1.5640499999999999</v>
      </c>
      <c r="EE18" s="25">
        <v>1.5056</v>
      </c>
      <c r="EF18" s="9">
        <f t="shared" si="1"/>
        <v>1.8455732500000004</v>
      </c>
      <c r="EH18">
        <f t="shared" si="2"/>
        <v>15.687372625000004</v>
      </c>
    </row>
    <row r="19" spans="1:138" ht="15" thickBot="1" x14ac:dyDescent="0.35">
      <c r="A19" s="2">
        <v>14</v>
      </c>
      <c r="B19" s="6"/>
      <c r="C19" s="25">
        <v>1.1459999999999999</v>
      </c>
      <c r="D19" s="25">
        <v>1.62974</v>
      </c>
      <c r="E19" s="25">
        <v>2.1</v>
      </c>
      <c r="F19" s="25">
        <v>2.1381800000000002</v>
      </c>
      <c r="G19" s="25">
        <v>1.1890000000000001</v>
      </c>
      <c r="H19" s="25">
        <v>1.2806999999999999</v>
      </c>
      <c r="I19" s="25">
        <v>2.0760000000000001</v>
      </c>
      <c r="J19" s="25">
        <v>2.0337900000000002</v>
      </c>
      <c r="K19" s="25">
        <v>1.5389999999999999</v>
      </c>
      <c r="L19" s="25">
        <v>1.88639</v>
      </c>
      <c r="M19" s="25">
        <v>1.8740000000000001</v>
      </c>
      <c r="N19" s="25">
        <v>2.0824600000000002</v>
      </c>
      <c r="O19" s="25">
        <v>1.84</v>
      </c>
      <c r="P19" s="25">
        <v>1.9903599999999999</v>
      </c>
      <c r="Q19" s="25">
        <v>2.2909999999999999</v>
      </c>
      <c r="R19" s="25">
        <v>2.3437299999999999</v>
      </c>
      <c r="S19" s="25">
        <v>1.3220000000000001</v>
      </c>
      <c r="T19" s="25">
        <v>1.35572</v>
      </c>
      <c r="U19" s="25">
        <v>1.7909999999999999</v>
      </c>
      <c r="V19" s="25">
        <v>1.8040499999999999</v>
      </c>
      <c r="W19" s="25">
        <v>1.331</v>
      </c>
      <c r="X19" s="25">
        <v>1.7377199999999999</v>
      </c>
      <c r="Y19" s="25">
        <v>1.6779999999999999</v>
      </c>
      <c r="Z19" s="25">
        <v>1.86371</v>
      </c>
      <c r="AA19" s="25">
        <v>1.925</v>
      </c>
      <c r="AB19" s="25">
        <v>1.8753200000000001</v>
      </c>
      <c r="AC19" s="25">
        <v>1.8939999999999999</v>
      </c>
      <c r="AD19" s="25">
        <v>2.2300599999999999</v>
      </c>
      <c r="AE19" s="25">
        <v>1.0209999999999999</v>
      </c>
      <c r="AF19" s="25">
        <v>1.3102199999999999</v>
      </c>
      <c r="AG19" s="25">
        <v>1.7310000000000001</v>
      </c>
      <c r="AH19" s="25">
        <v>2.1740699999999999</v>
      </c>
      <c r="AI19" s="25">
        <v>2</v>
      </c>
      <c r="AJ19" s="25">
        <v>2.1325400000000001</v>
      </c>
      <c r="AK19" s="25">
        <v>1.9279999999999999</v>
      </c>
      <c r="AL19" s="25">
        <v>1.99055</v>
      </c>
      <c r="AM19" s="25">
        <v>1.913</v>
      </c>
      <c r="AN19" s="25">
        <v>1.8150500000000001</v>
      </c>
      <c r="AO19" s="25">
        <v>1.4930000000000001</v>
      </c>
      <c r="AP19" s="25">
        <v>1.8129900000000001</v>
      </c>
      <c r="AQ19" s="25">
        <v>2.0299999999999998</v>
      </c>
      <c r="AR19" s="25">
        <v>2.3431899999999999</v>
      </c>
      <c r="AS19" s="25">
        <v>1.5</v>
      </c>
      <c r="AT19" s="25">
        <v>1.6656299999999999</v>
      </c>
      <c r="AU19" s="25">
        <v>1.653</v>
      </c>
      <c r="AV19" s="25">
        <v>2.3131499999999998</v>
      </c>
      <c r="AW19" s="25">
        <v>1.5249999999999999</v>
      </c>
      <c r="AX19" s="25">
        <v>1.61313</v>
      </c>
      <c r="AY19" s="25">
        <v>1.591</v>
      </c>
      <c r="AZ19" s="25">
        <v>1.8628400000000001</v>
      </c>
      <c r="BA19" s="25">
        <v>2.2000000000000002</v>
      </c>
      <c r="BB19" s="25">
        <v>2.2828499999999998</v>
      </c>
      <c r="BC19" s="25">
        <v>2.0779999999999998</v>
      </c>
      <c r="BD19" s="25">
        <v>2.0834899999999998</v>
      </c>
      <c r="BE19" s="25">
        <v>1.492</v>
      </c>
      <c r="BF19" s="25">
        <v>1.9415800000000001</v>
      </c>
      <c r="BG19" s="25">
        <v>1.5880000000000001</v>
      </c>
      <c r="BH19" s="25">
        <v>1.61391</v>
      </c>
      <c r="BI19" s="25">
        <v>1.917</v>
      </c>
      <c r="BJ19" s="25">
        <v>1.7628600000000001</v>
      </c>
      <c r="BK19" s="25">
        <v>1.4379999999999999</v>
      </c>
      <c r="BL19" s="25">
        <v>1.40032</v>
      </c>
      <c r="BM19" s="25">
        <v>1.7</v>
      </c>
      <c r="BN19" s="25">
        <v>1.6065</v>
      </c>
      <c r="BO19" s="25">
        <v>1.744</v>
      </c>
      <c r="BP19" s="25">
        <v>2.1203500000000002</v>
      </c>
      <c r="BQ19" s="25">
        <v>1.891</v>
      </c>
      <c r="BR19" s="25">
        <v>1.8443400000000001</v>
      </c>
      <c r="BS19" s="25">
        <v>2.08</v>
      </c>
      <c r="BT19" s="25">
        <v>2.1125600000000002</v>
      </c>
      <c r="BU19" s="25">
        <v>2.2000000000000002</v>
      </c>
      <c r="BV19" s="25">
        <v>2.2215099999999999</v>
      </c>
      <c r="BW19" s="25">
        <v>2.2269999999999999</v>
      </c>
      <c r="BX19" s="25">
        <v>1.99841</v>
      </c>
      <c r="BY19" s="25">
        <v>1.5509999999999999</v>
      </c>
      <c r="BZ19" s="25">
        <v>1.73312</v>
      </c>
      <c r="CA19" s="25">
        <v>1.5840000000000001</v>
      </c>
      <c r="CB19" s="25">
        <v>1.5958000000000001</v>
      </c>
      <c r="CC19" s="25">
        <v>1.577</v>
      </c>
      <c r="CD19" s="25">
        <v>1.5547800000000001</v>
      </c>
      <c r="CE19" s="9">
        <f t="shared" si="0"/>
        <v>1.8853315384615383</v>
      </c>
      <c r="CP19" s="2">
        <v>14</v>
      </c>
      <c r="CQ19" s="6"/>
      <c r="CR19" s="25">
        <v>1.62974</v>
      </c>
      <c r="CS19" s="25">
        <v>2.1381800000000002</v>
      </c>
      <c r="CT19" s="25">
        <v>1.2806999999999999</v>
      </c>
      <c r="CU19" s="25">
        <v>2.0337900000000002</v>
      </c>
      <c r="CV19" s="25">
        <v>1.88639</v>
      </c>
      <c r="CW19" s="25">
        <v>2.0824600000000002</v>
      </c>
      <c r="CX19" s="25">
        <v>1.9903599999999999</v>
      </c>
      <c r="CY19" s="25">
        <v>2.3437299999999999</v>
      </c>
      <c r="CZ19" s="25">
        <v>1.35572</v>
      </c>
      <c r="DA19" s="25">
        <v>1.8040499999999999</v>
      </c>
      <c r="DB19" s="25">
        <v>1.7377199999999999</v>
      </c>
      <c r="DC19" s="25">
        <v>1.86371</v>
      </c>
      <c r="DD19" s="25">
        <v>1.8753200000000001</v>
      </c>
      <c r="DE19" s="25">
        <v>2.2300599999999999</v>
      </c>
      <c r="DF19" s="25">
        <v>1.3102199999999999</v>
      </c>
      <c r="DG19" s="25">
        <v>2.1740699999999999</v>
      </c>
      <c r="DH19" s="25">
        <v>2.1325400000000001</v>
      </c>
      <c r="DI19" s="25">
        <v>1.99055</v>
      </c>
      <c r="DJ19" s="25">
        <v>1.8150500000000001</v>
      </c>
      <c r="DK19" s="25">
        <v>1.8129900000000001</v>
      </c>
      <c r="DL19" s="25">
        <v>2.3431899999999999</v>
      </c>
      <c r="DM19" s="25">
        <v>1.6656299999999999</v>
      </c>
      <c r="DN19" s="25">
        <v>2.3131499999999998</v>
      </c>
      <c r="DO19" s="25">
        <v>1.61313</v>
      </c>
      <c r="DP19" s="25">
        <v>1.8628400000000001</v>
      </c>
      <c r="DQ19" s="25">
        <v>2.2828499999999998</v>
      </c>
      <c r="DR19" s="25">
        <v>2.0834899999999998</v>
      </c>
      <c r="DS19" s="25">
        <v>1.9415800000000001</v>
      </c>
      <c r="DT19" s="25">
        <v>1.61391</v>
      </c>
      <c r="DU19" s="25">
        <v>1.7628600000000001</v>
      </c>
      <c r="DV19" s="25">
        <v>1.40032</v>
      </c>
      <c r="DW19" s="25">
        <v>1.6065</v>
      </c>
      <c r="DX19" s="25">
        <v>2.1203500000000002</v>
      </c>
      <c r="DY19" s="25">
        <v>1.8443400000000001</v>
      </c>
      <c r="DZ19" s="25">
        <v>2.1125600000000002</v>
      </c>
      <c r="EA19" s="25">
        <v>2.2215099999999999</v>
      </c>
      <c r="EB19" s="25">
        <v>1.99841</v>
      </c>
      <c r="EC19" s="25">
        <v>1.73312</v>
      </c>
      <c r="ED19" s="25">
        <v>1.5958000000000001</v>
      </c>
      <c r="EE19" s="25">
        <v>1.5547800000000001</v>
      </c>
      <c r="EF19" s="9">
        <f t="shared" si="1"/>
        <v>1.8789417499999999</v>
      </c>
      <c r="EH19">
        <f t="shared" si="2"/>
        <v>15.971004874999998</v>
      </c>
    </row>
    <row r="20" spans="1:138" ht="15" thickBot="1" x14ac:dyDescent="0.35">
      <c r="A20" s="2">
        <v>15</v>
      </c>
      <c r="B20" s="6"/>
      <c r="C20" s="25">
        <v>1.6859999999999999</v>
      </c>
      <c r="D20" s="25">
        <v>1.66638</v>
      </c>
      <c r="E20" s="25">
        <v>2.3090000000000002</v>
      </c>
      <c r="F20" s="25">
        <v>2.1743000000000001</v>
      </c>
      <c r="G20" s="25">
        <v>1.1479999999999999</v>
      </c>
      <c r="H20" s="25">
        <v>1.30518</v>
      </c>
      <c r="I20" s="25">
        <v>2.0939999999999999</v>
      </c>
      <c r="J20" s="25">
        <v>2.06345</v>
      </c>
      <c r="K20" s="25">
        <v>1.5089999999999999</v>
      </c>
      <c r="L20" s="25">
        <v>1.913</v>
      </c>
      <c r="M20" s="25">
        <v>2.2000000000000002</v>
      </c>
      <c r="N20" s="25">
        <v>2.1277499999999998</v>
      </c>
      <c r="O20" s="25">
        <v>1.9119999999999999</v>
      </c>
      <c r="P20" s="25">
        <v>2.0226299999999999</v>
      </c>
      <c r="Q20" s="25">
        <v>2.5350000000000001</v>
      </c>
      <c r="R20" s="25">
        <v>2.3808799999999999</v>
      </c>
      <c r="S20" s="25">
        <v>1.496</v>
      </c>
      <c r="T20" s="25">
        <v>1.3903000000000001</v>
      </c>
      <c r="U20" s="25">
        <v>2</v>
      </c>
      <c r="V20" s="25">
        <v>1.8273699999999999</v>
      </c>
      <c r="W20" s="25">
        <v>1.665</v>
      </c>
      <c r="X20" s="25">
        <v>1.77477</v>
      </c>
      <c r="Y20" s="25">
        <v>1.8380000000000001</v>
      </c>
      <c r="Z20" s="25">
        <v>1.8969800000000001</v>
      </c>
      <c r="AA20" s="25">
        <v>1.8129999999999999</v>
      </c>
      <c r="AB20" s="25">
        <v>1.9129700000000001</v>
      </c>
      <c r="AC20" s="25">
        <v>2.1779999999999999</v>
      </c>
      <c r="AD20" s="25">
        <v>2.2673299999999998</v>
      </c>
      <c r="AE20" s="25">
        <v>1.2909999999999999</v>
      </c>
      <c r="AF20" s="25">
        <v>1.33097</v>
      </c>
      <c r="AG20" s="25">
        <v>2.4</v>
      </c>
      <c r="AH20" s="25">
        <v>2.2155100000000001</v>
      </c>
      <c r="AI20" s="25">
        <v>2.2000000000000002</v>
      </c>
      <c r="AJ20" s="25">
        <v>2.1754699999999998</v>
      </c>
      <c r="AK20" s="25">
        <v>2.0550000000000002</v>
      </c>
      <c r="AL20" s="25">
        <v>2.0330300000000001</v>
      </c>
      <c r="AM20" s="25">
        <v>1.496</v>
      </c>
      <c r="AN20" s="25">
        <v>1.82439</v>
      </c>
      <c r="AO20" s="25">
        <v>1.8</v>
      </c>
      <c r="AP20" s="25">
        <v>1.82158</v>
      </c>
      <c r="AQ20" s="25">
        <v>2.4</v>
      </c>
      <c r="AR20" s="25">
        <v>2.3845000000000001</v>
      </c>
      <c r="AS20" s="25">
        <v>1.8480000000000001</v>
      </c>
      <c r="AT20" s="25">
        <v>1.6875899999999999</v>
      </c>
      <c r="AU20" s="25">
        <v>2.327</v>
      </c>
      <c r="AV20" s="25">
        <v>2.3491300000000002</v>
      </c>
      <c r="AW20" s="25">
        <v>1.4419999999999999</v>
      </c>
      <c r="AX20" s="25">
        <v>1.5891599999999999</v>
      </c>
      <c r="AY20" s="25">
        <v>2.1</v>
      </c>
      <c r="AZ20" s="25">
        <v>1.9116599999999999</v>
      </c>
      <c r="BA20" s="25">
        <v>2.4</v>
      </c>
      <c r="BB20" s="25">
        <v>2.32985</v>
      </c>
      <c r="BC20" s="25">
        <v>2.0390000000000001</v>
      </c>
      <c r="BD20" s="25">
        <v>2.12155</v>
      </c>
      <c r="BE20" s="25">
        <v>1.923</v>
      </c>
      <c r="BF20" s="25">
        <v>1.97573</v>
      </c>
      <c r="BG20" s="25">
        <v>1.7</v>
      </c>
      <c r="BH20" s="25">
        <v>1.6692</v>
      </c>
      <c r="BI20" s="25">
        <v>1.732</v>
      </c>
      <c r="BJ20" s="25">
        <v>1.8022100000000001</v>
      </c>
      <c r="BK20" s="25">
        <v>1.629</v>
      </c>
      <c r="BL20" s="25">
        <v>1.4271100000000001</v>
      </c>
      <c r="BM20" s="25">
        <v>1.972</v>
      </c>
      <c r="BN20" s="25">
        <v>1.6601300000000001</v>
      </c>
      <c r="BO20" s="25">
        <v>2.242</v>
      </c>
      <c r="BP20" s="25">
        <v>2.1507299999999998</v>
      </c>
      <c r="BQ20" s="25">
        <v>1.853</v>
      </c>
      <c r="BR20" s="25">
        <v>1.8793299999999999</v>
      </c>
      <c r="BS20" s="25">
        <v>2.1</v>
      </c>
      <c r="BT20" s="25">
        <v>2.1534399999999998</v>
      </c>
      <c r="BU20" s="25">
        <v>2.57</v>
      </c>
      <c r="BV20" s="25">
        <v>2.2739199999999999</v>
      </c>
      <c r="BW20" s="25">
        <v>2.4830000000000001</v>
      </c>
      <c r="BX20" s="25">
        <v>2.0192399999999999</v>
      </c>
      <c r="BY20" s="25">
        <v>1.992</v>
      </c>
      <c r="BZ20" s="25">
        <v>1.75213</v>
      </c>
      <c r="CA20" s="25">
        <v>1.577</v>
      </c>
      <c r="CB20" s="25">
        <v>1.6275500000000001</v>
      </c>
      <c r="CC20" s="25">
        <v>1.6870000000000001</v>
      </c>
      <c r="CD20" s="25">
        <v>1.6039600000000001</v>
      </c>
      <c r="CE20" s="9">
        <f t="shared" si="0"/>
        <v>1.9186148717948719</v>
      </c>
      <c r="CP20" s="2">
        <v>15</v>
      </c>
      <c r="CQ20" s="6"/>
      <c r="CR20" s="25">
        <v>1.66638</v>
      </c>
      <c r="CS20" s="25">
        <v>2.1743000000000001</v>
      </c>
      <c r="CT20" s="25">
        <v>1.30518</v>
      </c>
      <c r="CU20" s="25">
        <v>2.06345</v>
      </c>
      <c r="CV20" s="25">
        <v>1.913</v>
      </c>
      <c r="CW20" s="25">
        <v>2.1277499999999998</v>
      </c>
      <c r="CX20" s="25">
        <v>2.0226299999999999</v>
      </c>
      <c r="CY20" s="25">
        <v>2.3808799999999999</v>
      </c>
      <c r="CZ20" s="25">
        <v>1.3903000000000001</v>
      </c>
      <c r="DA20" s="25">
        <v>1.8273699999999999</v>
      </c>
      <c r="DB20" s="25">
        <v>1.77477</v>
      </c>
      <c r="DC20" s="25">
        <v>1.8969800000000001</v>
      </c>
      <c r="DD20" s="25">
        <v>1.9129700000000001</v>
      </c>
      <c r="DE20" s="25">
        <v>2.2673299999999998</v>
      </c>
      <c r="DF20" s="25">
        <v>1.33097</v>
      </c>
      <c r="DG20" s="25">
        <v>2.2155100000000001</v>
      </c>
      <c r="DH20" s="25">
        <v>2.1754699999999998</v>
      </c>
      <c r="DI20" s="25">
        <v>2.0330300000000001</v>
      </c>
      <c r="DJ20" s="25">
        <v>1.82439</v>
      </c>
      <c r="DK20" s="25">
        <v>1.82158</v>
      </c>
      <c r="DL20" s="25">
        <v>2.3845000000000001</v>
      </c>
      <c r="DM20" s="25">
        <v>1.6875899999999999</v>
      </c>
      <c r="DN20" s="25">
        <v>2.3491300000000002</v>
      </c>
      <c r="DO20" s="25">
        <v>1.5891599999999999</v>
      </c>
      <c r="DP20" s="25">
        <v>1.9116599999999999</v>
      </c>
      <c r="DQ20" s="25">
        <v>2.32985</v>
      </c>
      <c r="DR20" s="25">
        <v>2.12155</v>
      </c>
      <c r="DS20" s="25">
        <v>1.97573</v>
      </c>
      <c r="DT20" s="25">
        <v>1.6692</v>
      </c>
      <c r="DU20" s="25">
        <v>1.8022100000000001</v>
      </c>
      <c r="DV20" s="25">
        <v>1.4271100000000001</v>
      </c>
      <c r="DW20" s="25">
        <v>1.6601300000000001</v>
      </c>
      <c r="DX20" s="25">
        <v>2.1507299999999998</v>
      </c>
      <c r="DY20" s="25">
        <v>1.8793299999999999</v>
      </c>
      <c r="DZ20" s="25">
        <v>2.1534399999999998</v>
      </c>
      <c r="EA20" s="25">
        <v>2.2739199999999999</v>
      </c>
      <c r="EB20" s="25">
        <v>2.0192399999999999</v>
      </c>
      <c r="EC20" s="25">
        <v>1.75213</v>
      </c>
      <c r="ED20" s="25">
        <v>1.6275500000000001</v>
      </c>
      <c r="EE20" s="25">
        <v>1.6039600000000001</v>
      </c>
      <c r="EF20" s="9">
        <f t="shared" si="1"/>
        <v>1.9123089999999998</v>
      </c>
      <c r="EH20">
        <f t="shared" si="2"/>
        <v>16.254626499999997</v>
      </c>
    </row>
    <row r="21" spans="1:138" ht="15" thickBot="1" x14ac:dyDescent="0.35">
      <c r="A21" s="2">
        <v>16</v>
      </c>
      <c r="B21" s="6"/>
      <c r="C21" s="25">
        <v>1.6879999999999999</v>
      </c>
      <c r="D21" s="25">
        <v>1.70303</v>
      </c>
      <c r="E21" s="25">
        <v>2.4</v>
      </c>
      <c r="F21" s="25">
        <v>2.2104200000000001</v>
      </c>
      <c r="G21" s="25">
        <v>1.5</v>
      </c>
      <c r="H21" s="25">
        <v>1.32965</v>
      </c>
      <c r="I21" s="25">
        <v>2.1560000000000001</v>
      </c>
      <c r="J21" s="25">
        <v>2.0931000000000002</v>
      </c>
      <c r="K21" s="25">
        <v>1.8260000000000001</v>
      </c>
      <c r="L21" s="25">
        <v>1.9396199999999999</v>
      </c>
      <c r="M21" s="25">
        <v>2.153</v>
      </c>
      <c r="N21" s="25">
        <v>2.1730499999999999</v>
      </c>
      <c r="O21" s="25">
        <v>2.0550000000000002</v>
      </c>
      <c r="P21" s="25">
        <v>2.0548999999999999</v>
      </c>
      <c r="Q21" s="25">
        <v>2.5190000000000001</v>
      </c>
      <c r="R21" s="25">
        <v>2.4180299999999999</v>
      </c>
      <c r="S21" s="25">
        <v>1.5</v>
      </c>
      <c r="T21" s="25">
        <v>1.42489</v>
      </c>
      <c r="U21" s="25">
        <v>2</v>
      </c>
      <c r="V21" s="25">
        <v>1.8507</v>
      </c>
      <c r="W21" s="25">
        <v>1.6819999999999999</v>
      </c>
      <c r="X21" s="25">
        <v>1.81182</v>
      </c>
      <c r="Y21" s="25">
        <v>1.9810000000000001</v>
      </c>
      <c r="Z21" s="25">
        <v>1.93024</v>
      </c>
      <c r="AA21" s="25">
        <v>1.964</v>
      </c>
      <c r="AB21" s="25">
        <v>1.95062</v>
      </c>
      <c r="AC21" s="25">
        <v>2.5760000000000001</v>
      </c>
      <c r="AD21" s="25">
        <v>2.3046099999999998</v>
      </c>
      <c r="AE21" s="25">
        <v>1.476</v>
      </c>
      <c r="AF21" s="25">
        <v>1.35172</v>
      </c>
      <c r="AG21" s="25">
        <v>2.4289999999999998</v>
      </c>
      <c r="AH21" s="25">
        <v>2.2569599999999999</v>
      </c>
      <c r="AI21" s="25">
        <v>2.2000000000000002</v>
      </c>
      <c r="AJ21" s="25">
        <v>2.2183899999999999</v>
      </c>
      <c r="AK21" s="25">
        <v>2.028</v>
      </c>
      <c r="AL21" s="25">
        <v>2.07552</v>
      </c>
      <c r="AM21" s="25">
        <v>1.742</v>
      </c>
      <c r="AN21" s="25">
        <v>1.83372</v>
      </c>
      <c r="AO21" s="25">
        <v>1.363</v>
      </c>
      <c r="AP21" s="25">
        <v>1.8301700000000001</v>
      </c>
      <c r="AQ21" s="25">
        <v>2.4</v>
      </c>
      <c r="AR21" s="25">
        <v>2.4258199999999999</v>
      </c>
      <c r="AS21" s="25">
        <v>1.9530000000000001</v>
      </c>
      <c r="AT21" s="25">
        <v>1.70956</v>
      </c>
      <c r="AU21" s="25">
        <v>2.4540000000000002</v>
      </c>
      <c r="AV21" s="25">
        <v>2.3851100000000001</v>
      </c>
      <c r="AW21" s="25">
        <v>1.325</v>
      </c>
      <c r="AX21" s="25">
        <v>1.5651900000000001</v>
      </c>
      <c r="AY21" s="25">
        <v>1.905</v>
      </c>
      <c r="AZ21" s="25">
        <v>1.9604900000000001</v>
      </c>
      <c r="BA21" s="25">
        <v>2.4</v>
      </c>
      <c r="BB21" s="25">
        <v>2.3768500000000001</v>
      </c>
      <c r="BC21" s="25">
        <v>1.68</v>
      </c>
      <c r="BD21" s="25">
        <v>2.1596000000000002</v>
      </c>
      <c r="BE21" s="25">
        <v>1.9690000000000001</v>
      </c>
      <c r="BF21" s="25">
        <v>2.00989</v>
      </c>
      <c r="BG21" s="25">
        <v>1.7</v>
      </c>
      <c r="BH21" s="25">
        <v>1.72448</v>
      </c>
      <c r="BI21" s="25">
        <v>1.9830000000000001</v>
      </c>
      <c r="BJ21" s="25">
        <v>1.8415600000000001</v>
      </c>
      <c r="BK21" s="25">
        <v>1.7310000000000001</v>
      </c>
      <c r="BL21" s="25">
        <v>1.45391</v>
      </c>
      <c r="BM21" s="25">
        <v>1.675</v>
      </c>
      <c r="BN21" s="25">
        <v>1.7137500000000001</v>
      </c>
      <c r="BO21" s="25">
        <v>2.4430000000000001</v>
      </c>
      <c r="BP21" s="25">
        <v>2.1811099999999999</v>
      </c>
      <c r="BQ21" s="25">
        <v>1.9610000000000001</v>
      </c>
      <c r="BR21" s="25">
        <v>1.91432</v>
      </c>
      <c r="BS21" s="25">
        <v>2.1</v>
      </c>
      <c r="BT21" s="25">
        <v>2.1943199999999998</v>
      </c>
      <c r="BU21" s="25">
        <v>2.5310000000000001</v>
      </c>
      <c r="BV21" s="25">
        <v>2.3263199999999999</v>
      </c>
      <c r="BW21" s="25">
        <v>2.46</v>
      </c>
      <c r="BX21" s="25">
        <v>2.04006</v>
      </c>
      <c r="BY21" s="25">
        <v>1.9770000000000001</v>
      </c>
      <c r="BZ21" s="25">
        <v>1.7711399999999999</v>
      </c>
      <c r="CA21" s="25">
        <v>1.595</v>
      </c>
      <c r="CB21" s="25">
        <v>1.6592899999999999</v>
      </c>
      <c r="CC21" s="25">
        <v>1.764</v>
      </c>
      <c r="CD21" s="25">
        <v>1.6531499999999999</v>
      </c>
      <c r="CE21" s="9">
        <f t="shared" si="0"/>
        <v>1.9518987179487182</v>
      </c>
      <c r="CP21" s="2">
        <v>16</v>
      </c>
      <c r="CQ21" s="6"/>
      <c r="CR21" s="25">
        <v>1.70303</v>
      </c>
      <c r="CS21" s="25">
        <v>2.2104200000000001</v>
      </c>
      <c r="CT21" s="25">
        <v>1.32965</v>
      </c>
      <c r="CU21" s="25">
        <v>2.0931000000000002</v>
      </c>
      <c r="CV21" s="25">
        <v>1.9396199999999999</v>
      </c>
      <c r="CW21" s="25">
        <v>2.1730499999999999</v>
      </c>
      <c r="CX21" s="25">
        <v>2.0548999999999999</v>
      </c>
      <c r="CY21" s="25">
        <v>2.4180299999999999</v>
      </c>
      <c r="CZ21" s="25">
        <v>1.42489</v>
      </c>
      <c r="DA21" s="25">
        <v>1.8507</v>
      </c>
      <c r="DB21" s="25">
        <v>1.81182</v>
      </c>
      <c r="DC21" s="25">
        <v>1.93024</v>
      </c>
      <c r="DD21" s="25">
        <v>1.95062</v>
      </c>
      <c r="DE21" s="25">
        <v>2.3046099999999998</v>
      </c>
      <c r="DF21" s="25">
        <v>1.35172</v>
      </c>
      <c r="DG21" s="25">
        <v>2.2569599999999999</v>
      </c>
      <c r="DH21" s="25">
        <v>2.2183899999999999</v>
      </c>
      <c r="DI21" s="25">
        <v>2.07552</v>
      </c>
      <c r="DJ21" s="25">
        <v>1.83372</v>
      </c>
      <c r="DK21" s="25">
        <v>1.8301700000000001</v>
      </c>
      <c r="DL21" s="25">
        <v>2.4258199999999999</v>
      </c>
      <c r="DM21" s="25">
        <v>1.70956</v>
      </c>
      <c r="DN21" s="25">
        <v>2.3851100000000001</v>
      </c>
      <c r="DO21" s="25">
        <v>1.5651900000000001</v>
      </c>
      <c r="DP21" s="25">
        <v>1.9604900000000001</v>
      </c>
      <c r="DQ21" s="25">
        <v>2.3768500000000001</v>
      </c>
      <c r="DR21" s="25">
        <v>2.1596000000000002</v>
      </c>
      <c r="DS21" s="25">
        <v>2.00989</v>
      </c>
      <c r="DT21" s="25">
        <v>1.72448</v>
      </c>
      <c r="DU21" s="25">
        <v>1.8415600000000001</v>
      </c>
      <c r="DV21" s="25">
        <v>1.45391</v>
      </c>
      <c r="DW21" s="25">
        <v>1.7137500000000001</v>
      </c>
      <c r="DX21" s="25">
        <v>2.1811099999999999</v>
      </c>
      <c r="DY21" s="25">
        <v>1.91432</v>
      </c>
      <c r="DZ21" s="25">
        <v>2.1943199999999998</v>
      </c>
      <c r="EA21" s="25">
        <v>2.3263199999999999</v>
      </c>
      <c r="EB21" s="25">
        <v>2.04006</v>
      </c>
      <c r="EC21" s="25">
        <v>1.7711399999999999</v>
      </c>
      <c r="ED21" s="25">
        <v>1.6592899999999999</v>
      </c>
      <c r="EE21" s="25">
        <v>1.6531499999999999</v>
      </c>
      <c r="EF21" s="9">
        <f t="shared" si="1"/>
        <v>1.9456769999999999</v>
      </c>
      <c r="EH21">
        <f t="shared" si="2"/>
        <v>16.538254500000001</v>
      </c>
    </row>
    <row r="22" spans="1:138" ht="15" thickBot="1" x14ac:dyDescent="0.35">
      <c r="A22" s="2">
        <v>17</v>
      </c>
      <c r="B22" s="6"/>
      <c r="C22" s="25">
        <v>1.8</v>
      </c>
      <c r="D22" s="25">
        <v>1.73967</v>
      </c>
      <c r="E22" s="25">
        <v>2.4</v>
      </c>
      <c r="F22" s="25">
        <v>2.24655</v>
      </c>
      <c r="G22" s="25">
        <v>1.4430000000000001</v>
      </c>
      <c r="H22" s="25">
        <v>1.3541300000000001</v>
      </c>
      <c r="I22" s="25">
        <v>2.2000000000000002</v>
      </c>
      <c r="J22" s="25">
        <v>2.12276</v>
      </c>
      <c r="K22" s="25">
        <v>1.9</v>
      </c>
      <c r="L22" s="25">
        <v>1.96624</v>
      </c>
      <c r="M22" s="25">
        <v>2.2999999999999998</v>
      </c>
      <c r="N22" s="25">
        <v>2.21835</v>
      </c>
      <c r="O22" s="25">
        <v>2.0310000000000001</v>
      </c>
      <c r="P22" s="25">
        <v>2.0871599999999999</v>
      </c>
      <c r="Q22" s="25">
        <v>2.589</v>
      </c>
      <c r="R22" s="25">
        <v>2.4551799999999999</v>
      </c>
      <c r="S22" s="25">
        <v>1.4930000000000001</v>
      </c>
      <c r="T22" s="25">
        <v>1.4594800000000001</v>
      </c>
      <c r="U22" s="25">
        <v>2.0249999999999999</v>
      </c>
      <c r="V22" s="25">
        <v>1.87402</v>
      </c>
      <c r="W22" s="25">
        <v>1.7</v>
      </c>
      <c r="X22" s="25">
        <v>1.8488800000000001</v>
      </c>
      <c r="Y22" s="25">
        <v>1.9950000000000001</v>
      </c>
      <c r="Z22" s="25">
        <v>1.9635100000000001</v>
      </c>
      <c r="AA22" s="25">
        <v>1.9319999999999999</v>
      </c>
      <c r="AB22" s="25">
        <v>1.9882599999999999</v>
      </c>
      <c r="AC22" s="25">
        <v>2.3140000000000001</v>
      </c>
      <c r="AD22" s="25">
        <v>2.3418800000000002</v>
      </c>
      <c r="AE22" s="25">
        <v>1.4910000000000001</v>
      </c>
      <c r="AF22" s="25">
        <v>1.37246</v>
      </c>
      <c r="AG22" s="25">
        <v>2.5</v>
      </c>
      <c r="AH22" s="25">
        <v>2.2984</v>
      </c>
      <c r="AI22" s="25">
        <v>2.35</v>
      </c>
      <c r="AJ22" s="25">
        <v>2.26132</v>
      </c>
      <c r="AK22" s="25">
        <v>2.1</v>
      </c>
      <c r="AL22" s="25">
        <v>2.1179999999999999</v>
      </c>
      <c r="AM22" s="25">
        <v>1.8</v>
      </c>
      <c r="AN22" s="25">
        <v>1.8430599999999999</v>
      </c>
      <c r="AO22" s="25">
        <v>1.7170000000000001</v>
      </c>
      <c r="AP22" s="25">
        <v>1.83876</v>
      </c>
      <c r="AQ22" s="25">
        <v>2.5</v>
      </c>
      <c r="AR22" s="25">
        <v>2.46713</v>
      </c>
      <c r="AS22" s="25">
        <v>1.8149999999999999</v>
      </c>
      <c r="AT22" s="25">
        <v>1.73153</v>
      </c>
      <c r="AU22" s="25">
        <v>2.5339999999999998</v>
      </c>
      <c r="AV22" s="25">
        <v>2.4211</v>
      </c>
      <c r="AW22" s="25">
        <v>1.7070000000000001</v>
      </c>
      <c r="AX22" s="25">
        <v>1.54122</v>
      </c>
      <c r="AY22" s="25">
        <v>1.9890000000000001</v>
      </c>
      <c r="AZ22" s="25">
        <v>2.0093100000000002</v>
      </c>
      <c r="BA22" s="25">
        <v>2.5</v>
      </c>
      <c r="BB22" s="25">
        <v>2.4238499999999998</v>
      </c>
      <c r="BC22" s="25">
        <v>2.198</v>
      </c>
      <c r="BD22" s="25">
        <v>2.1976599999999999</v>
      </c>
      <c r="BE22" s="25">
        <v>2</v>
      </c>
      <c r="BF22" s="25">
        <v>2.0440399999999999</v>
      </c>
      <c r="BG22" s="25">
        <v>1.8</v>
      </c>
      <c r="BH22" s="25">
        <v>1.7797700000000001</v>
      </c>
      <c r="BI22" s="25">
        <v>1.9870000000000001</v>
      </c>
      <c r="BJ22" s="25">
        <v>1.8809</v>
      </c>
      <c r="BK22" s="25">
        <v>1.8049999999999999</v>
      </c>
      <c r="BL22" s="25">
        <v>1.4806999999999999</v>
      </c>
      <c r="BM22" s="25">
        <v>1.6619999999999999</v>
      </c>
      <c r="BN22" s="25">
        <v>1.76738</v>
      </c>
      <c r="BO22" s="25">
        <v>2.4380000000000002</v>
      </c>
      <c r="BP22" s="25">
        <v>2.2115</v>
      </c>
      <c r="BQ22" s="25">
        <v>1.9930000000000001</v>
      </c>
      <c r="BR22" s="25">
        <v>1.9493199999999999</v>
      </c>
      <c r="BS22" s="25">
        <v>2.4</v>
      </c>
      <c r="BT22" s="25">
        <v>2.2352099999999999</v>
      </c>
      <c r="BU22" s="25">
        <v>2.4990000000000001</v>
      </c>
      <c r="BV22" s="25">
        <v>2.37873</v>
      </c>
      <c r="BW22" s="25">
        <v>2.375</v>
      </c>
      <c r="BX22" s="25">
        <v>2.06088</v>
      </c>
      <c r="BY22" s="25">
        <v>1.998</v>
      </c>
      <c r="BZ22" s="6">
        <v>1.7901499999999999</v>
      </c>
      <c r="CA22" s="25">
        <v>1.6</v>
      </c>
      <c r="CB22" s="25">
        <v>1.6910400000000001</v>
      </c>
      <c r="CC22" s="25">
        <v>1.784</v>
      </c>
      <c r="CD22" s="25">
        <v>1.7023299999999999</v>
      </c>
      <c r="CE22" s="9">
        <f t="shared" si="0"/>
        <v>1.9851833333333331</v>
      </c>
      <c r="CP22" s="2">
        <v>17</v>
      </c>
      <c r="CQ22" s="6"/>
      <c r="CR22" s="25">
        <v>1.73967</v>
      </c>
      <c r="CS22" s="25">
        <v>2.24655</v>
      </c>
      <c r="CT22" s="25">
        <v>1.3541300000000001</v>
      </c>
      <c r="CU22" s="25">
        <v>2.12276</v>
      </c>
      <c r="CV22" s="25">
        <v>1.96624</v>
      </c>
      <c r="CW22" s="25">
        <v>2.21835</v>
      </c>
      <c r="CX22" s="25">
        <v>2.0871599999999999</v>
      </c>
      <c r="CY22" s="25">
        <v>2.4551799999999999</v>
      </c>
      <c r="CZ22" s="25">
        <v>1.4594800000000001</v>
      </c>
      <c r="DA22" s="25">
        <v>1.87402</v>
      </c>
      <c r="DB22" s="25">
        <v>1.8488800000000001</v>
      </c>
      <c r="DC22" s="25">
        <v>1.9635100000000001</v>
      </c>
      <c r="DD22" s="25">
        <v>1.9882599999999999</v>
      </c>
      <c r="DE22" s="25">
        <v>2.3418800000000002</v>
      </c>
      <c r="DF22" s="25">
        <v>1.37246</v>
      </c>
      <c r="DG22" s="25">
        <v>2.2984</v>
      </c>
      <c r="DH22" s="25">
        <v>2.26132</v>
      </c>
      <c r="DI22" s="25">
        <v>2.1179999999999999</v>
      </c>
      <c r="DJ22" s="25">
        <v>1.8430599999999999</v>
      </c>
      <c r="DK22" s="25">
        <v>1.83876</v>
      </c>
      <c r="DL22" s="25">
        <v>2.46713</v>
      </c>
      <c r="DM22" s="25">
        <v>1.73153</v>
      </c>
      <c r="DN22" s="25">
        <v>2.4211</v>
      </c>
      <c r="DO22" s="25">
        <v>1.54122</v>
      </c>
      <c r="DP22" s="25">
        <v>2.0093100000000002</v>
      </c>
      <c r="DQ22" s="25">
        <v>2.4238499999999998</v>
      </c>
      <c r="DR22" s="25">
        <v>2.1976599999999999</v>
      </c>
      <c r="DS22" s="25">
        <v>2.0440399999999999</v>
      </c>
      <c r="DT22" s="25">
        <v>1.7797700000000001</v>
      </c>
      <c r="DU22" s="25">
        <v>1.8809</v>
      </c>
      <c r="DV22" s="25">
        <v>1.4806999999999999</v>
      </c>
      <c r="DW22" s="25">
        <v>1.76738</v>
      </c>
      <c r="DX22" s="25">
        <v>2.2115</v>
      </c>
      <c r="DY22" s="25">
        <v>1.9493199999999999</v>
      </c>
      <c r="DZ22" s="25">
        <v>2.2352099999999999</v>
      </c>
      <c r="EA22" s="25">
        <v>2.37873</v>
      </c>
      <c r="EB22" s="25">
        <v>2.06088</v>
      </c>
      <c r="EC22" s="6">
        <v>1.7901499999999999</v>
      </c>
      <c r="ED22" s="25">
        <v>1.6910400000000001</v>
      </c>
      <c r="EE22" s="25">
        <v>1.7023299999999999</v>
      </c>
      <c r="EF22" s="9">
        <f t="shared" si="1"/>
        <v>1.9790455000000002</v>
      </c>
      <c r="EH22">
        <f t="shared" si="2"/>
        <v>16.821886750000001</v>
      </c>
    </row>
    <row r="23" spans="1:138" ht="15" thickBot="1" x14ac:dyDescent="0.35">
      <c r="A23" s="2">
        <v>18</v>
      </c>
      <c r="B23" s="6"/>
      <c r="C23" s="25">
        <v>1.8</v>
      </c>
      <c r="D23" s="25">
        <v>1.7763100000000001</v>
      </c>
      <c r="E23" s="25">
        <v>2.3730000000000002</v>
      </c>
      <c r="F23" s="25">
        <v>2.28267</v>
      </c>
      <c r="G23" s="25">
        <v>1.339</v>
      </c>
      <c r="H23" s="25">
        <v>1.3786099999999999</v>
      </c>
      <c r="I23" s="25">
        <v>2.137</v>
      </c>
      <c r="J23" s="25">
        <v>2.1524200000000002</v>
      </c>
      <c r="K23" s="25">
        <v>1.905</v>
      </c>
      <c r="L23" s="25">
        <v>1.9928600000000001</v>
      </c>
      <c r="M23" s="25">
        <v>2.2999999999999998</v>
      </c>
      <c r="N23" s="25">
        <v>2.2636500000000002</v>
      </c>
      <c r="O23" s="25">
        <v>2.1789999999999998</v>
      </c>
      <c r="P23" s="25">
        <v>2.1194299999999999</v>
      </c>
      <c r="Q23" s="25">
        <v>2.5779999999999998</v>
      </c>
      <c r="R23" s="25">
        <v>2.49234</v>
      </c>
      <c r="S23" s="25">
        <v>1.6850000000000001</v>
      </c>
      <c r="T23" s="25">
        <v>1.4940599999999999</v>
      </c>
      <c r="U23" s="25">
        <v>2.181</v>
      </c>
      <c r="V23" s="25">
        <v>1.8973500000000001</v>
      </c>
      <c r="W23" s="25">
        <v>1.8</v>
      </c>
      <c r="X23" s="25">
        <v>1.8859300000000001</v>
      </c>
      <c r="Y23" s="25">
        <v>2</v>
      </c>
      <c r="Z23" s="25">
        <v>1.9967699999999999</v>
      </c>
      <c r="AA23" s="25">
        <v>1.9770000000000001</v>
      </c>
      <c r="AB23" s="25">
        <v>2.0259100000000001</v>
      </c>
      <c r="AC23" s="25">
        <v>2.2839999999999998</v>
      </c>
      <c r="AD23" s="25">
        <v>2.3791600000000002</v>
      </c>
      <c r="AE23" s="25">
        <v>1.3260000000000001</v>
      </c>
      <c r="AF23" s="25">
        <v>1.3932100000000001</v>
      </c>
      <c r="AG23" s="25">
        <v>2.3959999999999999</v>
      </c>
      <c r="AH23" s="25">
        <v>2.3398500000000002</v>
      </c>
      <c r="AI23" s="25">
        <v>2.4</v>
      </c>
      <c r="AJ23" s="25">
        <v>2.3042500000000001</v>
      </c>
      <c r="AK23" s="25">
        <v>2.1</v>
      </c>
      <c r="AL23" s="25">
        <v>2.1604899999999998</v>
      </c>
      <c r="AM23" s="25">
        <v>1.7669999999999999</v>
      </c>
      <c r="AN23" s="25">
        <v>1.85239</v>
      </c>
      <c r="AO23" s="25">
        <v>2</v>
      </c>
      <c r="AP23" s="25">
        <v>1.84734</v>
      </c>
      <c r="AQ23" s="25">
        <v>2.5</v>
      </c>
      <c r="AR23" s="25">
        <v>2.5084399999999998</v>
      </c>
      <c r="AS23" s="25">
        <v>1.726</v>
      </c>
      <c r="AT23" s="25">
        <v>1.7535000000000001</v>
      </c>
      <c r="AU23" s="25">
        <v>2.5</v>
      </c>
      <c r="AV23" s="25">
        <v>2.4570799999999999</v>
      </c>
      <c r="AW23" s="25">
        <v>1.4450000000000001</v>
      </c>
      <c r="AX23" s="25">
        <v>1.51725</v>
      </c>
      <c r="AY23" s="25">
        <v>2.2370000000000001</v>
      </c>
      <c r="AZ23" s="25">
        <v>2.0581399999999999</v>
      </c>
      <c r="BA23" s="25">
        <v>2.5</v>
      </c>
      <c r="BB23" s="25">
        <v>2.47085</v>
      </c>
      <c r="BC23" s="25">
        <v>2.2000000000000002</v>
      </c>
      <c r="BD23" s="25">
        <v>2.2357200000000002</v>
      </c>
      <c r="BE23" s="25">
        <v>2.0550000000000002</v>
      </c>
      <c r="BF23" s="25">
        <v>2.0781999999999998</v>
      </c>
      <c r="BG23" s="25">
        <v>1.8</v>
      </c>
      <c r="BH23" s="25">
        <v>1.8350599999999999</v>
      </c>
      <c r="BI23" s="25">
        <v>1.833</v>
      </c>
      <c r="BJ23" s="25">
        <v>1.92025</v>
      </c>
      <c r="BK23" s="25">
        <v>1.601</v>
      </c>
      <c r="BL23" s="25">
        <v>1.5075000000000001</v>
      </c>
      <c r="BM23" s="25">
        <v>1.8149999999999999</v>
      </c>
      <c r="BN23" s="25">
        <v>1.821</v>
      </c>
      <c r="BO23" s="25">
        <v>2.4500000000000002</v>
      </c>
      <c r="BP23" s="25">
        <v>2.2418800000000001</v>
      </c>
      <c r="BQ23" s="25">
        <v>2.141</v>
      </c>
      <c r="BR23" s="25">
        <v>1.98431</v>
      </c>
      <c r="BS23" s="25">
        <v>2.4</v>
      </c>
      <c r="BT23" s="25">
        <v>2.2760899999999999</v>
      </c>
      <c r="BU23" s="25">
        <v>2.6</v>
      </c>
      <c r="BV23" s="25">
        <v>2.4311400000000001</v>
      </c>
      <c r="BW23" s="25">
        <v>2.456</v>
      </c>
      <c r="BX23" s="25">
        <v>2.0817100000000002</v>
      </c>
      <c r="BY23" s="25">
        <v>1.6479999999999999</v>
      </c>
      <c r="BZ23" s="25">
        <v>1.8091699999999999</v>
      </c>
      <c r="CA23" s="25">
        <v>1.7</v>
      </c>
      <c r="CB23" s="25">
        <v>1.72279</v>
      </c>
      <c r="CC23" s="25">
        <v>1.8440000000000001</v>
      </c>
      <c r="CD23" s="25">
        <v>1.7515099999999999</v>
      </c>
      <c r="CE23" s="9">
        <f t="shared" si="0"/>
        <v>2.0184687179487177</v>
      </c>
      <c r="CP23" s="2">
        <v>18</v>
      </c>
      <c r="CQ23" s="6"/>
      <c r="CR23" s="25">
        <v>1.7763100000000001</v>
      </c>
      <c r="CS23" s="25">
        <v>2.28267</v>
      </c>
      <c r="CT23" s="25">
        <v>1.3786099999999999</v>
      </c>
      <c r="CU23" s="25">
        <v>2.1524200000000002</v>
      </c>
      <c r="CV23" s="25">
        <v>1.9928600000000001</v>
      </c>
      <c r="CW23" s="25">
        <v>2.2636500000000002</v>
      </c>
      <c r="CX23" s="25">
        <v>2.1194299999999999</v>
      </c>
      <c r="CY23" s="25">
        <v>2.49234</v>
      </c>
      <c r="CZ23" s="25">
        <v>1.4940599999999999</v>
      </c>
      <c r="DA23" s="25">
        <v>1.8973500000000001</v>
      </c>
      <c r="DB23" s="25">
        <v>1.8859300000000001</v>
      </c>
      <c r="DC23" s="25">
        <v>1.9967699999999999</v>
      </c>
      <c r="DD23" s="25">
        <v>2.0259100000000001</v>
      </c>
      <c r="DE23" s="25">
        <v>2.3791600000000002</v>
      </c>
      <c r="DF23" s="25">
        <v>1.3932100000000001</v>
      </c>
      <c r="DG23" s="25">
        <v>2.3398500000000002</v>
      </c>
      <c r="DH23" s="25">
        <v>2.3042500000000001</v>
      </c>
      <c r="DI23" s="25">
        <v>2.1604899999999998</v>
      </c>
      <c r="DJ23" s="25">
        <v>1.85239</v>
      </c>
      <c r="DK23" s="25">
        <v>1.84734</v>
      </c>
      <c r="DL23" s="25">
        <v>2.5084399999999998</v>
      </c>
      <c r="DM23" s="25">
        <v>1.7535000000000001</v>
      </c>
      <c r="DN23" s="25">
        <v>2.4570799999999999</v>
      </c>
      <c r="DO23" s="25">
        <v>1.51725</v>
      </c>
      <c r="DP23" s="25">
        <v>2.0581399999999999</v>
      </c>
      <c r="DQ23" s="25">
        <v>2.47085</v>
      </c>
      <c r="DR23" s="25">
        <v>2.2357200000000002</v>
      </c>
      <c r="DS23" s="25">
        <v>2.0781999999999998</v>
      </c>
      <c r="DT23" s="25">
        <v>1.8350599999999999</v>
      </c>
      <c r="DU23" s="25">
        <v>1.92025</v>
      </c>
      <c r="DV23" s="25">
        <v>1.5075000000000001</v>
      </c>
      <c r="DW23" s="25">
        <v>1.821</v>
      </c>
      <c r="DX23" s="25">
        <v>2.2418800000000001</v>
      </c>
      <c r="DY23" s="25">
        <v>1.98431</v>
      </c>
      <c r="DZ23" s="25">
        <v>2.2760899999999999</v>
      </c>
      <c r="EA23" s="25">
        <v>2.4311400000000001</v>
      </c>
      <c r="EB23" s="25">
        <v>2.0817100000000002</v>
      </c>
      <c r="EC23" s="25">
        <v>1.8091699999999999</v>
      </c>
      <c r="ED23" s="25">
        <v>1.72279</v>
      </c>
      <c r="EE23" s="25">
        <v>1.7515099999999999</v>
      </c>
      <c r="EF23" s="9">
        <f t="shared" si="1"/>
        <v>2.01241475</v>
      </c>
      <c r="EH23">
        <f t="shared" si="2"/>
        <v>17.105525374999999</v>
      </c>
    </row>
    <row r="24" spans="1:138" ht="15" thickBot="1" x14ac:dyDescent="0.35">
      <c r="A24" s="2">
        <v>19</v>
      </c>
      <c r="B24" s="6"/>
      <c r="C24" s="25">
        <v>2</v>
      </c>
      <c r="D24" s="25">
        <v>1.8129500000000001</v>
      </c>
      <c r="E24" s="25">
        <v>2.4</v>
      </c>
      <c r="F24" s="25">
        <v>2.3187899999999999</v>
      </c>
      <c r="G24" s="25">
        <v>1.5409999999999999</v>
      </c>
      <c r="H24" s="25">
        <v>1.4030800000000001</v>
      </c>
      <c r="I24" s="25">
        <v>2.036</v>
      </c>
      <c r="J24" s="25">
        <v>2.18207</v>
      </c>
      <c r="K24" s="25">
        <v>2</v>
      </c>
      <c r="L24" s="25">
        <v>2.0194800000000002</v>
      </c>
      <c r="M24" s="25">
        <v>2.4</v>
      </c>
      <c r="N24" s="25">
        <v>2.3089499999999998</v>
      </c>
      <c r="O24" s="25">
        <v>2.2799999999999998</v>
      </c>
      <c r="P24" s="25">
        <v>2.1516999999999999</v>
      </c>
      <c r="Q24" s="25">
        <v>1.6</v>
      </c>
      <c r="R24" s="25">
        <v>2.52949</v>
      </c>
      <c r="S24" s="25">
        <v>1.7909999999999999</v>
      </c>
      <c r="T24" s="25">
        <v>1.5286500000000001</v>
      </c>
      <c r="U24" s="25">
        <v>1.964</v>
      </c>
      <c r="V24" s="25">
        <v>1.9206700000000001</v>
      </c>
      <c r="W24" s="25">
        <v>2</v>
      </c>
      <c r="X24" s="25">
        <v>1.9229799999999999</v>
      </c>
      <c r="Y24" s="25">
        <v>2.2000000000000002</v>
      </c>
      <c r="Z24" s="25">
        <v>2.0300400000000001</v>
      </c>
      <c r="AA24" s="25">
        <v>2.0840000000000001</v>
      </c>
      <c r="AB24" s="25">
        <v>2.0635500000000002</v>
      </c>
      <c r="AC24" s="25">
        <v>2.5449999999999999</v>
      </c>
      <c r="AD24" s="25">
        <v>2.4164300000000001</v>
      </c>
      <c r="AE24" s="25">
        <v>0.81</v>
      </c>
      <c r="AF24" s="25">
        <v>1.4139600000000001</v>
      </c>
      <c r="AG24" s="25">
        <v>2.5</v>
      </c>
      <c r="AH24" s="25">
        <v>2.3812899999999999</v>
      </c>
      <c r="AI24" s="25">
        <v>2.5</v>
      </c>
      <c r="AJ24" s="25">
        <v>2.3471799999999998</v>
      </c>
      <c r="AK24" s="25">
        <v>2.2000000000000002</v>
      </c>
      <c r="AL24" s="25">
        <v>2.2029700000000001</v>
      </c>
      <c r="AM24" s="25">
        <v>1.7689999999999999</v>
      </c>
      <c r="AN24" s="25">
        <v>1.8617300000000001</v>
      </c>
      <c r="AO24" s="25">
        <v>2.2000000000000002</v>
      </c>
      <c r="AP24" s="25">
        <v>1.8559300000000001</v>
      </c>
      <c r="AQ24" s="25">
        <v>2.6</v>
      </c>
      <c r="AR24" s="25">
        <v>2.54975</v>
      </c>
      <c r="AS24" s="25">
        <v>1.7709999999999999</v>
      </c>
      <c r="AT24" s="25">
        <v>1.77546</v>
      </c>
      <c r="AU24" s="25">
        <v>2.6</v>
      </c>
      <c r="AV24" s="25">
        <v>2.4930699999999999</v>
      </c>
      <c r="AW24" s="25">
        <v>1.2310000000000001</v>
      </c>
      <c r="AX24" s="25">
        <v>1.4932799999999999</v>
      </c>
      <c r="AY24" s="25">
        <v>2.1339999999999999</v>
      </c>
      <c r="AZ24" s="25">
        <v>2.1069599999999999</v>
      </c>
      <c r="BA24" s="25">
        <v>2.6</v>
      </c>
      <c r="BB24" s="25">
        <v>2.5178500000000001</v>
      </c>
      <c r="BC24" s="25">
        <v>2.4</v>
      </c>
      <c r="BD24" s="25">
        <v>2.2737699999999998</v>
      </c>
      <c r="BE24" s="25">
        <v>2.1549999999999998</v>
      </c>
      <c r="BF24" s="25">
        <v>2.1123599999999998</v>
      </c>
      <c r="BG24" s="25">
        <v>2</v>
      </c>
      <c r="BH24" s="25">
        <v>1.8903399999999999</v>
      </c>
      <c r="BI24" s="25">
        <v>2.13</v>
      </c>
      <c r="BJ24" s="25">
        <v>1.9595899999999999</v>
      </c>
      <c r="BK24" s="25">
        <v>1.7729999999999999</v>
      </c>
      <c r="BL24" s="25">
        <v>1.5342899999999999</v>
      </c>
      <c r="BM24" s="25">
        <v>1.9690000000000001</v>
      </c>
      <c r="BN24" s="25">
        <v>1.87463</v>
      </c>
      <c r="BO24" s="25">
        <v>2.4689999999999999</v>
      </c>
      <c r="BP24" s="25">
        <v>2.2722699999999998</v>
      </c>
      <c r="BQ24" s="25">
        <v>2.1749999999999998</v>
      </c>
      <c r="BR24" s="25">
        <v>2.0192999999999999</v>
      </c>
      <c r="BS24" s="25">
        <v>2.5</v>
      </c>
      <c r="BT24" s="25">
        <v>2.31698</v>
      </c>
      <c r="BU24" s="25">
        <v>2.6680000000000001</v>
      </c>
      <c r="BV24" s="25">
        <v>2.4835500000000001</v>
      </c>
      <c r="BW24" s="25">
        <v>2.222</v>
      </c>
      <c r="BX24" s="25">
        <v>2.1025299999999998</v>
      </c>
      <c r="BY24" s="25">
        <v>1.976</v>
      </c>
      <c r="BZ24" s="25">
        <v>1.8281799999999999</v>
      </c>
      <c r="CA24" s="25">
        <v>2</v>
      </c>
      <c r="CB24" s="25">
        <v>1.75454</v>
      </c>
      <c r="CC24" s="25">
        <v>1.8939999999999999</v>
      </c>
      <c r="CD24" s="25">
        <v>1.8006899999999999</v>
      </c>
      <c r="CE24" s="9">
        <f t="shared" si="0"/>
        <v>2.051752051282052</v>
      </c>
      <c r="CP24" s="2">
        <v>19</v>
      </c>
      <c r="CQ24" s="6"/>
      <c r="CR24" s="25">
        <v>1.8129500000000001</v>
      </c>
      <c r="CS24" s="25">
        <v>2.3187899999999999</v>
      </c>
      <c r="CT24" s="25">
        <v>1.4030800000000001</v>
      </c>
      <c r="CU24" s="25">
        <v>2.18207</v>
      </c>
      <c r="CV24" s="25">
        <v>2.0194800000000002</v>
      </c>
      <c r="CW24" s="25">
        <v>2.3089499999999998</v>
      </c>
      <c r="CX24" s="25">
        <v>2.1516999999999999</v>
      </c>
      <c r="CY24" s="25">
        <v>2.52949</v>
      </c>
      <c r="CZ24" s="25">
        <v>1.5286500000000001</v>
      </c>
      <c r="DA24" s="25">
        <v>1.9206700000000001</v>
      </c>
      <c r="DB24" s="25">
        <v>1.9229799999999999</v>
      </c>
      <c r="DC24" s="25">
        <v>2.0300400000000001</v>
      </c>
      <c r="DD24" s="25">
        <v>2.0635500000000002</v>
      </c>
      <c r="DE24" s="25">
        <v>2.4164300000000001</v>
      </c>
      <c r="DF24" s="25">
        <v>1.4139600000000001</v>
      </c>
      <c r="DG24" s="25">
        <v>2.3812899999999999</v>
      </c>
      <c r="DH24" s="25">
        <v>2.3471799999999998</v>
      </c>
      <c r="DI24" s="25">
        <v>2.2029700000000001</v>
      </c>
      <c r="DJ24" s="25">
        <v>1.8617300000000001</v>
      </c>
      <c r="DK24" s="25">
        <v>1.8559300000000001</v>
      </c>
      <c r="DL24" s="25">
        <v>2.54975</v>
      </c>
      <c r="DM24" s="25">
        <v>1.77546</v>
      </c>
      <c r="DN24" s="25">
        <v>2.4930699999999999</v>
      </c>
      <c r="DO24" s="25">
        <v>1.4932799999999999</v>
      </c>
      <c r="DP24" s="25">
        <v>2.1069599999999999</v>
      </c>
      <c r="DQ24" s="25">
        <v>2.5178500000000001</v>
      </c>
      <c r="DR24" s="25">
        <v>2.2737699999999998</v>
      </c>
      <c r="DS24" s="25">
        <v>2.1123599999999998</v>
      </c>
      <c r="DT24" s="25">
        <v>1.8903399999999999</v>
      </c>
      <c r="DU24" s="25">
        <v>1.9595899999999999</v>
      </c>
      <c r="DV24" s="25">
        <v>1.5342899999999999</v>
      </c>
      <c r="DW24" s="25">
        <v>1.87463</v>
      </c>
      <c r="DX24" s="25">
        <v>2.2722699999999998</v>
      </c>
      <c r="DY24" s="25">
        <v>2.0192999999999999</v>
      </c>
      <c r="DZ24" s="25">
        <v>2.31698</v>
      </c>
      <c r="EA24" s="25">
        <v>2.4835500000000001</v>
      </c>
      <c r="EB24" s="25">
        <v>2.1025299999999998</v>
      </c>
      <c r="EC24" s="25">
        <v>1.8281799999999999</v>
      </c>
      <c r="ED24" s="25">
        <v>1.75454</v>
      </c>
      <c r="EE24" s="25">
        <v>1.8006899999999999</v>
      </c>
      <c r="EF24" s="9">
        <f t="shared" si="1"/>
        <v>2.0457820000000004</v>
      </c>
      <c r="EH24">
        <f t="shared" si="2"/>
        <v>17.389147000000005</v>
      </c>
    </row>
    <row r="25" spans="1:138" ht="15" thickBot="1" x14ac:dyDescent="0.35">
      <c r="A25" s="2">
        <v>20</v>
      </c>
      <c r="B25" s="6"/>
      <c r="C25" s="25">
        <v>2</v>
      </c>
      <c r="D25" s="25">
        <v>1.8495900000000001</v>
      </c>
      <c r="E25" s="25">
        <v>2.3740000000000001</v>
      </c>
      <c r="F25" s="25">
        <v>2.3549199999999999</v>
      </c>
      <c r="G25" s="25">
        <v>1.2969999999999999</v>
      </c>
      <c r="H25" s="25">
        <v>1.4275599999999999</v>
      </c>
      <c r="I25" s="25">
        <v>2.222</v>
      </c>
      <c r="J25" s="25">
        <v>2.2117300000000002</v>
      </c>
      <c r="K25" s="25">
        <v>2</v>
      </c>
      <c r="L25" s="25">
        <v>2.04609</v>
      </c>
      <c r="M25" s="25">
        <v>2.4</v>
      </c>
      <c r="N25" s="25">
        <v>2.35425</v>
      </c>
      <c r="O25" s="25">
        <v>2.2549999999999999</v>
      </c>
      <c r="P25" s="25">
        <v>2.1839599999999999</v>
      </c>
      <c r="Q25" s="25">
        <v>2.6</v>
      </c>
      <c r="R25" s="25">
        <v>2.56664</v>
      </c>
      <c r="S25" s="25">
        <v>1.7390000000000001</v>
      </c>
      <c r="T25" s="25">
        <v>1.56324</v>
      </c>
      <c r="U25" s="25">
        <v>2.27</v>
      </c>
      <c r="V25" s="25">
        <v>1.944</v>
      </c>
      <c r="W25" s="25">
        <v>2</v>
      </c>
      <c r="X25" s="25">
        <v>1.9600299999999999</v>
      </c>
      <c r="Y25" s="25">
        <v>2.0459999999999998</v>
      </c>
      <c r="Z25" s="25">
        <v>2.0632999999999999</v>
      </c>
      <c r="AA25" s="25">
        <v>2.089</v>
      </c>
      <c r="AB25" s="25">
        <v>2.1012</v>
      </c>
      <c r="AC25" s="25">
        <v>2.5270000000000001</v>
      </c>
      <c r="AD25" s="25">
        <v>2.4537100000000001</v>
      </c>
      <c r="AE25" s="25">
        <v>1.4950000000000001</v>
      </c>
      <c r="AF25" s="25">
        <v>1.4347099999999999</v>
      </c>
      <c r="AG25" s="25">
        <v>2.464</v>
      </c>
      <c r="AH25" s="25">
        <v>2.4227400000000001</v>
      </c>
      <c r="AI25" s="25">
        <v>2.492</v>
      </c>
      <c r="AJ25" s="25">
        <v>2.3900999999999999</v>
      </c>
      <c r="AK25" s="25">
        <v>2.2000000000000002</v>
      </c>
      <c r="AL25" s="25">
        <v>2.2454499999999999</v>
      </c>
      <c r="AM25" s="25">
        <v>1.7829999999999999</v>
      </c>
      <c r="AN25" s="25">
        <v>1.8710599999999999</v>
      </c>
      <c r="AO25" s="25">
        <v>1.9119999999999999</v>
      </c>
      <c r="AP25" s="25">
        <v>1.86452</v>
      </c>
      <c r="AQ25" s="25">
        <v>2.6</v>
      </c>
      <c r="AR25" s="25">
        <v>2.5910600000000001</v>
      </c>
      <c r="AS25" s="25">
        <v>1.7170000000000001</v>
      </c>
      <c r="AT25" s="25">
        <v>1.7974300000000001</v>
      </c>
      <c r="AU25" s="25">
        <v>2.6</v>
      </c>
      <c r="AV25" s="25">
        <v>2.5290499999999998</v>
      </c>
      <c r="AW25" s="25">
        <v>1.4139999999999999</v>
      </c>
      <c r="AX25" s="25">
        <v>1.4693099999999999</v>
      </c>
      <c r="AY25" s="25">
        <v>2.4</v>
      </c>
      <c r="AZ25" s="25">
        <v>2.1557900000000001</v>
      </c>
      <c r="BA25" s="25">
        <v>2.6</v>
      </c>
      <c r="BB25" s="25">
        <v>2.5648599999999999</v>
      </c>
      <c r="BC25" s="25">
        <v>2.3610000000000002</v>
      </c>
      <c r="BD25" s="25">
        <v>2.3118300000000001</v>
      </c>
      <c r="BE25" s="25">
        <v>2.2000000000000002</v>
      </c>
      <c r="BF25" s="25">
        <v>2.1465100000000001</v>
      </c>
      <c r="BG25" s="25">
        <v>2</v>
      </c>
      <c r="BH25" s="25">
        <v>1.94563</v>
      </c>
      <c r="BI25" s="25">
        <v>2.1850000000000001</v>
      </c>
      <c r="BJ25" s="25">
        <v>1.9989399999999999</v>
      </c>
      <c r="BK25" s="25">
        <v>1.7010000000000001</v>
      </c>
      <c r="BL25" s="25">
        <v>1.56108</v>
      </c>
      <c r="BM25" s="25">
        <v>1.8</v>
      </c>
      <c r="BN25" s="25">
        <v>1.92825</v>
      </c>
      <c r="BO25" s="25">
        <v>2.4260000000000002</v>
      </c>
      <c r="BP25" s="25">
        <v>2.3026499999999999</v>
      </c>
      <c r="BQ25" s="25">
        <v>2.1680000000000001</v>
      </c>
      <c r="BR25" s="25">
        <v>2.0542899999999999</v>
      </c>
      <c r="BS25" s="25">
        <v>2.4740000000000002</v>
      </c>
      <c r="BT25" s="25">
        <v>2.3578600000000001</v>
      </c>
      <c r="BU25" s="25">
        <v>2.6829999999999998</v>
      </c>
      <c r="BV25" s="25">
        <v>2.5359500000000001</v>
      </c>
      <c r="BW25" s="25">
        <v>2.1859999999999999</v>
      </c>
      <c r="BX25" s="25">
        <v>2.1233599999999999</v>
      </c>
      <c r="BY25" s="25">
        <v>1.6679999999999999</v>
      </c>
      <c r="BZ25" s="25">
        <v>1.8471900000000001</v>
      </c>
      <c r="CA25" s="25">
        <v>2</v>
      </c>
      <c r="CB25" s="25">
        <v>1.7862899999999999</v>
      </c>
      <c r="CC25" s="25">
        <v>1.905</v>
      </c>
      <c r="CD25" s="25">
        <v>1.8498699999999999</v>
      </c>
      <c r="CE25" s="9">
        <f t="shared" si="0"/>
        <v>2.0850361538461537</v>
      </c>
      <c r="CP25" s="2">
        <v>20</v>
      </c>
      <c r="CQ25" s="6"/>
      <c r="CR25" s="25">
        <v>1.8495900000000001</v>
      </c>
      <c r="CS25" s="25">
        <v>2.3549199999999999</v>
      </c>
      <c r="CT25" s="25">
        <v>1.4275599999999999</v>
      </c>
      <c r="CU25" s="25">
        <v>2.2117300000000002</v>
      </c>
      <c r="CV25" s="25">
        <v>2.04609</v>
      </c>
      <c r="CW25" s="25">
        <v>2.35425</v>
      </c>
      <c r="CX25" s="25">
        <v>2.1839599999999999</v>
      </c>
      <c r="CY25" s="25">
        <v>2.56664</v>
      </c>
      <c r="CZ25" s="25">
        <v>1.56324</v>
      </c>
      <c r="DA25" s="25">
        <v>1.944</v>
      </c>
      <c r="DB25" s="25">
        <v>1.9600299999999999</v>
      </c>
      <c r="DC25" s="25">
        <v>2.0632999999999999</v>
      </c>
      <c r="DD25" s="25">
        <v>2.1012</v>
      </c>
      <c r="DE25" s="25">
        <v>2.4537100000000001</v>
      </c>
      <c r="DF25" s="25">
        <v>1.4347099999999999</v>
      </c>
      <c r="DG25" s="25">
        <v>2.4227400000000001</v>
      </c>
      <c r="DH25" s="25">
        <v>2.3900999999999999</v>
      </c>
      <c r="DI25" s="25">
        <v>2.2454499999999999</v>
      </c>
      <c r="DJ25" s="25">
        <v>1.8710599999999999</v>
      </c>
      <c r="DK25" s="25">
        <v>1.86452</v>
      </c>
      <c r="DL25" s="25">
        <v>2.5910600000000001</v>
      </c>
      <c r="DM25" s="25">
        <v>1.7974300000000001</v>
      </c>
      <c r="DN25" s="25">
        <v>2.5290499999999998</v>
      </c>
      <c r="DO25" s="25">
        <v>1.4693099999999999</v>
      </c>
      <c r="DP25" s="25">
        <v>2.1557900000000001</v>
      </c>
      <c r="DQ25" s="25">
        <v>2.5648599999999999</v>
      </c>
      <c r="DR25" s="25">
        <v>2.3118300000000001</v>
      </c>
      <c r="DS25" s="25">
        <v>2.1465100000000001</v>
      </c>
      <c r="DT25" s="25">
        <v>1.94563</v>
      </c>
      <c r="DU25" s="25">
        <v>1.9989399999999999</v>
      </c>
      <c r="DV25" s="25">
        <v>1.56108</v>
      </c>
      <c r="DW25" s="25">
        <v>1.92825</v>
      </c>
      <c r="DX25" s="25">
        <v>2.3026499999999999</v>
      </c>
      <c r="DY25" s="25">
        <v>2.0542899999999999</v>
      </c>
      <c r="DZ25" s="25">
        <v>2.3578600000000001</v>
      </c>
      <c r="EA25" s="25">
        <v>2.5359500000000001</v>
      </c>
      <c r="EB25" s="25">
        <v>2.1233599999999999</v>
      </c>
      <c r="EC25" s="25">
        <v>1.8471900000000001</v>
      </c>
      <c r="ED25" s="25">
        <v>1.7862899999999999</v>
      </c>
      <c r="EE25" s="25">
        <v>1.8498699999999999</v>
      </c>
      <c r="EF25" s="9">
        <f t="shared" si="1"/>
        <v>2.0791499999999994</v>
      </c>
      <c r="EH25">
        <f t="shared" si="2"/>
        <v>17.672774999999994</v>
      </c>
    </row>
    <row r="26" spans="1:138" ht="15" thickBot="1" x14ac:dyDescent="0.35">
      <c r="A26" s="2">
        <v>21</v>
      </c>
      <c r="B26" s="6"/>
      <c r="C26" s="25">
        <v>1.927</v>
      </c>
      <c r="D26" s="25">
        <v>1.8862300000000001</v>
      </c>
      <c r="E26" s="25">
        <v>2.355</v>
      </c>
      <c r="F26" s="25">
        <v>2.3910399999999998</v>
      </c>
      <c r="G26" s="25">
        <v>0.98899999999999999</v>
      </c>
      <c r="H26" s="25">
        <v>1.45204</v>
      </c>
      <c r="I26" s="25">
        <v>1.869</v>
      </c>
      <c r="J26" s="25">
        <v>2.2413799999999999</v>
      </c>
      <c r="K26" s="25">
        <v>2</v>
      </c>
      <c r="L26" s="25">
        <v>2.0727099999999998</v>
      </c>
      <c r="M26" s="25">
        <v>2.4</v>
      </c>
      <c r="N26" s="25">
        <v>2.39954</v>
      </c>
      <c r="O26" s="25">
        <v>2.129</v>
      </c>
      <c r="P26" s="25">
        <v>2.2162299999999999</v>
      </c>
      <c r="Q26" s="25">
        <v>2.4950000000000001</v>
      </c>
      <c r="R26" s="25">
        <v>2.60379</v>
      </c>
      <c r="S26" s="25">
        <v>1.454</v>
      </c>
      <c r="T26" s="25">
        <v>1.5978300000000001</v>
      </c>
      <c r="U26" s="25">
        <v>1.726</v>
      </c>
      <c r="V26" s="25">
        <v>1.96732</v>
      </c>
      <c r="W26" s="25">
        <v>2</v>
      </c>
      <c r="X26" s="25">
        <v>1.99709</v>
      </c>
      <c r="Y26" s="25">
        <v>1.988</v>
      </c>
      <c r="Z26" s="25">
        <v>2.0965699999999998</v>
      </c>
      <c r="AA26" s="25">
        <v>2.0550000000000002</v>
      </c>
      <c r="AB26" s="25">
        <v>2.1388500000000001</v>
      </c>
      <c r="AC26" s="25">
        <v>2.1440000000000001</v>
      </c>
      <c r="AD26" s="25">
        <v>2.49098</v>
      </c>
      <c r="AE26" s="25">
        <v>1.1120000000000001</v>
      </c>
      <c r="AF26" s="25">
        <v>1.45546</v>
      </c>
      <c r="AG26" s="25">
        <v>2.2999999999999998</v>
      </c>
      <c r="AH26" s="25">
        <v>2.4641799999999998</v>
      </c>
      <c r="AI26" s="25">
        <v>2.5</v>
      </c>
      <c r="AJ26" s="25">
        <v>2.43303</v>
      </c>
      <c r="AK26" s="25">
        <v>2.2000000000000002</v>
      </c>
      <c r="AL26" s="25">
        <v>2.2879399999999999</v>
      </c>
      <c r="AM26" s="25">
        <v>1.5640000000000001</v>
      </c>
      <c r="AN26" s="25">
        <v>1.8804000000000001</v>
      </c>
      <c r="AO26" s="25">
        <v>1.655</v>
      </c>
      <c r="AP26" s="25">
        <v>1.8731100000000001</v>
      </c>
      <c r="AQ26" s="25">
        <v>2.6</v>
      </c>
      <c r="AR26" s="25">
        <v>2.6323699999999999</v>
      </c>
      <c r="AS26" s="25">
        <v>1.3220000000000001</v>
      </c>
      <c r="AT26" s="25">
        <v>1.8193999999999999</v>
      </c>
      <c r="AU26" s="25">
        <v>2.464</v>
      </c>
      <c r="AV26" s="25">
        <v>2.5650400000000002</v>
      </c>
      <c r="AW26" s="25">
        <v>1.3089999999999999</v>
      </c>
      <c r="AX26" s="25">
        <v>1.4453400000000001</v>
      </c>
      <c r="AY26" s="25">
        <v>1.958</v>
      </c>
      <c r="AZ26" s="25">
        <v>2.2046100000000002</v>
      </c>
      <c r="BA26" s="25">
        <v>2.569</v>
      </c>
      <c r="BB26" s="25">
        <v>2.6118600000000001</v>
      </c>
      <c r="BC26" s="25">
        <v>2.3180000000000001</v>
      </c>
      <c r="BD26" s="25">
        <v>2.3498899999999998</v>
      </c>
      <c r="BE26" s="25">
        <v>2.085</v>
      </c>
      <c r="BF26" s="25">
        <v>2.1806700000000001</v>
      </c>
      <c r="BG26" s="25">
        <v>1.9830000000000001</v>
      </c>
      <c r="BH26" s="25">
        <v>2.0009100000000002</v>
      </c>
      <c r="BI26" s="25">
        <v>1.7649999999999999</v>
      </c>
      <c r="BJ26" s="25">
        <v>2.0382799999999999</v>
      </c>
      <c r="BK26" s="25">
        <v>1.091</v>
      </c>
      <c r="BL26" s="25">
        <v>1.58788</v>
      </c>
      <c r="BM26" s="25">
        <v>1.627</v>
      </c>
      <c r="BN26" s="25">
        <v>1.9818800000000001</v>
      </c>
      <c r="BO26" s="25">
        <v>2.1659999999999999</v>
      </c>
      <c r="BP26" s="25">
        <v>2.33304</v>
      </c>
      <c r="BQ26" s="25">
        <v>2.1549999999999998</v>
      </c>
      <c r="BR26" s="25">
        <v>2.08928</v>
      </c>
      <c r="BS26" s="25">
        <v>2.1379999999999999</v>
      </c>
      <c r="BT26" s="25">
        <v>2.3987400000000001</v>
      </c>
      <c r="BU26" s="25">
        <v>2.2919999999999998</v>
      </c>
      <c r="BV26" s="25">
        <v>2.5883600000000002</v>
      </c>
      <c r="BW26" s="25">
        <v>2.1120000000000001</v>
      </c>
      <c r="BX26" s="25">
        <v>2.14418</v>
      </c>
      <c r="BY26" s="25">
        <v>1.488</v>
      </c>
      <c r="BZ26" s="25">
        <v>1.8662000000000001</v>
      </c>
      <c r="CA26" s="25">
        <v>1.9079999999999999</v>
      </c>
      <c r="CB26" s="25">
        <v>1.8180400000000001</v>
      </c>
      <c r="CC26" s="25">
        <v>1.67</v>
      </c>
      <c r="CD26" s="25">
        <v>1.8990499999999999</v>
      </c>
      <c r="CE26" s="9">
        <f t="shared" si="0"/>
        <v>2.1183207692307695</v>
      </c>
      <c r="CP26" s="2">
        <v>21</v>
      </c>
      <c r="CQ26" s="6"/>
      <c r="CR26" s="25">
        <v>1.8862300000000001</v>
      </c>
      <c r="CS26" s="25">
        <v>2.3910399999999998</v>
      </c>
      <c r="CT26" s="25">
        <v>1.45204</v>
      </c>
      <c r="CU26" s="25">
        <v>2.2413799999999999</v>
      </c>
      <c r="CV26" s="25">
        <v>2.0727099999999998</v>
      </c>
      <c r="CW26" s="25">
        <v>2.39954</v>
      </c>
      <c r="CX26" s="25">
        <v>2.2162299999999999</v>
      </c>
      <c r="CY26" s="25">
        <v>2.60379</v>
      </c>
      <c r="CZ26" s="25">
        <v>1.5978300000000001</v>
      </c>
      <c r="DA26" s="25">
        <v>1.96732</v>
      </c>
      <c r="DB26" s="25">
        <v>1.99709</v>
      </c>
      <c r="DC26" s="25">
        <v>2.0965699999999998</v>
      </c>
      <c r="DD26" s="25">
        <v>2.1388500000000001</v>
      </c>
      <c r="DE26" s="25">
        <v>2.49098</v>
      </c>
      <c r="DF26" s="25">
        <v>1.45546</v>
      </c>
      <c r="DG26" s="25">
        <v>2.4641799999999998</v>
      </c>
      <c r="DH26" s="25">
        <v>2.43303</v>
      </c>
      <c r="DI26" s="25">
        <v>2.2879399999999999</v>
      </c>
      <c r="DJ26" s="25">
        <v>1.8804000000000001</v>
      </c>
      <c r="DK26" s="25">
        <v>1.8731100000000001</v>
      </c>
      <c r="DL26" s="25">
        <v>2.6323699999999999</v>
      </c>
      <c r="DM26" s="25">
        <v>1.8193999999999999</v>
      </c>
      <c r="DN26" s="25">
        <v>2.5650400000000002</v>
      </c>
      <c r="DO26" s="25">
        <v>1.4453400000000001</v>
      </c>
      <c r="DP26" s="25">
        <v>2.2046100000000002</v>
      </c>
      <c r="DQ26" s="25">
        <v>2.6118600000000001</v>
      </c>
      <c r="DR26" s="25">
        <v>2.3498899999999998</v>
      </c>
      <c r="DS26" s="25">
        <v>2.1806700000000001</v>
      </c>
      <c r="DT26" s="25">
        <v>2.0009100000000002</v>
      </c>
      <c r="DU26" s="25">
        <v>2.0382799999999999</v>
      </c>
      <c r="DV26" s="25">
        <v>1.58788</v>
      </c>
      <c r="DW26" s="25">
        <v>1.9818800000000001</v>
      </c>
      <c r="DX26" s="25">
        <v>2.33304</v>
      </c>
      <c r="DY26" s="25">
        <v>2.08928</v>
      </c>
      <c r="DZ26" s="25">
        <v>2.3987400000000001</v>
      </c>
      <c r="EA26" s="25">
        <v>2.5883600000000002</v>
      </c>
      <c r="EB26" s="25">
        <v>2.14418</v>
      </c>
      <c r="EC26" s="25">
        <v>1.8662000000000001</v>
      </c>
      <c r="ED26" s="25">
        <v>1.8180400000000001</v>
      </c>
      <c r="EE26" s="25">
        <v>1.8990499999999999</v>
      </c>
      <c r="EF26" s="9">
        <f t="shared" si="1"/>
        <v>2.1125185000000006</v>
      </c>
      <c r="EH26">
        <f t="shared" si="2"/>
        <v>17.956407250000005</v>
      </c>
    </row>
    <row r="27" spans="1:138" ht="15" thickBot="1" x14ac:dyDescent="0.35">
      <c r="A27" s="2">
        <v>22</v>
      </c>
      <c r="B27" s="6"/>
      <c r="C27" s="25">
        <v>2.29</v>
      </c>
      <c r="D27" s="25">
        <v>1.9228700000000001</v>
      </c>
      <c r="E27" s="25">
        <v>2.3929999999999998</v>
      </c>
      <c r="F27" s="25">
        <v>2.4271600000000002</v>
      </c>
      <c r="G27" s="25">
        <v>1.6639999999999999</v>
      </c>
      <c r="H27" s="25">
        <v>1.47651</v>
      </c>
      <c r="I27" s="25">
        <v>2.2999999999999998</v>
      </c>
      <c r="J27" s="25">
        <v>2.2710400000000002</v>
      </c>
      <c r="K27" s="25">
        <v>2.2000000000000002</v>
      </c>
      <c r="L27" s="25">
        <v>2.0993300000000001</v>
      </c>
      <c r="M27" s="25">
        <v>2.4849999999999999</v>
      </c>
      <c r="N27" s="25">
        <v>2.4448400000000001</v>
      </c>
      <c r="O27" s="25">
        <v>2.2999999999999998</v>
      </c>
      <c r="P27" s="25">
        <v>2.2484999999999999</v>
      </c>
      <c r="Q27" s="25">
        <v>2.7</v>
      </c>
      <c r="R27" s="25">
        <v>2.6409400000000001</v>
      </c>
      <c r="S27" s="25">
        <v>1.778</v>
      </c>
      <c r="T27" s="25">
        <v>1.6324099999999999</v>
      </c>
      <c r="U27" s="25">
        <v>2.262</v>
      </c>
      <c r="V27" s="25">
        <v>1.99065</v>
      </c>
      <c r="W27" s="25">
        <v>2.198</v>
      </c>
      <c r="X27" s="25">
        <v>2.0341399999999998</v>
      </c>
      <c r="Y27" s="25">
        <v>2.2000000000000002</v>
      </c>
      <c r="Z27" s="25">
        <v>2.1298300000000001</v>
      </c>
      <c r="AA27" s="25">
        <v>2.2000000000000002</v>
      </c>
      <c r="AB27" s="25">
        <v>2.1764899999999998</v>
      </c>
      <c r="AC27" s="25">
        <v>2.6</v>
      </c>
      <c r="AD27" s="25">
        <v>2.5282499999999999</v>
      </c>
      <c r="AE27" s="25">
        <v>1.5</v>
      </c>
      <c r="AF27" s="25">
        <v>1.4762</v>
      </c>
      <c r="AG27" s="25">
        <v>2.4740000000000002</v>
      </c>
      <c r="AH27" s="25">
        <v>2.50563</v>
      </c>
      <c r="AI27" s="25">
        <v>2.5</v>
      </c>
      <c r="AJ27" s="25">
        <v>2.4759600000000002</v>
      </c>
      <c r="AK27" s="25">
        <v>2.4</v>
      </c>
      <c r="AL27" s="25">
        <v>2.3304200000000002</v>
      </c>
      <c r="AM27" s="25">
        <v>1.8</v>
      </c>
      <c r="AN27" s="25">
        <v>1.88974</v>
      </c>
      <c r="AO27" s="25">
        <v>2.2000000000000002</v>
      </c>
      <c r="AP27" s="25">
        <v>1.8816999999999999</v>
      </c>
      <c r="AQ27" s="25">
        <v>2.7</v>
      </c>
      <c r="AR27" s="25">
        <v>2.6736800000000001</v>
      </c>
      <c r="AS27" s="25">
        <v>2.169</v>
      </c>
      <c r="AT27" s="25">
        <v>1.84137</v>
      </c>
      <c r="AU27" s="25">
        <v>2.5409999999999999</v>
      </c>
      <c r="AV27" s="25">
        <v>2.6010200000000001</v>
      </c>
      <c r="AW27" s="25">
        <v>1.617</v>
      </c>
      <c r="AX27" s="25">
        <v>1.42137</v>
      </c>
      <c r="AY27" s="25">
        <v>2.5</v>
      </c>
      <c r="AZ27" s="25">
        <v>2.2534399999999999</v>
      </c>
      <c r="BA27" s="25">
        <v>2.7</v>
      </c>
      <c r="BB27" s="25">
        <v>2.6588599999999998</v>
      </c>
      <c r="BC27" s="25">
        <v>2.4</v>
      </c>
      <c r="BD27" s="25">
        <v>2.38794</v>
      </c>
      <c r="BE27" s="25">
        <v>2.4</v>
      </c>
      <c r="BF27" s="25">
        <v>2.21482</v>
      </c>
      <c r="BG27" s="25">
        <v>2.2000000000000002</v>
      </c>
      <c r="BH27" s="25">
        <v>2.0562</v>
      </c>
      <c r="BI27" s="25">
        <v>2.1850000000000001</v>
      </c>
      <c r="BJ27" s="25">
        <v>2.0776300000000001</v>
      </c>
      <c r="BK27" s="25">
        <v>1.601</v>
      </c>
      <c r="BL27" s="25">
        <v>1.61467</v>
      </c>
      <c r="BM27" s="25">
        <v>2</v>
      </c>
      <c r="BN27" s="25">
        <v>2.0354999999999999</v>
      </c>
      <c r="BO27" s="25">
        <v>2.4239999999999999</v>
      </c>
      <c r="BP27" s="25">
        <v>2.3634200000000001</v>
      </c>
      <c r="BQ27" s="25">
        <v>2.1960000000000002</v>
      </c>
      <c r="BR27" s="25">
        <v>2.1242700000000001</v>
      </c>
      <c r="BS27" s="25">
        <v>2.5</v>
      </c>
      <c r="BT27" s="25">
        <v>2.4396300000000002</v>
      </c>
      <c r="BU27" s="25">
        <v>2.7</v>
      </c>
      <c r="BV27" s="25">
        <v>2.6407699999999998</v>
      </c>
      <c r="BW27" s="25">
        <v>2.31</v>
      </c>
      <c r="BX27" s="25">
        <v>2.165</v>
      </c>
      <c r="BY27" s="25">
        <v>2.0419999999999998</v>
      </c>
      <c r="BZ27" s="25">
        <v>1.8852100000000001</v>
      </c>
      <c r="CA27" s="25">
        <v>2.3130000000000002</v>
      </c>
      <c r="CB27" s="25">
        <v>1.84978</v>
      </c>
      <c r="CC27" s="25">
        <v>1.952</v>
      </c>
      <c r="CD27" s="25">
        <v>1.9482299999999999</v>
      </c>
      <c r="CE27" s="9">
        <f t="shared" si="0"/>
        <v>2.1516038461538463</v>
      </c>
      <c r="CP27" s="2">
        <v>22</v>
      </c>
      <c r="CQ27" s="6"/>
      <c r="CR27" s="25">
        <v>1.9228700000000001</v>
      </c>
      <c r="CS27" s="25">
        <v>2.4271600000000002</v>
      </c>
      <c r="CT27" s="25">
        <v>1.47651</v>
      </c>
      <c r="CU27" s="25">
        <v>2.2710400000000002</v>
      </c>
      <c r="CV27" s="25">
        <v>2.0993300000000001</v>
      </c>
      <c r="CW27" s="25">
        <v>2.4448400000000001</v>
      </c>
      <c r="CX27" s="25">
        <v>2.2484999999999999</v>
      </c>
      <c r="CY27" s="25">
        <v>2.6409400000000001</v>
      </c>
      <c r="CZ27" s="25">
        <v>1.6324099999999999</v>
      </c>
      <c r="DA27" s="25">
        <v>1.99065</v>
      </c>
      <c r="DB27" s="25">
        <v>2.0341399999999998</v>
      </c>
      <c r="DC27" s="25">
        <v>2.1298300000000001</v>
      </c>
      <c r="DD27" s="25">
        <v>2.1764899999999998</v>
      </c>
      <c r="DE27" s="25">
        <v>2.5282499999999999</v>
      </c>
      <c r="DF27" s="25">
        <v>1.4762</v>
      </c>
      <c r="DG27" s="25">
        <v>2.50563</v>
      </c>
      <c r="DH27" s="25">
        <v>2.4759600000000002</v>
      </c>
      <c r="DI27" s="25">
        <v>2.3304200000000002</v>
      </c>
      <c r="DJ27" s="25">
        <v>1.88974</v>
      </c>
      <c r="DK27" s="25">
        <v>1.8816999999999999</v>
      </c>
      <c r="DL27" s="25">
        <v>2.6736800000000001</v>
      </c>
      <c r="DM27" s="25">
        <v>1.84137</v>
      </c>
      <c r="DN27" s="25">
        <v>2.6010200000000001</v>
      </c>
      <c r="DO27" s="25">
        <v>1.42137</v>
      </c>
      <c r="DP27" s="25">
        <v>2.2534399999999999</v>
      </c>
      <c r="DQ27" s="25">
        <v>2.6588599999999998</v>
      </c>
      <c r="DR27" s="25">
        <v>2.38794</v>
      </c>
      <c r="DS27" s="25">
        <v>2.21482</v>
      </c>
      <c r="DT27" s="25">
        <v>2.0562</v>
      </c>
      <c r="DU27" s="25">
        <v>2.0776300000000001</v>
      </c>
      <c r="DV27" s="25">
        <v>1.61467</v>
      </c>
      <c r="DW27" s="25">
        <v>2.0354999999999999</v>
      </c>
      <c r="DX27" s="25">
        <v>2.3634200000000001</v>
      </c>
      <c r="DY27" s="25">
        <v>2.1242700000000001</v>
      </c>
      <c r="DZ27" s="25">
        <v>2.4396300000000002</v>
      </c>
      <c r="EA27" s="25">
        <v>2.6407699999999998</v>
      </c>
      <c r="EB27" s="25">
        <v>2.165</v>
      </c>
      <c r="EC27" s="25">
        <v>1.8852100000000001</v>
      </c>
      <c r="ED27" s="25">
        <v>1.84978</v>
      </c>
      <c r="EE27" s="25">
        <v>1.9482299999999999</v>
      </c>
      <c r="EF27" s="9">
        <f t="shared" si="1"/>
        <v>2.1458854999999999</v>
      </c>
      <c r="EH27">
        <f t="shared" si="2"/>
        <v>18.240026749999998</v>
      </c>
    </row>
    <row r="28" spans="1:138" ht="15" thickBot="1" x14ac:dyDescent="0.35">
      <c r="A28" s="2">
        <v>23</v>
      </c>
      <c r="B28" s="6"/>
      <c r="C28" s="25">
        <v>2</v>
      </c>
      <c r="D28" s="25">
        <v>1.9595100000000001</v>
      </c>
      <c r="E28" s="25">
        <v>2.335</v>
      </c>
      <c r="F28" s="25">
        <v>2.4632900000000002</v>
      </c>
      <c r="G28" s="25">
        <v>1.6830000000000001</v>
      </c>
      <c r="H28" s="25">
        <v>1.50099</v>
      </c>
      <c r="I28" s="25">
        <v>2.2999999999999998</v>
      </c>
      <c r="J28" s="25">
        <v>2.3007</v>
      </c>
      <c r="K28" s="25">
        <v>2</v>
      </c>
      <c r="L28" s="25">
        <v>2.12595</v>
      </c>
      <c r="M28" s="25">
        <v>2.54</v>
      </c>
      <c r="N28" s="25">
        <v>2.4901399999999998</v>
      </c>
      <c r="O28" s="25">
        <v>2.2999999999999998</v>
      </c>
      <c r="P28" s="25">
        <v>2.2807599999999999</v>
      </c>
      <c r="Q28" s="25">
        <v>2.6</v>
      </c>
      <c r="R28" s="25">
        <v>2.6780900000000001</v>
      </c>
      <c r="S28" s="25">
        <v>1.667</v>
      </c>
      <c r="T28" s="25">
        <v>1.667</v>
      </c>
      <c r="U28" s="25">
        <v>2.2999999999999998</v>
      </c>
      <c r="V28" s="25">
        <v>2.01397</v>
      </c>
      <c r="W28" s="25">
        <v>2.1970000000000001</v>
      </c>
      <c r="X28" s="25">
        <v>2.0711900000000001</v>
      </c>
      <c r="Y28" s="25">
        <v>2.1429999999999998</v>
      </c>
      <c r="Z28" s="25">
        <v>2.1631</v>
      </c>
      <c r="AA28" s="25">
        <v>2.1</v>
      </c>
      <c r="AB28" s="25">
        <v>2.21414</v>
      </c>
      <c r="AC28" s="25">
        <v>2.6</v>
      </c>
      <c r="AD28" s="25">
        <v>2.5655299999999999</v>
      </c>
      <c r="AE28" s="25">
        <v>1.5</v>
      </c>
      <c r="AF28" s="25">
        <v>1.49695</v>
      </c>
      <c r="AG28" s="25">
        <v>2.4500000000000002</v>
      </c>
      <c r="AH28" s="25">
        <v>2.5470700000000002</v>
      </c>
      <c r="AI28" s="25">
        <v>2.5</v>
      </c>
      <c r="AJ28" s="25">
        <v>2.5188899999999999</v>
      </c>
      <c r="AK28" s="25">
        <v>2.4</v>
      </c>
      <c r="AL28" s="25">
        <v>2.3729100000000001</v>
      </c>
      <c r="AM28" s="25">
        <v>1.8</v>
      </c>
      <c r="AN28" s="25">
        <v>1.89907</v>
      </c>
      <c r="AO28" s="25">
        <v>1.9550000000000001</v>
      </c>
      <c r="AP28" s="25">
        <v>1.89029</v>
      </c>
      <c r="AQ28" s="25">
        <v>2.734</v>
      </c>
      <c r="AR28" s="25">
        <v>2.7149899999999998</v>
      </c>
      <c r="AS28" s="25">
        <v>1.992</v>
      </c>
      <c r="AT28" s="25">
        <v>1.8633299999999999</v>
      </c>
      <c r="AU28" s="25">
        <v>2.6</v>
      </c>
      <c r="AV28" s="25">
        <v>2.637</v>
      </c>
      <c r="AW28" s="25">
        <v>1.3839999999999999</v>
      </c>
      <c r="AX28" s="25">
        <v>1.3974</v>
      </c>
      <c r="AY28" s="25">
        <v>2.3719999999999999</v>
      </c>
      <c r="AZ28" s="25">
        <v>2.30226</v>
      </c>
      <c r="BA28" s="25">
        <v>2.6</v>
      </c>
      <c r="BB28" s="25">
        <v>2.7058599999999999</v>
      </c>
      <c r="BC28" s="25">
        <v>2.4</v>
      </c>
      <c r="BD28" s="25">
        <v>2.4260000000000002</v>
      </c>
      <c r="BE28" s="25">
        <v>2.2000000000000002</v>
      </c>
      <c r="BF28" s="25">
        <v>2.24898</v>
      </c>
      <c r="BG28" s="25">
        <v>2</v>
      </c>
      <c r="BH28" s="25">
        <v>2.1114799999999998</v>
      </c>
      <c r="BI28" s="25">
        <v>2.173</v>
      </c>
      <c r="BJ28" s="25">
        <v>2.1169699999999998</v>
      </c>
      <c r="BK28" s="25">
        <v>1.5089999999999999</v>
      </c>
      <c r="BL28" s="25">
        <v>1.6414599999999999</v>
      </c>
      <c r="BM28" s="25">
        <v>2</v>
      </c>
      <c r="BN28" s="25">
        <v>2.0891299999999999</v>
      </c>
      <c r="BO28" s="25">
        <v>2.419</v>
      </c>
      <c r="BP28" s="25">
        <v>2.3938000000000001</v>
      </c>
      <c r="BQ28" s="25">
        <v>2.2170000000000001</v>
      </c>
      <c r="BR28" s="25">
        <v>2.1592600000000002</v>
      </c>
      <c r="BS28" s="25">
        <v>2.5</v>
      </c>
      <c r="BT28" s="25">
        <v>2.4805100000000002</v>
      </c>
      <c r="BU28" s="25">
        <v>2.6539999999999999</v>
      </c>
      <c r="BV28" s="25">
        <v>2.6931699999999998</v>
      </c>
      <c r="BW28" s="25">
        <v>2.169</v>
      </c>
      <c r="BX28" s="25">
        <v>2.1858300000000002</v>
      </c>
      <c r="BY28" s="25">
        <v>2.032</v>
      </c>
      <c r="BZ28" s="25">
        <v>1.90422</v>
      </c>
      <c r="CA28" s="25">
        <v>1.9219999999999999</v>
      </c>
      <c r="CB28" s="25">
        <v>1.8815299999999999</v>
      </c>
      <c r="CC28" s="25">
        <v>1.97</v>
      </c>
      <c r="CD28" s="25">
        <v>1.9974099999999999</v>
      </c>
      <c r="CE28" s="9">
        <f t="shared" si="0"/>
        <v>2.1848876923076923</v>
      </c>
      <c r="CP28" s="2">
        <v>23</v>
      </c>
      <c r="CQ28" s="6"/>
      <c r="CR28" s="25">
        <v>1.9595100000000001</v>
      </c>
      <c r="CS28" s="25">
        <v>2.4632900000000002</v>
      </c>
      <c r="CT28" s="25">
        <v>1.50099</v>
      </c>
      <c r="CU28" s="25">
        <v>2.3007</v>
      </c>
      <c r="CV28" s="25">
        <v>2.12595</v>
      </c>
      <c r="CW28" s="25">
        <v>2.4901399999999998</v>
      </c>
      <c r="CX28" s="25">
        <v>2.2807599999999999</v>
      </c>
      <c r="CY28" s="25">
        <v>2.6780900000000001</v>
      </c>
      <c r="CZ28" s="25">
        <v>1.667</v>
      </c>
      <c r="DA28" s="25">
        <v>2.01397</v>
      </c>
      <c r="DB28" s="25">
        <v>2.0711900000000001</v>
      </c>
      <c r="DC28" s="25">
        <v>2.1631</v>
      </c>
      <c r="DD28" s="25">
        <v>2.21414</v>
      </c>
      <c r="DE28" s="25">
        <v>2.5655299999999999</v>
      </c>
      <c r="DF28" s="25">
        <v>1.49695</v>
      </c>
      <c r="DG28" s="25">
        <v>2.5470700000000002</v>
      </c>
      <c r="DH28" s="25">
        <v>2.5188899999999999</v>
      </c>
      <c r="DI28" s="25">
        <v>2.3729100000000001</v>
      </c>
      <c r="DJ28" s="25">
        <v>1.89907</v>
      </c>
      <c r="DK28" s="25">
        <v>1.89029</v>
      </c>
      <c r="DL28" s="25">
        <v>2.7149899999999998</v>
      </c>
      <c r="DM28" s="25">
        <v>1.8633299999999999</v>
      </c>
      <c r="DN28" s="25">
        <v>2.637</v>
      </c>
      <c r="DO28" s="25">
        <v>1.3974</v>
      </c>
      <c r="DP28" s="25">
        <v>2.30226</v>
      </c>
      <c r="DQ28" s="25">
        <v>2.7058599999999999</v>
      </c>
      <c r="DR28" s="25">
        <v>2.4260000000000002</v>
      </c>
      <c r="DS28" s="25">
        <v>2.24898</v>
      </c>
      <c r="DT28" s="25">
        <v>2.1114799999999998</v>
      </c>
      <c r="DU28" s="25">
        <v>2.1169699999999998</v>
      </c>
      <c r="DV28" s="25">
        <v>1.6414599999999999</v>
      </c>
      <c r="DW28" s="25">
        <v>2.0891299999999999</v>
      </c>
      <c r="DX28" s="25">
        <v>2.3938000000000001</v>
      </c>
      <c r="DY28" s="25">
        <v>2.1592600000000002</v>
      </c>
      <c r="DZ28" s="25">
        <v>2.4805100000000002</v>
      </c>
      <c r="EA28" s="25">
        <v>2.6931699999999998</v>
      </c>
      <c r="EB28" s="25">
        <v>2.1858300000000002</v>
      </c>
      <c r="EC28" s="25">
        <v>1.90422</v>
      </c>
      <c r="ED28" s="25">
        <v>1.8815299999999999</v>
      </c>
      <c r="EE28" s="25">
        <v>1.9974099999999999</v>
      </c>
      <c r="EF28" s="9">
        <f t="shared" si="1"/>
        <v>2.1792532499999995</v>
      </c>
      <c r="EH28">
        <f t="shared" si="2"/>
        <v>18.523652624999997</v>
      </c>
    </row>
    <row r="29" spans="1:138" ht="15" thickBot="1" x14ac:dyDescent="0.35">
      <c r="A29" s="2">
        <v>24</v>
      </c>
      <c r="B29" s="6"/>
      <c r="C29" s="25">
        <v>2.3860000000000001</v>
      </c>
      <c r="D29" s="25">
        <v>1.9961500000000001</v>
      </c>
      <c r="E29" s="25">
        <v>2.5</v>
      </c>
      <c r="F29" s="25">
        <v>2.4994100000000001</v>
      </c>
      <c r="G29" s="25">
        <v>1.823</v>
      </c>
      <c r="H29" s="25">
        <v>1.5254700000000001</v>
      </c>
      <c r="I29" s="25">
        <v>2.5</v>
      </c>
      <c r="J29" s="25">
        <v>2.3303500000000001</v>
      </c>
      <c r="K29" s="25">
        <v>2.4</v>
      </c>
      <c r="L29" s="25">
        <v>2.1525699999999999</v>
      </c>
      <c r="M29" s="25">
        <v>2.52</v>
      </c>
      <c r="N29" s="25">
        <v>2.5354399999999999</v>
      </c>
      <c r="O29" s="25">
        <v>2.2999999999999998</v>
      </c>
      <c r="P29" s="25">
        <v>2.3130299999999999</v>
      </c>
      <c r="Q29" s="25">
        <v>2.8</v>
      </c>
      <c r="R29" s="25">
        <v>2.7152400000000001</v>
      </c>
      <c r="S29" s="25">
        <v>1.637</v>
      </c>
      <c r="T29" s="25">
        <v>1.7015899999999999</v>
      </c>
      <c r="U29" s="25">
        <v>2.2810000000000001</v>
      </c>
      <c r="V29" s="25">
        <v>2.0373000000000001</v>
      </c>
      <c r="W29" s="25">
        <v>2.3969999999999998</v>
      </c>
      <c r="X29" s="25">
        <v>2.10825</v>
      </c>
      <c r="Y29" s="25">
        <v>2.323</v>
      </c>
      <c r="Z29" s="25">
        <v>2.1963699999999999</v>
      </c>
      <c r="AA29" s="25">
        <v>2.2999999999999998</v>
      </c>
      <c r="AB29" s="25">
        <v>2.2517800000000001</v>
      </c>
      <c r="AC29" s="25">
        <v>2.7</v>
      </c>
      <c r="AD29" s="25">
        <v>2.6027999999999998</v>
      </c>
      <c r="AE29" s="25">
        <v>2</v>
      </c>
      <c r="AF29" s="25">
        <v>1.5177</v>
      </c>
      <c r="AG29" s="25">
        <v>2.5859999999999999</v>
      </c>
      <c r="AH29" s="25">
        <v>2.5885199999999999</v>
      </c>
      <c r="AI29" s="25">
        <v>2.6</v>
      </c>
      <c r="AJ29" s="25">
        <v>2.5618099999999999</v>
      </c>
      <c r="AK29" s="25">
        <v>2.4950000000000001</v>
      </c>
      <c r="AL29" s="25">
        <v>2.4153899999999999</v>
      </c>
      <c r="AM29" s="25">
        <v>2.2000000000000002</v>
      </c>
      <c r="AN29" s="25">
        <v>1.9084099999999999</v>
      </c>
      <c r="AO29" s="25">
        <v>2.3730000000000002</v>
      </c>
      <c r="AP29" s="25">
        <v>1.8988799999999999</v>
      </c>
      <c r="AQ29" s="25">
        <v>2.7679999999999998</v>
      </c>
      <c r="AR29" s="25">
        <v>2.7563</v>
      </c>
      <c r="AS29" s="25">
        <v>2.0840000000000001</v>
      </c>
      <c r="AT29" s="25">
        <v>1.8853</v>
      </c>
      <c r="AU29" s="25">
        <v>2.6</v>
      </c>
      <c r="AV29" s="25">
        <v>2.67299</v>
      </c>
      <c r="AW29" s="25">
        <v>1.359</v>
      </c>
      <c r="AX29" s="25">
        <v>1.3734299999999999</v>
      </c>
      <c r="AY29" s="25">
        <v>2.3759999999999999</v>
      </c>
      <c r="AZ29" s="25">
        <v>2.3510900000000001</v>
      </c>
      <c r="BA29" s="25">
        <v>2.9</v>
      </c>
      <c r="BB29" s="25">
        <v>2.7528600000000001</v>
      </c>
      <c r="BC29" s="25">
        <v>2.5</v>
      </c>
      <c r="BD29" s="25">
        <v>2.4640599999999999</v>
      </c>
      <c r="BE29" s="25">
        <v>2.5</v>
      </c>
      <c r="BF29" s="25">
        <v>2.2831299999999999</v>
      </c>
      <c r="BG29" s="25">
        <v>2.278</v>
      </c>
      <c r="BH29" s="25">
        <v>2.1667700000000001</v>
      </c>
      <c r="BI29" s="25">
        <v>2.2999999999999998</v>
      </c>
      <c r="BJ29" s="25">
        <v>2.15632</v>
      </c>
      <c r="BK29" s="25">
        <v>1.6240000000000001</v>
      </c>
      <c r="BL29" s="25">
        <v>1.6682600000000001</v>
      </c>
      <c r="BM29" s="25">
        <v>2.2000000000000002</v>
      </c>
      <c r="BN29" s="25">
        <v>2.1427499999999999</v>
      </c>
      <c r="BO29" s="25">
        <v>2.456</v>
      </c>
      <c r="BP29" s="25">
        <v>2.4241899999999998</v>
      </c>
      <c r="BQ29" s="25">
        <v>2.1840000000000002</v>
      </c>
      <c r="BR29" s="25">
        <v>2.1942599999999999</v>
      </c>
      <c r="BS29" s="25">
        <v>2.6</v>
      </c>
      <c r="BT29" s="25">
        <v>2.5213899999999998</v>
      </c>
      <c r="BU29" s="25">
        <v>2.3109999999999999</v>
      </c>
      <c r="BV29" s="25">
        <v>2.7455799999999999</v>
      </c>
      <c r="BW29" s="25">
        <v>2.153</v>
      </c>
      <c r="BX29" s="25">
        <v>2.2066499999999998</v>
      </c>
      <c r="BY29" s="25">
        <v>1.766</v>
      </c>
      <c r="BZ29" s="25">
        <v>1.92323</v>
      </c>
      <c r="CA29" s="25">
        <v>1.266</v>
      </c>
      <c r="CB29" s="25">
        <v>1.9132800000000001</v>
      </c>
      <c r="CC29" s="25">
        <v>1.956</v>
      </c>
      <c r="CD29" s="25">
        <v>2.0465900000000001</v>
      </c>
      <c r="CE29" s="9">
        <f t="shared" si="0"/>
        <v>2.2181728205128199</v>
      </c>
      <c r="CP29" s="2">
        <v>24</v>
      </c>
      <c r="CQ29" s="6"/>
      <c r="CR29" s="25">
        <v>1.9961500000000001</v>
      </c>
      <c r="CS29" s="25">
        <v>2.4994100000000001</v>
      </c>
      <c r="CT29" s="25">
        <v>1.5254700000000001</v>
      </c>
      <c r="CU29" s="25">
        <v>2.3303500000000001</v>
      </c>
      <c r="CV29" s="25">
        <v>2.1525699999999999</v>
      </c>
      <c r="CW29" s="25">
        <v>2.5354399999999999</v>
      </c>
      <c r="CX29" s="25">
        <v>2.3130299999999999</v>
      </c>
      <c r="CY29" s="25">
        <v>2.7152400000000001</v>
      </c>
      <c r="CZ29" s="25">
        <v>1.7015899999999999</v>
      </c>
      <c r="DA29" s="25">
        <v>2.0373000000000001</v>
      </c>
      <c r="DB29" s="25">
        <v>2.10825</v>
      </c>
      <c r="DC29" s="25">
        <v>2.1963699999999999</v>
      </c>
      <c r="DD29" s="25">
        <v>2.2517800000000001</v>
      </c>
      <c r="DE29" s="25">
        <v>2.6027999999999998</v>
      </c>
      <c r="DF29" s="25">
        <v>1.5177</v>
      </c>
      <c r="DG29" s="25">
        <v>2.5885199999999999</v>
      </c>
      <c r="DH29" s="25">
        <v>2.5618099999999999</v>
      </c>
      <c r="DI29" s="25">
        <v>2.4153899999999999</v>
      </c>
      <c r="DJ29" s="25">
        <v>1.9084099999999999</v>
      </c>
      <c r="DK29" s="25">
        <v>1.8988799999999999</v>
      </c>
      <c r="DL29" s="25">
        <v>2.7563</v>
      </c>
      <c r="DM29" s="25">
        <v>1.8853</v>
      </c>
      <c r="DN29" s="25">
        <v>2.67299</v>
      </c>
      <c r="DO29" s="25">
        <v>1.3734299999999999</v>
      </c>
      <c r="DP29" s="25">
        <v>2.3510900000000001</v>
      </c>
      <c r="DQ29" s="25">
        <v>2.7528600000000001</v>
      </c>
      <c r="DR29" s="25">
        <v>2.4640599999999999</v>
      </c>
      <c r="DS29" s="25">
        <v>2.2831299999999999</v>
      </c>
      <c r="DT29" s="25">
        <v>2.1667700000000001</v>
      </c>
      <c r="DU29" s="25">
        <v>2.15632</v>
      </c>
      <c r="DV29" s="25">
        <v>1.6682600000000001</v>
      </c>
      <c r="DW29" s="25">
        <v>2.1427499999999999</v>
      </c>
      <c r="DX29" s="25">
        <v>2.4241899999999998</v>
      </c>
      <c r="DY29" s="25">
        <v>2.1942599999999999</v>
      </c>
      <c r="DZ29" s="25">
        <v>2.5213899999999998</v>
      </c>
      <c r="EA29" s="25">
        <v>2.7455799999999999</v>
      </c>
      <c r="EB29" s="25">
        <v>2.2066499999999998</v>
      </c>
      <c r="EC29" s="25">
        <v>1.92323</v>
      </c>
      <c r="ED29" s="25">
        <v>1.9132800000000001</v>
      </c>
      <c r="EE29" s="25">
        <v>2.0465900000000001</v>
      </c>
      <c r="EF29" s="9">
        <f t="shared" si="1"/>
        <v>2.2126222499999999</v>
      </c>
      <c r="EH29">
        <f t="shared" si="2"/>
        <v>18.807289125</v>
      </c>
    </row>
    <row r="30" spans="1:138" ht="15" thickBot="1" x14ac:dyDescent="0.35">
      <c r="A30" s="2">
        <v>25</v>
      </c>
      <c r="B30" s="6"/>
      <c r="C30" s="25">
        <v>1.4670000000000001</v>
      </c>
      <c r="D30" s="25">
        <v>2.0327899999999999</v>
      </c>
      <c r="E30" s="25">
        <v>2.4820000000000002</v>
      </c>
      <c r="F30" s="25">
        <v>2.5355300000000001</v>
      </c>
      <c r="G30" s="25">
        <v>1.629</v>
      </c>
      <c r="H30" s="25">
        <v>1.5499400000000001</v>
      </c>
      <c r="I30" s="25">
        <v>2.5</v>
      </c>
      <c r="J30" s="25">
        <v>2.3600099999999999</v>
      </c>
      <c r="K30" s="25">
        <v>2.4</v>
      </c>
      <c r="L30" s="25">
        <v>2.1791900000000002</v>
      </c>
      <c r="M30" s="25">
        <v>2.5840000000000001</v>
      </c>
      <c r="N30" s="25">
        <v>2.58074</v>
      </c>
      <c r="O30" s="25">
        <v>2.4</v>
      </c>
      <c r="P30" s="25">
        <v>2.3452999999999999</v>
      </c>
      <c r="Q30" s="25">
        <v>2.7890000000000001</v>
      </c>
      <c r="R30" s="25">
        <v>2.7524000000000002</v>
      </c>
      <c r="S30" s="25">
        <v>1.7310000000000001</v>
      </c>
      <c r="T30" s="25">
        <v>1.73617</v>
      </c>
      <c r="U30" s="25">
        <v>1.276</v>
      </c>
      <c r="V30" s="25">
        <v>2.0606200000000001</v>
      </c>
      <c r="W30" s="25">
        <v>2.2690000000000001</v>
      </c>
      <c r="X30" s="25">
        <v>2.1453000000000002</v>
      </c>
      <c r="Y30" s="25">
        <v>2.2360000000000002</v>
      </c>
      <c r="Z30" s="25">
        <v>2.2296299999999998</v>
      </c>
      <c r="AA30" s="25">
        <v>2.2999999999999998</v>
      </c>
      <c r="AB30" s="25">
        <v>2.2894299999999999</v>
      </c>
      <c r="AC30" s="25">
        <v>2.7</v>
      </c>
      <c r="AD30" s="25">
        <v>2.6400800000000002</v>
      </c>
      <c r="AE30" s="25">
        <v>1.901</v>
      </c>
      <c r="AF30" s="25">
        <v>1.5384500000000001</v>
      </c>
      <c r="AG30" s="25">
        <v>2.593</v>
      </c>
      <c r="AH30" s="25">
        <v>2.6299700000000001</v>
      </c>
      <c r="AI30" s="25">
        <v>2.6</v>
      </c>
      <c r="AJ30" s="25">
        <v>2.6047400000000001</v>
      </c>
      <c r="AK30" s="25">
        <v>2.5</v>
      </c>
      <c r="AL30" s="25">
        <v>2.4578700000000002</v>
      </c>
      <c r="AM30" s="25">
        <v>2.2000000000000002</v>
      </c>
      <c r="AN30" s="25">
        <v>1.91774</v>
      </c>
      <c r="AO30" s="25">
        <v>1.8660000000000001</v>
      </c>
      <c r="AP30" s="25">
        <v>1.90747</v>
      </c>
      <c r="AQ30" s="25">
        <v>2.8</v>
      </c>
      <c r="AR30" s="25">
        <v>2.7976100000000002</v>
      </c>
      <c r="AS30" s="25">
        <v>2.2000000000000002</v>
      </c>
      <c r="AT30" s="25">
        <v>1.90727</v>
      </c>
      <c r="AU30" s="25">
        <v>2.6629999999999998</v>
      </c>
      <c r="AV30" s="25">
        <v>2.7089699999999999</v>
      </c>
      <c r="AW30" s="25">
        <v>1.4990000000000001</v>
      </c>
      <c r="AX30" s="25">
        <v>1.3494600000000001</v>
      </c>
      <c r="AY30" s="25">
        <v>2.117</v>
      </c>
      <c r="AZ30" s="25">
        <v>2.3999100000000002</v>
      </c>
      <c r="BA30" s="25">
        <v>2.8370000000000002</v>
      </c>
      <c r="BB30" s="25">
        <v>2.7998599999999998</v>
      </c>
      <c r="BC30" s="25">
        <v>2.5</v>
      </c>
      <c r="BD30" s="25">
        <v>2.5021100000000001</v>
      </c>
      <c r="BE30" s="25">
        <v>2.5</v>
      </c>
      <c r="BF30" s="25">
        <v>2.3172899999999998</v>
      </c>
      <c r="BG30" s="25">
        <v>2.2999999999999998</v>
      </c>
      <c r="BH30" s="25">
        <v>2.2220599999999999</v>
      </c>
      <c r="BI30" s="25">
        <v>2.2999999999999998</v>
      </c>
      <c r="BJ30" s="25">
        <v>2.1956600000000002</v>
      </c>
      <c r="BK30" s="25">
        <v>1.591</v>
      </c>
      <c r="BL30" s="25">
        <v>1.6950499999999999</v>
      </c>
      <c r="BM30" s="25">
        <v>2.2000000000000002</v>
      </c>
      <c r="BN30" s="25">
        <v>2.19638</v>
      </c>
      <c r="BO30" s="25">
        <v>2.4319999999999999</v>
      </c>
      <c r="BP30" s="25">
        <v>2.4545699999999999</v>
      </c>
      <c r="BQ30" s="25">
        <v>2.3519999999999999</v>
      </c>
      <c r="BR30" s="25">
        <v>2.22925</v>
      </c>
      <c r="BS30" s="25">
        <v>2.6</v>
      </c>
      <c r="BT30" s="25">
        <v>2.5622799999999999</v>
      </c>
      <c r="BU30" s="25">
        <v>2.786</v>
      </c>
      <c r="BV30" s="25">
        <v>2.79799</v>
      </c>
      <c r="BW30" s="25">
        <v>1.802</v>
      </c>
      <c r="BX30" s="25">
        <v>2.2274799999999999</v>
      </c>
      <c r="BY30" s="25">
        <v>2.0019999999999998</v>
      </c>
      <c r="BZ30" s="25">
        <v>1.94225</v>
      </c>
      <c r="CA30" s="25">
        <v>2.2090000000000001</v>
      </c>
      <c r="CB30" s="25">
        <v>1.94503</v>
      </c>
      <c r="CC30" s="25">
        <v>1.9390000000000001</v>
      </c>
      <c r="CD30" s="25">
        <v>2.09578</v>
      </c>
      <c r="CE30" s="9">
        <f t="shared" si="0"/>
        <v>2.2514574358974357</v>
      </c>
      <c r="CP30" s="2">
        <v>25</v>
      </c>
      <c r="CQ30" s="6"/>
      <c r="CR30" s="25">
        <v>2.0327899999999999</v>
      </c>
      <c r="CS30" s="25">
        <v>2.5355300000000001</v>
      </c>
      <c r="CT30" s="25">
        <v>1.5499400000000001</v>
      </c>
      <c r="CU30" s="25">
        <v>2.3600099999999999</v>
      </c>
      <c r="CV30" s="25">
        <v>2.1791900000000002</v>
      </c>
      <c r="CW30" s="25">
        <v>2.58074</v>
      </c>
      <c r="CX30" s="25">
        <v>2.3452999999999999</v>
      </c>
      <c r="CY30" s="25">
        <v>2.7524000000000002</v>
      </c>
      <c r="CZ30" s="25">
        <v>1.73617</v>
      </c>
      <c r="DA30" s="25">
        <v>2.0606200000000001</v>
      </c>
      <c r="DB30" s="25">
        <v>2.1453000000000002</v>
      </c>
      <c r="DC30" s="25">
        <v>2.2296299999999998</v>
      </c>
      <c r="DD30" s="25">
        <v>2.2894299999999999</v>
      </c>
      <c r="DE30" s="25">
        <v>2.6400800000000002</v>
      </c>
      <c r="DF30" s="25">
        <v>1.5384500000000001</v>
      </c>
      <c r="DG30" s="25">
        <v>2.6299700000000001</v>
      </c>
      <c r="DH30" s="25">
        <v>2.6047400000000001</v>
      </c>
      <c r="DI30" s="25">
        <v>2.4578700000000002</v>
      </c>
      <c r="DJ30" s="25">
        <v>1.91774</v>
      </c>
      <c r="DK30" s="25">
        <v>1.90747</v>
      </c>
      <c r="DL30" s="25">
        <v>2.7976100000000002</v>
      </c>
      <c r="DM30" s="25">
        <v>1.90727</v>
      </c>
      <c r="DN30" s="25">
        <v>2.7089699999999999</v>
      </c>
      <c r="DO30" s="25">
        <v>1.3494600000000001</v>
      </c>
      <c r="DP30" s="25">
        <v>2.3999100000000002</v>
      </c>
      <c r="DQ30" s="25">
        <v>2.7998599999999998</v>
      </c>
      <c r="DR30" s="25">
        <v>2.5021100000000001</v>
      </c>
      <c r="DS30" s="25">
        <v>2.3172899999999998</v>
      </c>
      <c r="DT30" s="25">
        <v>2.2220599999999999</v>
      </c>
      <c r="DU30" s="25">
        <v>2.1956600000000002</v>
      </c>
      <c r="DV30" s="25">
        <v>1.6950499999999999</v>
      </c>
      <c r="DW30" s="25">
        <v>2.19638</v>
      </c>
      <c r="DX30" s="25">
        <v>2.4545699999999999</v>
      </c>
      <c r="DY30" s="25">
        <v>2.22925</v>
      </c>
      <c r="DZ30" s="25">
        <v>2.5622799999999999</v>
      </c>
      <c r="EA30" s="25">
        <v>2.79799</v>
      </c>
      <c r="EB30" s="25">
        <v>2.2274799999999999</v>
      </c>
      <c r="EC30" s="25">
        <v>1.94225</v>
      </c>
      <c r="ED30" s="25">
        <v>1.94503</v>
      </c>
      <c r="EE30" s="25">
        <v>2.09578</v>
      </c>
      <c r="EF30" s="9">
        <f t="shared" si="1"/>
        <v>2.2459907500000003</v>
      </c>
      <c r="EH30">
        <f t="shared" si="2"/>
        <v>19.090921375000001</v>
      </c>
    </row>
    <row r="31" spans="1:138" ht="15" thickBot="1" x14ac:dyDescent="0.35">
      <c r="A31" s="2">
        <v>26</v>
      </c>
      <c r="B31" s="6"/>
      <c r="C31" s="25">
        <v>2.3239999999999998</v>
      </c>
      <c r="D31" s="25">
        <v>2.0694400000000002</v>
      </c>
      <c r="E31" s="25">
        <v>2.569</v>
      </c>
      <c r="F31" s="25">
        <v>2.5716600000000001</v>
      </c>
      <c r="G31" s="25">
        <v>1.6870000000000001</v>
      </c>
      <c r="H31" s="25">
        <v>1.5744199999999999</v>
      </c>
      <c r="I31" s="25">
        <v>2.5</v>
      </c>
      <c r="J31" s="25">
        <v>2.3896700000000002</v>
      </c>
      <c r="K31" s="25">
        <v>2.573</v>
      </c>
      <c r="L31" s="25">
        <v>2.2058</v>
      </c>
      <c r="M31" s="25">
        <v>2.6</v>
      </c>
      <c r="N31" s="25">
        <v>2.6260300000000001</v>
      </c>
      <c r="O31" s="25">
        <v>2.3889999999999998</v>
      </c>
      <c r="P31" s="25">
        <v>2.3775599999999999</v>
      </c>
      <c r="Q31" s="25">
        <v>2.8420000000000001</v>
      </c>
      <c r="R31" s="25">
        <v>2.7895500000000002</v>
      </c>
      <c r="S31" s="25">
        <v>1.6910000000000001</v>
      </c>
      <c r="T31" s="25">
        <v>1.7707599999999999</v>
      </c>
      <c r="U31" s="25">
        <v>1.5880000000000001</v>
      </c>
      <c r="V31" s="25">
        <v>2.0839500000000002</v>
      </c>
      <c r="W31" s="25">
        <v>2.226</v>
      </c>
      <c r="X31" s="25">
        <v>2.18235</v>
      </c>
      <c r="Y31" s="25">
        <v>2.1739999999999999</v>
      </c>
      <c r="Z31" s="25">
        <v>2.2629000000000001</v>
      </c>
      <c r="AA31" s="25">
        <v>2.5</v>
      </c>
      <c r="AB31" s="25">
        <v>2.32708</v>
      </c>
      <c r="AC31" s="25">
        <v>2.6720000000000002</v>
      </c>
      <c r="AD31" s="25">
        <v>2.6773500000000001</v>
      </c>
      <c r="AE31" s="25">
        <v>1.956</v>
      </c>
      <c r="AF31" s="25">
        <v>1.5591999999999999</v>
      </c>
      <c r="AG31" s="25">
        <v>2.5819999999999999</v>
      </c>
      <c r="AH31" s="25">
        <v>2.6714099999999998</v>
      </c>
      <c r="AI31" s="25">
        <v>2.8</v>
      </c>
      <c r="AJ31" s="25">
        <v>2.6476700000000002</v>
      </c>
      <c r="AK31" s="25">
        <v>2.6</v>
      </c>
      <c r="AL31" s="25">
        <v>2.5003600000000001</v>
      </c>
      <c r="AM31" s="25">
        <v>2.3879999999999999</v>
      </c>
      <c r="AN31" s="25">
        <v>1.9270799999999999</v>
      </c>
      <c r="AO31" s="25">
        <v>1.8080000000000001</v>
      </c>
      <c r="AP31" s="25">
        <v>1.9160600000000001</v>
      </c>
      <c r="AQ31" s="25">
        <v>2.7970000000000002</v>
      </c>
      <c r="AR31" s="25">
        <v>2.8389199999999999</v>
      </c>
      <c r="AS31" s="25">
        <v>1.95</v>
      </c>
      <c r="AT31" s="25">
        <v>1.9292400000000001</v>
      </c>
      <c r="AU31" s="25">
        <v>2.8</v>
      </c>
      <c r="AV31" s="25">
        <v>2.7449599999999998</v>
      </c>
      <c r="AW31" s="25">
        <v>1.7050000000000001</v>
      </c>
      <c r="AX31" s="25">
        <v>1.3254900000000001</v>
      </c>
      <c r="AY31" s="25">
        <v>2.383</v>
      </c>
      <c r="AZ31" s="25">
        <v>2.4487399999999999</v>
      </c>
      <c r="BA31" s="25">
        <v>2.653</v>
      </c>
      <c r="BB31" s="25">
        <v>2.8468599999999999</v>
      </c>
      <c r="BC31" s="25">
        <v>2.6920000000000002</v>
      </c>
      <c r="BD31" s="25">
        <v>2.5401699999999998</v>
      </c>
      <c r="BE31" s="25">
        <v>2.5720000000000001</v>
      </c>
      <c r="BF31" s="25">
        <v>2.3514400000000002</v>
      </c>
      <c r="BG31" s="25">
        <v>2.3490000000000002</v>
      </c>
      <c r="BH31" s="25">
        <v>2.2773400000000001</v>
      </c>
      <c r="BI31" s="25">
        <v>2.4380000000000002</v>
      </c>
      <c r="BJ31" s="25">
        <v>2.2350099999999999</v>
      </c>
      <c r="BK31" s="25">
        <v>1.524</v>
      </c>
      <c r="BL31" s="25">
        <v>1.7218500000000001</v>
      </c>
      <c r="BM31" s="25">
        <v>2.4</v>
      </c>
      <c r="BN31" s="25">
        <v>2.25</v>
      </c>
      <c r="BO31" s="25">
        <v>2.4119999999999999</v>
      </c>
      <c r="BP31" s="25">
        <v>2.4849600000000001</v>
      </c>
      <c r="BQ31" s="25">
        <v>2.3809999999999998</v>
      </c>
      <c r="BR31" s="25">
        <v>2.26424</v>
      </c>
      <c r="BS31" s="25">
        <v>2.66</v>
      </c>
      <c r="BT31" s="25">
        <v>2.6031599999999999</v>
      </c>
      <c r="BU31" s="25">
        <v>2.7730000000000001</v>
      </c>
      <c r="BV31" s="25">
        <v>2.85039</v>
      </c>
      <c r="BW31" s="25">
        <v>2.1920000000000002</v>
      </c>
      <c r="BX31" s="25">
        <v>2.2483</v>
      </c>
      <c r="BY31" s="25">
        <v>1.9770000000000001</v>
      </c>
      <c r="BZ31" s="25">
        <v>1.96126</v>
      </c>
      <c r="CA31" s="25">
        <v>2.0979999999999999</v>
      </c>
      <c r="CB31" s="25">
        <v>1.97678</v>
      </c>
      <c r="CC31" s="26">
        <v>2.0470000000000002</v>
      </c>
      <c r="CD31" s="26">
        <v>2.1449600000000002</v>
      </c>
      <c r="CE31" s="9">
        <f t="shared" si="0"/>
        <v>2.284741794871795</v>
      </c>
      <c r="CP31" s="27">
        <v>26</v>
      </c>
      <c r="CQ31" s="6"/>
      <c r="CR31" s="25">
        <v>2.0694400000000002</v>
      </c>
      <c r="CS31" s="25">
        <v>2.5716600000000001</v>
      </c>
      <c r="CT31" s="25">
        <v>1.5744199999999999</v>
      </c>
      <c r="CU31" s="25">
        <v>2.3896700000000002</v>
      </c>
      <c r="CV31" s="25">
        <v>2.2058</v>
      </c>
      <c r="CW31" s="25">
        <v>2.6260300000000001</v>
      </c>
      <c r="CX31" s="25">
        <v>2.3775599999999999</v>
      </c>
      <c r="CY31" s="25">
        <v>2.7895500000000002</v>
      </c>
      <c r="CZ31" s="25">
        <v>1.7707599999999999</v>
      </c>
      <c r="DA31" s="25">
        <v>2.0839500000000002</v>
      </c>
      <c r="DB31" s="25">
        <v>2.18235</v>
      </c>
      <c r="DC31" s="25">
        <v>2.2629000000000001</v>
      </c>
      <c r="DD31" s="25">
        <v>2.32708</v>
      </c>
      <c r="DE31" s="25">
        <v>2.6773500000000001</v>
      </c>
      <c r="DF31" s="25">
        <v>1.5591999999999999</v>
      </c>
      <c r="DG31" s="25">
        <v>2.6714099999999998</v>
      </c>
      <c r="DH31" s="25">
        <v>2.6476700000000002</v>
      </c>
      <c r="DI31" s="25">
        <v>2.5003600000000001</v>
      </c>
      <c r="DJ31" s="25">
        <v>1.9270799999999999</v>
      </c>
      <c r="DK31" s="25">
        <v>1.9160600000000001</v>
      </c>
      <c r="DL31" s="25">
        <v>2.8389199999999999</v>
      </c>
      <c r="DM31" s="25">
        <v>1.9292400000000001</v>
      </c>
      <c r="DN31" s="25">
        <v>2.7449599999999998</v>
      </c>
      <c r="DO31" s="25">
        <v>1.3254900000000001</v>
      </c>
      <c r="DP31" s="25">
        <v>2.4487399999999999</v>
      </c>
      <c r="DQ31" s="25">
        <v>2.8468599999999999</v>
      </c>
      <c r="DR31" s="25">
        <v>2.5401699999999998</v>
      </c>
      <c r="DS31" s="25">
        <v>2.3514400000000002</v>
      </c>
      <c r="DT31" s="25">
        <v>2.2773400000000001</v>
      </c>
      <c r="DU31" s="25">
        <v>2.2350099999999999</v>
      </c>
      <c r="DV31" s="25">
        <v>1.7218500000000001</v>
      </c>
      <c r="DW31" s="25">
        <v>2.25</v>
      </c>
      <c r="DX31" s="25">
        <v>2.4849600000000001</v>
      </c>
      <c r="DY31" s="25">
        <v>2.26424</v>
      </c>
      <c r="DZ31" s="25">
        <v>2.6031599999999999</v>
      </c>
      <c r="EA31" s="25">
        <v>2.85039</v>
      </c>
      <c r="EB31" s="25">
        <v>2.2483</v>
      </c>
      <c r="EC31" s="25">
        <v>1.96126</v>
      </c>
      <c r="ED31" s="25">
        <v>1.97678</v>
      </c>
      <c r="EE31" s="26">
        <v>2.1449600000000002</v>
      </c>
      <c r="EF31" s="9">
        <f>AVERAGE(CR31:EE31)</f>
        <v>2.2793592499999997</v>
      </c>
      <c r="EH31">
        <f t="shared" si="2"/>
        <v>19.374553624999997</v>
      </c>
    </row>
    <row r="32" spans="1:138" x14ac:dyDescent="0.3">
      <c r="CP32" s="12" t="s">
        <v>30</v>
      </c>
      <c r="EF32" s="9">
        <f>AVERAGE(EF6:EF31)</f>
        <v>1.862257375</v>
      </c>
      <c r="EH32" s="9">
        <f>AVERAGE(EH6:EH31)</f>
        <v>15.829187687499997</v>
      </c>
    </row>
  </sheetData>
  <sheetProtection algorithmName="SHA-512" hashValue="K37FChM26gWfv3UMQSgdIRCSD8DwW4/QPnVeXv65GOa1ULXc9O0EyLHJSh4zYKpW5e7ua0SLIf/wtxBQM4NFRA==" saltValue="CRy2bSSNwh+Uo/3lishzDw==" spinCount="100000" sheet="1" objects="1" scenarios="1"/>
  <mergeCells count="3">
    <mergeCell ref="A3:U3"/>
    <mergeCell ref="CP3:CZ3"/>
    <mergeCell ref="A1:B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2"/>
  <sheetViews>
    <sheetView workbookViewId="0">
      <selection activeCell="BJ1" sqref="A1:XFD2"/>
    </sheetView>
  </sheetViews>
  <sheetFormatPr defaultRowHeight="14.4" x14ac:dyDescent="0.3"/>
  <sheetData>
    <row r="1" spans="1:61" ht="38.4" customHeight="1" x14ac:dyDescent="0.3">
      <c r="A1" s="48" t="s">
        <v>72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</row>
    <row r="2" spans="1:61" ht="67.8" customHeight="1" x14ac:dyDescent="0.3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</row>
    <row r="3" spans="1:61" ht="15" thickBot="1" x14ac:dyDescent="0.35">
      <c r="B3" s="50" t="s">
        <v>22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61" ht="27" thickBot="1" x14ac:dyDescent="0.35">
      <c r="A4" s="1" t="s">
        <v>0</v>
      </c>
      <c r="B4" s="7" t="s">
        <v>51</v>
      </c>
      <c r="C4" s="7" t="s">
        <v>51</v>
      </c>
      <c r="D4" s="7" t="s">
        <v>51</v>
      </c>
      <c r="E4" s="7" t="s">
        <v>51</v>
      </c>
      <c r="F4" s="7" t="s">
        <v>51</v>
      </c>
      <c r="G4" s="7" t="s">
        <v>51</v>
      </c>
      <c r="H4" s="7" t="s">
        <v>51</v>
      </c>
      <c r="I4" s="7" t="s">
        <v>51</v>
      </c>
      <c r="J4" s="7" t="s">
        <v>51</v>
      </c>
      <c r="K4" s="7" t="s">
        <v>51</v>
      </c>
      <c r="L4" s="7" t="s">
        <v>51</v>
      </c>
      <c r="M4" s="7" t="s">
        <v>51</v>
      </c>
      <c r="N4" s="7" t="s">
        <v>51</v>
      </c>
      <c r="O4" s="7" t="s">
        <v>51</v>
      </c>
      <c r="P4" s="7" t="s">
        <v>51</v>
      </c>
      <c r="Q4" s="7" t="s">
        <v>51</v>
      </c>
      <c r="R4" s="7" t="s">
        <v>51</v>
      </c>
      <c r="S4" s="7" t="s">
        <v>51</v>
      </c>
      <c r="T4" s="7" t="s">
        <v>51</v>
      </c>
      <c r="U4" s="7" t="s">
        <v>51</v>
      </c>
      <c r="V4" s="7" t="s">
        <v>51</v>
      </c>
      <c r="W4" s="7" t="s">
        <v>51</v>
      </c>
      <c r="X4" s="7" t="s">
        <v>51</v>
      </c>
      <c r="Y4" s="7" t="s">
        <v>51</v>
      </c>
      <c r="Z4" s="7" t="s">
        <v>51</v>
      </c>
      <c r="AA4" s="7" t="s">
        <v>51</v>
      </c>
      <c r="AB4" s="7" t="s">
        <v>51</v>
      </c>
      <c r="AC4" s="7" t="s">
        <v>51</v>
      </c>
      <c r="AD4" s="7" t="s">
        <v>51</v>
      </c>
      <c r="AE4" s="7" t="s">
        <v>51</v>
      </c>
      <c r="AF4" s="7" t="s">
        <v>51</v>
      </c>
      <c r="AG4" s="7" t="s">
        <v>51</v>
      </c>
      <c r="AH4" s="7" t="s">
        <v>51</v>
      </c>
      <c r="AI4" s="7" t="s">
        <v>51</v>
      </c>
      <c r="AJ4" s="7" t="s">
        <v>51</v>
      </c>
      <c r="AK4" s="7" t="s">
        <v>51</v>
      </c>
      <c r="AL4" s="7" t="s">
        <v>51</v>
      </c>
      <c r="AM4" s="7" t="s">
        <v>51</v>
      </c>
      <c r="AN4" s="7" t="s">
        <v>51</v>
      </c>
      <c r="AO4" s="7" t="s">
        <v>51</v>
      </c>
      <c r="AP4" s="7" t="s">
        <v>25</v>
      </c>
    </row>
    <row r="5" spans="1:61" ht="15" thickBot="1" x14ac:dyDescent="0.35">
      <c r="A5" s="2"/>
      <c r="B5" s="2">
        <v>1</v>
      </c>
      <c r="C5" s="7">
        <v>2</v>
      </c>
      <c r="D5">
        <v>4</v>
      </c>
      <c r="E5">
        <v>7</v>
      </c>
      <c r="F5">
        <v>8</v>
      </c>
      <c r="G5">
        <v>9</v>
      </c>
      <c r="H5">
        <v>14</v>
      </c>
      <c r="I5">
        <v>15</v>
      </c>
      <c r="J5">
        <v>16</v>
      </c>
      <c r="K5">
        <v>17</v>
      </c>
      <c r="L5">
        <v>18</v>
      </c>
      <c r="M5">
        <v>19</v>
      </c>
      <c r="N5">
        <v>21</v>
      </c>
      <c r="O5">
        <v>23</v>
      </c>
      <c r="P5">
        <v>25</v>
      </c>
      <c r="Q5">
        <v>26</v>
      </c>
      <c r="R5">
        <v>27</v>
      </c>
      <c r="S5">
        <v>29</v>
      </c>
      <c r="T5">
        <v>32</v>
      </c>
      <c r="U5">
        <v>33</v>
      </c>
      <c r="V5">
        <v>35</v>
      </c>
      <c r="W5">
        <v>36</v>
      </c>
      <c r="X5">
        <v>38</v>
      </c>
      <c r="Y5">
        <v>39</v>
      </c>
      <c r="Z5">
        <v>41</v>
      </c>
      <c r="AA5">
        <v>42</v>
      </c>
      <c r="AB5">
        <v>43</v>
      </c>
      <c r="AC5">
        <v>44</v>
      </c>
      <c r="AD5">
        <v>45</v>
      </c>
      <c r="AE5">
        <v>47</v>
      </c>
      <c r="AF5">
        <v>52</v>
      </c>
      <c r="AG5">
        <v>53</v>
      </c>
      <c r="AH5">
        <v>54</v>
      </c>
      <c r="AI5">
        <v>57</v>
      </c>
      <c r="AJ5">
        <v>58</v>
      </c>
      <c r="AK5">
        <v>61</v>
      </c>
      <c r="AL5">
        <v>63</v>
      </c>
      <c r="AM5">
        <v>64</v>
      </c>
      <c r="AN5">
        <v>65</v>
      </c>
      <c r="AO5">
        <v>66</v>
      </c>
    </row>
    <row r="6" spans="1:61" ht="15" thickBot="1" x14ac:dyDescent="0.35">
      <c r="A6" s="2">
        <v>1</v>
      </c>
      <c r="B6" s="8">
        <f>10.36*FI_daily!CR6</f>
        <v>11.9493276</v>
      </c>
      <c r="C6" s="8">
        <f>10.36*FI_daily!CS6</f>
        <v>17.286385200000002</v>
      </c>
      <c r="D6" s="8">
        <f>10.36*FI_daily!CT6</f>
        <v>9.9714999999999989</v>
      </c>
      <c r="E6" s="8">
        <f>10.36*FI_daily!CU6</f>
        <v>17.075973600000001</v>
      </c>
      <c r="F6" s="8">
        <f>10.36*FI_daily!CV6</f>
        <v>15.958026</v>
      </c>
      <c r="G6" s="8">
        <f>10.36*FI_daily!CW6</f>
        <v>15.473488799999998</v>
      </c>
      <c r="H6" s="8">
        <f>10.36*FI_daily!CX6</f>
        <v>16.274524</v>
      </c>
      <c r="I6" s="8">
        <f>10.36*FI_daily!CY6</f>
        <v>19.277473599999997</v>
      </c>
      <c r="J6" s="8">
        <f>10.36*FI_daily!CZ6</f>
        <v>9.3870923999999984</v>
      </c>
      <c r="K6" s="8">
        <f>10.36*FI_daily!DA6</f>
        <v>15.5484952</v>
      </c>
      <c r="L6" s="8">
        <f>10.36*FI_daily!DB6</f>
        <v>13.012470799999999</v>
      </c>
      <c r="M6" s="8">
        <f>10.36*FI_daily!DC6</f>
        <v>14.827853599999999</v>
      </c>
      <c r="N6" s="8">
        <f>10.36*FI_daily!DD6</f>
        <v>14.358131199999999</v>
      </c>
      <c r="O6" s="8">
        <f>10.36*FI_daily!DE6</f>
        <v>18.083379999999998</v>
      </c>
      <c r="P6" s="8">
        <f>10.36*FI_daily!DF6</f>
        <v>10.779579999999999</v>
      </c>
      <c r="Q6" s="8">
        <f>10.36*FI_daily!DG6</f>
        <v>16.9415008</v>
      </c>
      <c r="R6" s="8">
        <f>10.36*FI_daily!DH6</f>
        <v>16.311716399999998</v>
      </c>
      <c r="S6" s="8">
        <f>10.36*FI_daily!DI6</f>
        <v>14.9003736</v>
      </c>
      <c r="T6" s="8">
        <f>10.36*FI_daily!DJ6</f>
        <v>17.546628399999999</v>
      </c>
      <c r="U6" s="8">
        <f>10.36*FI_daily!DK6</f>
        <v>17.6256752</v>
      </c>
      <c r="V6" s="8">
        <f>10.36*FI_daily!DL6</f>
        <v>18.711713999999997</v>
      </c>
      <c r="W6" s="8">
        <f>10.36*FI_daily!DM6</f>
        <v>14.297317999999999</v>
      </c>
      <c r="X6" s="8">
        <f>10.36*FI_daily!DN6</f>
        <v>19.117826000000001</v>
      </c>
      <c r="Y6" s="8">
        <f>10.36*FI_daily!DO6</f>
        <v>19.940306399999997</v>
      </c>
      <c r="Z6" s="8">
        <f>10.36*FI_daily!DP6</f>
        <v>12.7232196</v>
      </c>
      <c r="AA6" s="8">
        <f>10.36*FI_daily!DQ6</f>
        <v>17.320158799999998</v>
      </c>
      <c r="AB6" s="8">
        <f>10.36*FI_daily!DR6</f>
        <v>16.45945</v>
      </c>
      <c r="AC6" s="8">
        <f>10.36*FI_daily!DS6</f>
        <v>15.5147216</v>
      </c>
      <c r="AD6" s="8">
        <f>10.36*FI_daily!DT6</f>
        <v>9.2742719999999998</v>
      </c>
      <c r="AE6" s="8">
        <f>10.36*FI_daily!DU6</f>
        <v>12.964296799999998</v>
      </c>
      <c r="AF6" s="8">
        <f>10.36*FI_daily!DV6</f>
        <v>10.898719999999999</v>
      </c>
      <c r="AG6" s="8">
        <f>10.36*FI_daily!DW6</f>
        <v>9.4211767999999996</v>
      </c>
      <c r="AH6" s="8">
        <f>10.36*FI_daily!DX6</f>
        <v>17.874625999999999</v>
      </c>
      <c r="AI6" s="8">
        <f>10.36*FI_daily!DY6</f>
        <v>14.394702000000001</v>
      </c>
      <c r="AJ6" s="8">
        <f>10.36*FI_daily!DZ6</f>
        <v>16.3798852</v>
      </c>
      <c r="AK6" s="8">
        <f>10.36*FI_daily!EA6</f>
        <v>15.956679199999998</v>
      </c>
      <c r="AL6" s="8">
        <f>10.36*FI_daily!EB6</f>
        <v>17.898972000000001</v>
      </c>
      <c r="AM6" s="8">
        <f>10.36*FI_daily!EC6</f>
        <v>15.3946492</v>
      </c>
      <c r="AN6" s="8">
        <f>10.36*FI_daily!ED6</f>
        <v>12.256605199999999</v>
      </c>
      <c r="AO6" s="8">
        <f>10.36*FI_daily!EE6</f>
        <v>9.4838547999999996</v>
      </c>
      <c r="AP6" s="8">
        <f>AVERAGE(B6:AO6)</f>
        <v>14.971818749999997</v>
      </c>
    </row>
    <row r="7" spans="1:61" ht="15" thickBot="1" x14ac:dyDescent="0.35">
      <c r="A7" s="2">
        <v>2</v>
      </c>
      <c r="B7" s="8">
        <f>10.36*FI_daily!CR7</f>
        <v>12.328918</v>
      </c>
      <c r="C7" s="8">
        <f>10.36*FI_daily!CS7</f>
        <v>17.660692000000001</v>
      </c>
      <c r="D7" s="8">
        <f>10.36*FI_daily!CT7</f>
        <v>10.2251128</v>
      </c>
      <c r="E7" s="8">
        <f>10.36*FI_daily!CU7</f>
        <v>17.383147600000001</v>
      </c>
      <c r="F7" s="8">
        <f>10.36*FI_daily!CV7</f>
        <v>16.2338092</v>
      </c>
      <c r="G7" s="8">
        <f>10.36*FI_daily!CW7</f>
        <v>15.9427968</v>
      </c>
      <c r="H7" s="8">
        <f>10.36*FI_daily!CX7</f>
        <v>16.608737599999998</v>
      </c>
      <c r="I7" s="8">
        <f>10.36*FI_daily!CY7</f>
        <v>19.6623476</v>
      </c>
      <c r="J7" s="8">
        <f>10.36*FI_daily!CZ7</f>
        <v>9.7453412000000004</v>
      </c>
      <c r="K7" s="8">
        <f>10.36*FI_daily!DA7</f>
        <v>15.790193999999998</v>
      </c>
      <c r="L7" s="8">
        <f>10.36*FI_daily!DB7</f>
        <v>13.396412400000001</v>
      </c>
      <c r="M7" s="8">
        <f>10.36*FI_daily!DC7</f>
        <v>15.1724272</v>
      </c>
      <c r="N7" s="8">
        <f>10.36*FI_daily!DD7</f>
        <v>14.7481852</v>
      </c>
      <c r="O7" s="8">
        <f>10.36*FI_daily!DE7</f>
        <v>18.469497199999999</v>
      </c>
      <c r="P7" s="8">
        <f>10.36*FI_daily!DF7</f>
        <v>10.994446399999999</v>
      </c>
      <c r="Q7" s="8">
        <f>10.36*FI_daily!DG7</f>
        <v>17.370922799999999</v>
      </c>
      <c r="R7" s="8">
        <f>10.36*FI_daily!DH7</f>
        <v>16.756367600000001</v>
      </c>
      <c r="S7" s="8">
        <f>10.36*FI_daily!DI7</f>
        <v>15.340466399999999</v>
      </c>
      <c r="T7" s="8">
        <f>10.36*FI_daily!DJ7</f>
        <v>17.643390799999999</v>
      </c>
      <c r="U7" s="8">
        <f>10.36*FI_daily!DK7</f>
        <v>17.714667599999999</v>
      </c>
      <c r="V7" s="8">
        <f>10.36*FI_daily!DL7</f>
        <v>19.1396856</v>
      </c>
      <c r="W7" s="8">
        <f>10.36*FI_daily!DM7</f>
        <v>14.5249272</v>
      </c>
      <c r="X7" s="8">
        <f>10.36*FI_daily!DN7</f>
        <v>19.490578799999998</v>
      </c>
      <c r="Y7" s="8">
        <f>10.36*FI_daily!DO7</f>
        <v>19.6919772</v>
      </c>
      <c r="Z7" s="8">
        <f>10.36*FI_daily!DP7</f>
        <v>13.229098399999998</v>
      </c>
      <c r="AA7" s="8">
        <f>10.36*FI_daily!DQ7</f>
        <v>17.807078799999999</v>
      </c>
      <c r="AB7" s="8">
        <f>10.36*FI_daily!DR7</f>
        <v>16.853751599999999</v>
      </c>
      <c r="AC7" s="8">
        <f>10.36*FI_daily!DS7</f>
        <v>15.868515599999998</v>
      </c>
      <c r="AD7" s="8">
        <f>10.36*FI_daily!DT7</f>
        <v>9.8469727999999996</v>
      </c>
      <c r="AE7" s="8">
        <f>10.36*FI_daily!DU7</f>
        <v>13.371859199999999</v>
      </c>
      <c r="AF7" s="8">
        <f>10.36*FI_daily!DV7</f>
        <v>11.176264399999999</v>
      </c>
      <c r="AG7" s="8">
        <f>10.36*FI_daily!DW7</f>
        <v>9.9767835999999992</v>
      </c>
      <c r="AH7" s="8">
        <f>10.36*FI_daily!DX7</f>
        <v>18.189362799999998</v>
      </c>
      <c r="AI7" s="8">
        <f>10.36*FI_daily!DY7</f>
        <v>14.757198399999998</v>
      </c>
      <c r="AJ7" s="8">
        <f>10.36*FI_daily!DZ7</f>
        <v>16.803401999999998</v>
      </c>
      <c r="AK7" s="8">
        <f>10.36*FI_daily!EA7</f>
        <v>16.499646800000001</v>
      </c>
      <c r="AL7" s="8">
        <f>10.36*FI_daily!EB7</f>
        <v>18.1146672</v>
      </c>
      <c r="AM7" s="8">
        <f>10.36*FI_daily!EC7</f>
        <v>15.5916964</v>
      </c>
      <c r="AN7" s="8">
        <f>10.36*FI_daily!ED7</f>
        <v>12.585535199999999</v>
      </c>
      <c r="AO7" s="8">
        <f>10.36*FI_daily!EE7</f>
        <v>9.9933595999999998</v>
      </c>
      <c r="AP7" s="9">
        <f>AVERAGE(B7:AO7)</f>
        <v>15.31750605</v>
      </c>
    </row>
    <row r="8" spans="1:61" ht="15" thickBot="1" x14ac:dyDescent="0.35">
      <c r="A8" s="2">
        <v>3</v>
      </c>
      <c r="B8" s="8">
        <f>10.36*FI_daily!CR8</f>
        <v>12.708508399999999</v>
      </c>
      <c r="C8" s="8">
        <f>10.36*FI_daily!CS8</f>
        <v>18.034895200000001</v>
      </c>
      <c r="D8" s="8">
        <f>10.36*FI_daily!CT8</f>
        <v>10.478725599999999</v>
      </c>
      <c r="E8" s="8">
        <f>10.36*FI_daily!CU8</f>
        <v>17.6904252</v>
      </c>
      <c r="F8" s="8">
        <f>10.36*FI_daily!CV8</f>
        <v>16.509592399999999</v>
      </c>
      <c r="G8" s="8">
        <f>10.36*FI_daily!CW8</f>
        <v>16.412104799999998</v>
      </c>
      <c r="H8" s="8">
        <f>10.36*FI_daily!CX8</f>
        <v>16.943054799999999</v>
      </c>
      <c r="I8" s="8">
        <f>10.36*FI_daily!CY8</f>
        <v>20.0472216</v>
      </c>
      <c r="J8" s="8">
        <f>10.36*FI_daily!CZ8</f>
        <v>10.1036936</v>
      </c>
      <c r="K8" s="8">
        <f>10.36*FI_daily!DA8</f>
        <v>16.031789199999999</v>
      </c>
      <c r="L8" s="8">
        <f>10.36*FI_daily!DB8</f>
        <v>13.7802504</v>
      </c>
      <c r="M8" s="8">
        <f>10.36*FI_daily!DC8</f>
        <v>15.517104399999999</v>
      </c>
      <c r="N8" s="8">
        <f>10.36*FI_daily!DD8</f>
        <v>15.138239199999999</v>
      </c>
      <c r="O8" s="8">
        <f>10.36*FI_daily!DE8</f>
        <v>18.8556144</v>
      </c>
      <c r="P8" s="8">
        <f>10.36*FI_daily!DF8</f>
        <v>11.2094164</v>
      </c>
      <c r="Q8" s="8">
        <f>10.36*FI_daily!DG8</f>
        <v>17.800241199999999</v>
      </c>
      <c r="R8" s="8">
        <f>10.36*FI_daily!DH8</f>
        <v>17.201122399999999</v>
      </c>
      <c r="S8" s="8">
        <f>10.36*FI_daily!DI8</f>
        <v>15.780559199999999</v>
      </c>
      <c r="T8" s="8">
        <f>10.36*FI_daily!DJ8</f>
        <v>17.740049599999999</v>
      </c>
      <c r="U8" s="8">
        <f>10.36*FI_daily!DK8</f>
        <v>17.803659999999997</v>
      </c>
      <c r="V8" s="8">
        <f>10.36*FI_daily!DL8</f>
        <v>19.567760799999999</v>
      </c>
      <c r="W8" s="8">
        <f>10.36*FI_daily!DM8</f>
        <v>14.752432799999999</v>
      </c>
      <c r="X8" s="8">
        <f>10.36*FI_daily!DN8</f>
        <v>19.863435199999998</v>
      </c>
      <c r="Y8" s="8">
        <f>10.36*FI_daily!DO8</f>
        <v>19.443648</v>
      </c>
      <c r="Z8" s="8">
        <f>10.36*FI_daily!DP8</f>
        <v>13.7348736</v>
      </c>
      <c r="AA8" s="8">
        <f>10.36*FI_daily!DQ8</f>
        <v>18.293998800000001</v>
      </c>
      <c r="AB8" s="8">
        <f>10.36*FI_daily!DR8</f>
        <v>17.248053200000001</v>
      </c>
      <c r="AC8" s="8">
        <f>10.36*FI_daily!DS8</f>
        <v>16.222413200000002</v>
      </c>
      <c r="AD8" s="8">
        <f>10.36*FI_daily!DT8</f>
        <v>10.4197772</v>
      </c>
      <c r="AE8" s="8">
        <f>10.36*FI_daily!DU8</f>
        <v>13.7795252</v>
      </c>
      <c r="AF8" s="8">
        <f>10.36*FI_daily!DV8</f>
        <v>11.4539124</v>
      </c>
      <c r="AG8" s="8">
        <f>10.36*FI_daily!DW8</f>
        <v>10.532286799999998</v>
      </c>
      <c r="AH8" s="8">
        <f>10.36*FI_daily!DX8</f>
        <v>18.504203199999999</v>
      </c>
      <c r="AI8" s="8">
        <f>10.36*FI_daily!DY8</f>
        <v>15.119798400000001</v>
      </c>
      <c r="AJ8" s="8">
        <f>10.36*FI_daily!DZ8</f>
        <v>17.227022399999999</v>
      </c>
      <c r="AK8" s="8">
        <f>10.36*FI_daily!EA8</f>
        <v>17.042614399999998</v>
      </c>
      <c r="AL8" s="8">
        <f>10.36*FI_daily!EB8</f>
        <v>18.330465999999998</v>
      </c>
      <c r="AM8" s="8">
        <f>10.36*FI_daily!EC8</f>
        <v>15.788639999999999</v>
      </c>
      <c r="AN8" s="8">
        <f>10.36*FI_daily!ED8</f>
        <v>12.914465199999999</v>
      </c>
      <c r="AO8" s="8">
        <f>10.36*FI_daily!EE8</f>
        <v>10.5028644</v>
      </c>
      <c r="AP8" s="9">
        <f>AVERAGE(A8:AO8)</f>
        <v>15.354352663414636</v>
      </c>
    </row>
    <row r="9" spans="1:61" ht="15" thickBot="1" x14ac:dyDescent="0.35">
      <c r="A9" s="2">
        <v>4</v>
      </c>
      <c r="B9" s="8">
        <f>10.36*FI_daily!CR9</f>
        <v>13.088098799999999</v>
      </c>
      <c r="C9" s="8">
        <f>10.36*FI_daily!CS9</f>
        <v>18.409098399999998</v>
      </c>
      <c r="D9" s="8">
        <f>10.36*FI_daily!CT9</f>
        <v>10.732234799999999</v>
      </c>
      <c r="E9" s="8">
        <f>10.36*FI_daily!CU9</f>
        <v>17.997702799999999</v>
      </c>
      <c r="F9" s="8">
        <f>10.36*FI_daily!CV9</f>
        <v>16.785271999999999</v>
      </c>
      <c r="G9" s="8">
        <f>10.36*FI_daily!CW9</f>
        <v>16.8814128</v>
      </c>
      <c r="H9" s="8">
        <f>10.36*FI_daily!CX9</f>
        <v>17.277372</v>
      </c>
      <c r="I9" s="8">
        <f>10.36*FI_daily!CY9</f>
        <v>20.432199199999999</v>
      </c>
      <c r="J9" s="8">
        <f>10.36*FI_daily!CZ9</f>
        <v>10.462045999999999</v>
      </c>
      <c r="K9" s="8">
        <f>10.36*FI_daily!DA9</f>
        <v>16.273488</v>
      </c>
      <c r="L9" s="8">
        <f>10.36*FI_daily!DB9</f>
        <v>14.164088399999999</v>
      </c>
      <c r="M9" s="8">
        <f>10.36*FI_daily!DC9</f>
        <v>15.861677999999999</v>
      </c>
      <c r="N9" s="8">
        <f>10.36*FI_daily!DD9</f>
        <v>15.528189599999999</v>
      </c>
      <c r="O9" s="8">
        <f>10.36*FI_daily!DE9</f>
        <v>19.241835200000001</v>
      </c>
      <c r="P9" s="8">
        <f>10.36*FI_daily!DF9</f>
        <v>11.424386399999999</v>
      </c>
      <c r="Q9" s="8">
        <f>10.36*FI_daily!DG9</f>
        <v>18.229663199999997</v>
      </c>
      <c r="R9" s="8">
        <f>10.36*FI_daily!DH9</f>
        <v>17.645877200000001</v>
      </c>
      <c r="S9" s="8">
        <f>10.36*FI_daily!DI9</f>
        <v>16.220755599999997</v>
      </c>
      <c r="T9" s="8">
        <f>10.36*FI_daily!DJ9</f>
        <v>17.836811999999998</v>
      </c>
      <c r="U9" s="8">
        <f>10.36*FI_daily!DK9</f>
        <v>17.892652399999999</v>
      </c>
      <c r="V9" s="8">
        <f>10.36*FI_daily!DL9</f>
        <v>19.995732400000001</v>
      </c>
      <c r="W9" s="8">
        <f>10.36*FI_daily!DM9</f>
        <v>14.980041999999999</v>
      </c>
      <c r="X9" s="8">
        <f>10.36*FI_daily!DN9</f>
        <v>20.236187999999999</v>
      </c>
      <c r="Y9" s="8">
        <f>10.36*FI_daily!DO9</f>
        <v>19.195318799999999</v>
      </c>
      <c r="Z9" s="8">
        <f>10.36*FI_daily!DP9</f>
        <v>14.2407524</v>
      </c>
      <c r="AA9" s="8">
        <f>10.36*FI_daily!DQ9</f>
        <v>18.780918799999998</v>
      </c>
      <c r="AB9" s="8">
        <f>10.36*FI_daily!DR9</f>
        <v>17.6422512</v>
      </c>
      <c r="AC9" s="8">
        <f>10.36*FI_daily!DS9</f>
        <v>16.576207199999999</v>
      </c>
      <c r="AD9" s="8">
        <f>10.36*FI_daily!DT9</f>
        <v>10.992478</v>
      </c>
      <c r="AE9" s="8">
        <f>10.36*FI_daily!DU9</f>
        <v>14.1870876</v>
      </c>
      <c r="AF9" s="8">
        <f>10.36*FI_daily!DV9</f>
        <v>11.731456799999998</v>
      </c>
      <c r="AG9" s="8">
        <f>10.36*FI_daily!DW9</f>
        <v>11.087893599999999</v>
      </c>
      <c r="AH9" s="8">
        <f>10.36*FI_daily!DX9</f>
        <v>18.818939999999998</v>
      </c>
      <c r="AI9" s="8">
        <f>10.36*FI_daily!DY9</f>
        <v>15.482294799999998</v>
      </c>
      <c r="AJ9" s="8">
        <f>10.36*FI_daily!DZ9</f>
        <v>17.650539199999997</v>
      </c>
      <c r="AK9" s="8">
        <f>10.36*FI_daily!EA9</f>
        <v>17.5854784</v>
      </c>
      <c r="AL9" s="8">
        <f>10.36*FI_daily!EB9</f>
        <v>18.5461612</v>
      </c>
      <c r="AM9" s="8">
        <f>10.36*FI_daily!EC9</f>
        <v>15.985583599999998</v>
      </c>
      <c r="AN9" s="8">
        <f>10.36*FI_daily!ED9</f>
        <v>13.243291599999999</v>
      </c>
      <c r="AO9" s="8">
        <f>10.36*FI_daily!EE9</f>
        <v>11.012369199999998</v>
      </c>
      <c r="AP9" s="9">
        <f t="shared" ref="AP9:AP31" si="0">AVERAGE(B9:AO9)</f>
        <v>16.008896190000002</v>
      </c>
    </row>
    <row r="10" spans="1:61" ht="15" thickBot="1" x14ac:dyDescent="0.35">
      <c r="A10" s="2">
        <v>5</v>
      </c>
      <c r="B10" s="8">
        <f>10.36*FI_daily!CR10</f>
        <v>13.467689200000001</v>
      </c>
      <c r="C10" s="8">
        <f>10.36*FI_daily!CS10</f>
        <v>18.783405199999997</v>
      </c>
      <c r="D10" s="8">
        <f>10.36*FI_daily!CT10</f>
        <v>10.9858476</v>
      </c>
      <c r="E10" s="8">
        <f>10.36*FI_daily!CU10</f>
        <v>18.304876799999999</v>
      </c>
      <c r="F10" s="8">
        <f>10.36*FI_daily!CV10</f>
        <v>17.061055199999998</v>
      </c>
      <c r="G10" s="8">
        <f>10.36*FI_daily!CW10</f>
        <v>17.350617199999999</v>
      </c>
      <c r="H10" s="8">
        <f>10.36*FI_daily!CX10</f>
        <v>17.611585599999998</v>
      </c>
      <c r="I10" s="8">
        <f>10.36*FI_daily!CY10</f>
        <v>20.817073199999999</v>
      </c>
      <c r="J10" s="8">
        <f>10.36*FI_daily!CZ10</f>
        <v>10.820294799999999</v>
      </c>
      <c r="K10" s="8">
        <f>10.36*FI_daily!DA10</f>
        <v>16.515083199999999</v>
      </c>
      <c r="L10" s="8">
        <f>10.36*FI_daily!DB10</f>
        <v>14.547926399999998</v>
      </c>
      <c r="M10" s="8">
        <f>10.36*FI_daily!DC10</f>
        <v>16.206355199999997</v>
      </c>
      <c r="N10" s="8">
        <f>10.36*FI_daily!DD10</f>
        <v>15.9182436</v>
      </c>
      <c r="O10" s="8">
        <f>10.36*FI_daily!DE10</f>
        <v>19.627952399999998</v>
      </c>
      <c r="P10" s="8">
        <f>10.36*FI_daily!DF10</f>
        <v>11.6393564</v>
      </c>
      <c r="Q10" s="8">
        <f>10.36*FI_daily!DG10</f>
        <v>18.658981600000001</v>
      </c>
      <c r="R10" s="8">
        <f>10.36*FI_daily!DH10</f>
        <v>18.090631999999999</v>
      </c>
      <c r="S10" s="8">
        <f>10.36*FI_daily!DI10</f>
        <v>16.660848399999999</v>
      </c>
      <c r="T10" s="8">
        <f>10.36*FI_daily!DJ10</f>
        <v>17.933470799999998</v>
      </c>
      <c r="U10" s="8">
        <f>10.36*FI_daily!DK10</f>
        <v>17.981644799999998</v>
      </c>
      <c r="V10" s="8">
        <f>10.36*FI_daily!DL10</f>
        <v>20.423704000000001</v>
      </c>
      <c r="W10" s="8">
        <f>10.36*FI_daily!DM10</f>
        <v>15.207651199999997</v>
      </c>
      <c r="X10" s="8">
        <f>10.36*FI_daily!DN10</f>
        <v>20.609044399999998</v>
      </c>
      <c r="Y10" s="8">
        <f>10.36*FI_daily!DO10</f>
        <v>18.946989599999998</v>
      </c>
      <c r="Z10" s="8">
        <f>10.36*FI_daily!DP10</f>
        <v>14.7465276</v>
      </c>
      <c r="AA10" s="8">
        <f>10.36*FI_daily!DQ10</f>
        <v>19.2678388</v>
      </c>
      <c r="AB10" s="8">
        <f>10.36*FI_daily!DR10</f>
        <v>18.036552799999999</v>
      </c>
      <c r="AC10" s="8">
        <f>10.36*FI_daily!DS10</f>
        <v>16.930104799999999</v>
      </c>
      <c r="AD10" s="8">
        <f>10.36*FI_daily!DT10</f>
        <v>11.565282400000001</v>
      </c>
      <c r="AE10" s="8">
        <f>10.36*FI_daily!DU10</f>
        <v>14.594753599999999</v>
      </c>
      <c r="AF10" s="8">
        <f>10.36*FI_daily!DV10</f>
        <v>12.009104800000001</v>
      </c>
      <c r="AG10" s="8">
        <f>10.36*FI_daily!DW10</f>
        <v>11.6433968</v>
      </c>
      <c r="AH10" s="8">
        <f>10.36*FI_daily!DX10</f>
        <v>19.133780399999999</v>
      </c>
      <c r="AI10" s="8">
        <f>10.36*FI_daily!DY10</f>
        <v>15.8447912</v>
      </c>
      <c r="AJ10" s="8">
        <f>10.36*FI_daily!DZ10</f>
        <v>18.074055999999999</v>
      </c>
      <c r="AK10" s="8">
        <f>10.36*FI_daily!EA10</f>
        <v>18.128445999999997</v>
      </c>
      <c r="AL10" s="8">
        <f>10.36*FI_daily!EB10</f>
        <v>18.761959999999998</v>
      </c>
      <c r="AM10" s="8">
        <f>10.36*FI_daily!EC10</f>
        <v>16.182527199999999</v>
      </c>
      <c r="AN10" s="8">
        <f>10.36*FI_daily!ED10</f>
        <v>13.572221599999999</v>
      </c>
      <c r="AO10" s="8">
        <f>10.36*FI_daily!EE10</f>
        <v>11.521873999999999</v>
      </c>
      <c r="AP10" s="9">
        <f t="shared" si="0"/>
        <v>16.354588669999998</v>
      </c>
    </row>
    <row r="11" spans="1:61" ht="15" thickBot="1" x14ac:dyDescent="0.35">
      <c r="A11" s="2">
        <v>6</v>
      </c>
      <c r="B11" s="8">
        <f>10.36*FI_daily!CR11</f>
        <v>13.847383199999998</v>
      </c>
      <c r="C11" s="8">
        <f>10.36*FI_daily!CS11</f>
        <v>19.157608399999997</v>
      </c>
      <c r="D11" s="8">
        <f>10.36*FI_daily!CT11</f>
        <v>11.239460399999999</v>
      </c>
      <c r="E11" s="8">
        <f>10.36*FI_daily!CU11</f>
        <v>18.612154399999998</v>
      </c>
      <c r="F11" s="8">
        <f>10.36*FI_daily!CV11</f>
        <v>17.336838399999998</v>
      </c>
      <c r="G11" s="8">
        <f>10.36*FI_daily!CW11</f>
        <v>17.8199252</v>
      </c>
      <c r="H11" s="8">
        <f>10.36*FI_daily!CX11</f>
        <v>17.945902799999999</v>
      </c>
      <c r="I11" s="8">
        <f>10.36*FI_daily!CY11</f>
        <v>21.201947199999999</v>
      </c>
      <c r="J11" s="8">
        <f>10.36*FI_daily!CZ11</f>
        <v>11.1786472</v>
      </c>
      <c r="K11" s="8">
        <f>10.36*FI_daily!DA11</f>
        <v>16.756782000000001</v>
      </c>
      <c r="L11" s="8">
        <f>10.36*FI_daily!DB11</f>
        <v>14.931868</v>
      </c>
      <c r="M11" s="8">
        <f>10.36*FI_daily!DC11</f>
        <v>16.550928799999998</v>
      </c>
      <c r="N11" s="8">
        <f>10.36*FI_daily!DD11</f>
        <v>16.308193999999997</v>
      </c>
      <c r="O11" s="8">
        <f>10.36*FI_daily!DE11</f>
        <v>20.014173199999998</v>
      </c>
      <c r="P11" s="8">
        <f>10.36*FI_daily!DF11</f>
        <v>11.854326399999998</v>
      </c>
      <c r="Q11" s="8">
        <f>10.36*FI_daily!DG11</f>
        <v>19.088403599999999</v>
      </c>
      <c r="R11" s="8">
        <f>10.36*FI_daily!DH11</f>
        <v>18.535283199999999</v>
      </c>
      <c r="S11" s="8">
        <f>10.36*FI_daily!DI11</f>
        <v>17.101044799999997</v>
      </c>
      <c r="T11" s="8">
        <f>10.36*FI_daily!DJ11</f>
        <v>18.030233199999998</v>
      </c>
      <c r="U11" s="8">
        <f>10.36*FI_daily!DK11</f>
        <v>18.0706372</v>
      </c>
      <c r="V11" s="8">
        <f>10.36*FI_daily!DL11</f>
        <v>20.8516756</v>
      </c>
      <c r="W11" s="8">
        <f>10.36*FI_daily!DM11</f>
        <v>15.435260399999999</v>
      </c>
      <c r="X11" s="8">
        <f>10.36*FI_daily!DN11</f>
        <v>20.981797199999999</v>
      </c>
      <c r="Y11" s="8">
        <f>10.36*FI_daily!DO11</f>
        <v>18.698660400000001</v>
      </c>
      <c r="Z11" s="8">
        <f>10.36*FI_daily!DP11</f>
        <v>15.2524064</v>
      </c>
      <c r="AA11" s="8">
        <f>10.36*FI_daily!DQ11</f>
        <v>19.7548624</v>
      </c>
      <c r="AB11" s="8">
        <f>10.36*FI_daily!DR11</f>
        <v>18.430854399999998</v>
      </c>
      <c r="AC11" s="8">
        <f>10.36*FI_daily!DS11</f>
        <v>17.283898799999999</v>
      </c>
      <c r="AD11" s="8">
        <f>10.36*FI_daily!DT11</f>
        <v>12.138086799999998</v>
      </c>
      <c r="AE11" s="8">
        <f>10.36*FI_daily!DU11</f>
        <v>15.002315999999999</v>
      </c>
      <c r="AF11" s="8">
        <f>10.36*FI_daily!DV11</f>
        <v>12.286649199999999</v>
      </c>
      <c r="AG11" s="8">
        <f>10.36*FI_daily!DW11</f>
        <v>12.199003599999999</v>
      </c>
      <c r="AH11" s="8">
        <f>10.36*FI_daily!DX11</f>
        <v>19.448517199999998</v>
      </c>
      <c r="AI11" s="8">
        <f>10.36*FI_daily!DY11</f>
        <v>16.207287600000001</v>
      </c>
      <c r="AJ11" s="8">
        <f>10.36*FI_daily!DZ11</f>
        <v>18.4976764</v>
      </c>
      <c r="AK11" s="8">
        <f>10.36*FI_daily!EA11</f>
        <v>18.671413599999998</v>
      </c>
      <c r="AL11" s="8">
        <f>10.36*FI_daily!EB11</f>
        <v>18.977655199999997</v>
      </c>
      <c r="AM11" s="8">
        <f>10.36*FI_daily!EC11</f>
        <v>16.3794708</v>
      </c>
      <c r="AN11" s="8">
        <f>10.36*FI_daily!ED11</f>
        <v>13.901151599999999</v>
      </c>
      <c r="AO11" s="8">
        <f>10.36*FI_daily!EE11</f>
        <v>12.031378799999999</v>
      </c>
      <c r="AP11" s="9">
        <f t="shared" si="0"/>
        <v>16.700294100000001</v>
      </c>
    </row>
    <row r="12" spans="1:61" ht="15" thickBot="1" x14ac:dyDescent="0.35">
      <c r="A12" s="2">
        <v>7</v>
      </c>
      <c r="B12" s="8">
        <f>10.36*FI_daily!CR12</f>
        <v>14.226973599999999</v>
      </c>
      <c r="C12" s="8">
        <f>10.36*FI_daily!CS12</f>
        <v>19.531811600000001</v>
      </c>
      <c r="D12" s="8">
        <f>10.36*FI_daily!CT12</f>
        <v>11.492969599999999</v>
      </c>
      <c r="E12" s="8">
        <f>10.36*FI_daily!CU12</f>
        <v>18.919328399999998</v>
      </c>
      <c r="F12" s="8">
        <f>10.36*FI_daily!CV12</f>
        <v>17.612621599999997</v>
      </c>
      <c r="G12" s="8">
        <f>10.36*FI_daily!CW12</f>
        <v>18.289233200000002</v>
      </c>
      <c r="H12" s="8">
        <f>10.36*FI_daily!CX12</f>
        <v>18.28022</v>
      </c>
      <c r="I12" s="8">
        <f>10.36*FI_daily!CY12</f>
        <v>21.586821199999999</v>
      </c>
      <c r="J12" s="8">
        <f>10.36*FI_daily!CZ12</f>
        <v>11.5369996</v>
      </c>
      <c r="K12" s="8">
        <f>10.36*FI_daily!DA12</f>
        <v>16.9983772</v>
      </c>
      <c r="L12" s="8">
        <f>10.36*FI_daily!DB12</f>
        <v>15.315706</v>
      </c>
      <c r="M12" s="8">
        <f>10.36*FI_daily!DC12</f>
        <v>16.895605999999997</v>
      </c>
      <c r="N12" s="8">
        <f>10.36*FI_daily!DD12</f>
        <v>16.698248</v>
      </c>
      <c r="O12" s="8">
        <f>10.36*FI_daily!DE12</f>
        <v>20.400290399999999</v>
      </c>
      <c r="P12" s="8">
        <f>10.36*FI_daily!DF12</f>
        <v>12.069192799999998</v>
      </c>
      <c r="Q12" s="8">
        <f>10.36*FI_daily!DG12</f>
        <v>19.517721999999999</v>
      </c>
      <c r="R12" s="8">
        <f>10.36*FI_daily!DH12</f>
        <v>18.980037999999997</v>
      </c>
      <c r="S12" s="8">
        <f>10.36*FI_daily!DI12</f>
        <v>17.541137599999999</v>
      </c>
      <c r="T12" s="8">
        <f>10.36*FI_daily!DJ12</f>
        <v>18.126891999999998</v>
      </c>
      <c r="U12" s="8">
        <f>10.36*FI_daily!DK12</f>
        <v>18.159629599999999</v>
      </c>
      <c r="V12" s="8">
        <f>10.36*FI_daily!DL12</f>
        <v>21.279647199999999</v>
      </c>
      <c r="W12" s="8">
        <f>10.36*FI_daily!DM12</f>
        <v>15.662765999999998</v>
      </c>
      <c r="X12" s="8">
        <f>10.36*FI_daily!DN12</f>
        <v>21.354653599999999</v>
      </c>
      <c r="Y12" s="8">
        <f>10.36*FI_daily!DO12</f>
        <v>18.450331200000001</v>
      </c>
      <c r="Z12" s="8">
        <f>10.36*FI_daily!DP12</f>
        <v>15.7581816</v>
      </c>
      <c r="AA12" s="8">
        <f>10.36*FI_daily!DQ12</f>
        <v>20.241782399999998</v>
      </c>
      <c r="AB12" s="8">
        <f>10.36*FI_daily!DR12</f>
        <v>18.825052400000001</v>
      </c>
      <c r="AC12" s="8">
        <f>10.36*FI_daily!DS12</f>
        <v>17.637796399999999</v>
      </c>
      <c r="AD12" s="8">
        <f>10.36*FI_daily!DT12</f>
        <v>12.710787599999998</v>
      </c>
      <c r="AE12" s="8">
        <f>10.36*FI_daily!DU12</f>
        <v>15.409981999999999</v>
      </c>
      <c r="AF12" s="8">
        <f>10.36*FI_daily!DV12</f>
        <v>12.564193599999999</v>
      </c>
      <c r="AG12" s="8">
        <f>10.36*FI_daily!DW12</f>
        <v>12.7545068</v>
      </c>
      <c r="AH12" s="8">
        <f>10.36*FI_daily!DX12</f>
        <v>19.763357599999999</v>
      </c>
      <c r="AI12" s="8">
        <f>10.36*FI_daily!DY12</f>
        <v>16.569783999999999</v>
      </c>
      <c r="AJ12" s="8">
        <f>10.36*FI_daily!DZ12</f>
        <v>18.921193200000001</v>
      </c>
      <c r="AK12" s="8">
        <f>10.36*FI_daily!EA12</f>
        <v>19.214277599999999</v>
      </c>
      <c r="AL12" s="8">
        <f>10.36*FI_daily!EB12</f>
        <v>19.1933504</v>
      </c>
      <c r="AM12" s="8">
        <f>10.36*FI_daily!EC12</f>
        <v>16.576414399999997</v>
      </c>
      <c r="AN12" s="8">
        <f>10.36*FI_daily!ED12</f>
        <v>14.230081599999998</v>
      </c>
      <c r="AO12" s="8">
        <f>10.36*FI_daily!EE12</f>
        <v>12.540883599999999</v>
      </c>
      <c r="AP12" s="9">
        <f t="shared" si="0"/>
        <v>17.045971039999991</v>
      </c>
    </row>
    <row r="13" spans="1:61" ht="15" thickBot="1" x14ac:dyDescent="0.35">
      <c r="A13" s="2">
        <v>8</v>
      </c>
      <c r="B13" s="8">
        <f>10.36*FI_daily!CR13</f>
        <v>14.606563999999999</v>
      </c>
      <c r="C13" s="8">
        <f>10.36*FI_daily!CS13</f>
        <v>19.9061184</v>
      </c>
      <c r="D13" s="8">
        <f>10.36*FI_daily!CT13</f>
        <v>11.746582399999999</v>
      </c>
      <c r="E13" s="8">
        <f>10.36*FI_daily!CU13</f>
        <v>19.226606</v>
      </c>
      <c r="F13" s="8">
        <f>10.36*FI_daily!CV13</f>
        <v>17.8884048</v>
      </c>
      <c r="G13" s="8">
        <f>10.36*FI_daily!CW13</f>
        <v>18.7585412</v>
      </c>
      <c r="H13" s="8">
        <f>10.36*FI_daily!CX13</f>
        <v>18.614433599999998</v>
      </c>
      <c r="I13" s="8">
        <f>10.36*FI_daily!CY13</f>
        <v>21.971695199999999</v>
      </c>
      <c r="J13" s="8">
        <f>10.36*FI_daily!CZ13</f>
        <v>11.8952484</v>
      </c>
      <c r="K13" s="8">
        <f>10.36*FI_daily!DA13</f>
        <v>17.240075999999998</v>
      </c>
      <c r="L13" s="8">
        <f>10.36*FI_daily!DB13</f>
        <v>15.699543999999999</v>
      </c>
      <c r="M13" s="8">
        <f>10.36*FI_daily!DC13</f>
        <v>17.2402832</v>
      </c>
      <c r="N13" s="8">
        <f>10.36*FI_daily!DD13</f>
        <v>17.088301999999999</v>
      </c>
      <c r="O13" s="8">
        <f>10.36*FI_daily!DE13</f>
        <v>20.786511199999996</v>
      </c>
      <c r="P13" s="8">
        <f>10.36*FI_daily!DF13</f>
        <v>12.284162799999999</v>
      </c>
      <c r="Q13" s="8">
        <f>10.36*FI_daily!DG13</f>
        <v>19.947143999999998</v>
      </c>
      <c r="R13" s="8">
        <f>10.36*FI_daily!DH13</f>
        <v>19.424792799999999</v>
      </c>
      <c r="S13" s="8">
        <f>10.36*FI_daily!DI13</f>
        <v>17.981333999999997</v>
      </c>
      <c r="T13" s="8">
        <f>10.36*FI_daily!DJ13</f>
        <v>18.223654399999997</v>
      </c>
      <c r="U13" s="8">
        <f>10.36*FI_daily!DK13</f>
        <v>18.248621999999997</v>
      </c>
      <c r="V13" s="8">
        <f>10.36*FI_daily!DL13</f>
        <v>21.707618799999999</v>
      </c>
      <c r="W13" s="8">
        <f>10.36*FI_daily!DM13</f>
        <v>15.890375199999999</v>
      </c>
      <c r="X13" s="8">
        <f>10.36*FI_daily!DN13</f>
        <v>21.7274064</v>
      </c>
      <c r="Y13" s="8">
        <f>10.36*FI_daily!DO13</f>
        <v>18.202002</v>
      </c>
      <c r="Z13" s="8">
        <f>10.36*FI_daily!DP13</f>
        <v>16.264060399999998</v>
      </c>
      <c r="AA13" s="8">
        <f>10.36*FI_daily!DQ13</f>
        <v>20.7287024</v>
      </c>
      <c r="AB13" s="8">
        <f>10.36*FI_daily!DR13</f>
        <v>19.219353999999999</v>
      </c>
      <c r="AC13" s="8">
        <f>10.36*FI_daily!DS13</f>
        <v>17.9915904</v>
      </c>
      <c r="AD13" s="8">
        <f>10.36*FI_daily!DT13</f>
        <v>13.283591999999999</v>
      </c>
      <c r="AE13" s="8">
        <f>10.36*FI_daily!DU13</f>
        <v>15.817544400000001</v>
      </c>
      <c r="AF13" s="8">
        <f>10.36*FI_daily!DV13</f>
        <v>12.841841599999999</v>
      </c>
      <c r="AG13" s="8">
        <f>10.36*FI_daily!DW13</f>
        <v>13.310113599999998</v>
      </c>
      <c r="AH13" s="8">
        <f>10.36*FI_daily!DX13</f>
        <v>20.078094399999998</v>
      </c>
      <c r="AI13" s="8">
        <f>10.36*FI_daily!DY13</f>
        <v>16.9322804</v>
      </c>
      <c r="AJ13" s="8">
        <f>10.36*FI_daily!DZ13</f>
        <v>19.344709999999999</v>
      </c>
      <c r="AK13" s="8">
        <f>10.36*FI_daily!EA13</f>
        <v>19.7572452</v>
      </c>
      <c r="AL13" s="8">
        <f>10.36*FI_daily!EB13</f>
        <v>19.409149199999998</v>
      </c>
      <c r="AM13" s="8">
        <f>10.36*FI_daily!EC13</f>
        <v>16.773358000000002</v>
      </c>
      <c r="AN13" s="8">
        <f>10.36*FI_daily!ED13</f>
        <v>14.5590116</v>
      </c>
      <c r="AO13" s="8">
        <f>10.36*FI_daily!EE13</f>
        <v>13.050492</v>
      </c>
      <c r="AP13" s="9">
        <f t="shared" si="0"/>
        <v>17.391679059999994</v>
      </c>
    </row>
    <row r="14" spans="1:61" ht="15" thickBot="1" x14ac:dyDescent="0.35">
      <c r="A14" s="2">
        <v>9</v>
      </c>
      <c r="B14" s="8">
        <f>10.36*FI_daily!CR14</f>
        <v>14.986154399999998</v>
      </c>
      <c r="C14" s="8">
        <f>10.36*FI_daily!CS14</f>
        <v>20.280321599999997</v>
      </c>
      <c r="D14" s="8">
        <f>10.36*FI_daily!CT14</f>
        <v>12.0001952</v>
      </c>
      <c r="E14" s="8">
        <f>10.36*FI_daily!CU14</f>
        <v>19.533883599999999</v>
      </c>
      <c r="F14" s="8">
        <f>10.36*FI_daily!CV14</f>
        <v>18.164187999999999</v>
      </c>
      <c r="G14" s="8">
        <f>10.36*FI_daily!CW14</f>
        <v>19.227849199999998</v>
      </c>
      <c r="H14" s="8">
        <f>10.36*FI_daily!CX14</f>
        <v>18.948750799999999</v>
      </c>
      <c r="I14" s="8">
        <f>10.36*FI_daily!CY14</f>
        <v>22.356569199999999</v>
      </c>
      <c r="J14" s="8">
        <f>10.36*FI_daily!CZ14</f>
        <v>12.253600799999999</v>
      </c>
      <c r="K14" s="8">
        <f>10.36*FI_daily!DA14</f>
        <v>17.481671199999997</v>
      </c>
      <c r="L14" s="8">
        <f>10.36*FI_daily!DB14</f>
        <v>16.083485599999999</v>
      </c>
      <c r="M14" s="8">
        <f>10.36*FI_daily!DC14</f>
        <v>17.584856800000001</v>
      </c>
      <c r="N14" s="8">
        <f>10.36*FI_daily!DD14</f>
        <v>17.478252399999999</v>
      </c>
      <c r="O14" s="8">
        <f>10.36*FI_daily!DE14</f>
        <v>21.172628399999997</v>
      </c>
      <c r="P14" s="8">
        <f>10.36*FI_daily!DF14</f>
        <v>12.4991328</v>
      </c>
      <c r="Q14" s="8">
        <f>10.36*FI_daily!DG14</f>
        <v>20.376462399999998</v>
      </c>
      <c r="R14" s="8">
        <f>10.36*FI_daily!DH14</f>
        <v>19.869443999999998</v>
      </c>
      <c r="S14" s="8">
        <f>10.36*FI_daily!DI14</f>
        <v>18.421426799999999</v>
      </c>
      <c r="T14" s="8">
        <f>10.36*FI_daily!DJ14</f>
        <v>18.3204168</v>
      </c>
      <c r="U14" s="8">
        <f>10.36*FI_daily!DK14</f>
        <v>18.3376144</v>
      </c>
      <c r="V14" s="8">
        <f>10.36*FI_daily!DL14</f>
        <v>22.135590399999998</v>
      </c>
      <c r="W14" s="8">
        <f>10.36*FI_daily!DM14</f>
        <v>16.117984399999997</v>
      </c>
      <c r="X14" s="8">
        <f>10.36*FI_daily!DN14</f>
        <v>22.1001592</v>
      </c>
      <c r="Y14" s="8">
        <f>10.36*FI_daily!DO14</f>
        <v>17.9536728</v>
      </c>
      <c r="Z14" s="8">
        <f>10.36*FI_daily!DP14</f>
        <v>16.7698356</v>
      </c>
      <c r="AA14" s="8">
        <f>10.36*FI_daily!DQ14</f>
        <v>21.215622399999997</v>
      </c>
      <c r="AB14" s="8">
        <f>10.36*FI_daily!DR14</f>
        <v>19.613655600000001</v>
      </c>
      <c r="AC14" s="8">
        <f>10.36*FI_daily!DS14</f>
        <v>18.345488</v>
      </c>
      <c r="AD14" s="8">
        <f>10.36*FI_daily!DT14</f>
        <v>13.856292799999999</v>
      </c>
      <c r="AE14" s="8">
        <f>10.36*FI_daily!DU14</f>
        <v>16.225210400000002</v>
      </c>
      <c r="AF14" s="8">
        <f>10.36*FI_daily!DV14</f>
        <v>13.119386</v>
      </c>
      <c r="AG14" s="8">
        <f>10.36*FI_daily!DW14</f>
        <v>13.865616799999998</v>
      </c>
      <c r="AH14" s="8">
        <f>10.36*FI_daily!DX14</f>
        <v>20.3928312</v>
      </c>
      <c r="AI14" s="8">
        <f>10.36*FI_daily!DY14</f>
        <v>17.294776800000001</v>
      </c>
      <c r="AJ14" s="8">
        <f>10.36*FI_daily!DZ14</f>
        <v>19.7683304</v>
      </c>
      <c r="AK14" s="8">
        <f>10.36*FI_daily!EA14</f>
        <v>20.300212800000001</v>
      </c>
      <c r="AL14" s="8">
        <f>10.36*FI_daily!EB14</f>
        <v>19.624844400000001</v>
      </c>
      <c r="AM14" s="8">
        <f>10.36*FI_daily!EC14</f>
        <v>16.970301599999999</v>
      </c>
      <c r="AN14" s="8">
        <f>10.36*FI_daily!ED14</f>
        <v>14.8879416</v>
      </c>
      <c r="AO14" s="8">
        <f>10.36*FI_daily!EE14</f>
        <v>13.5599968</v>
      </c>
      <c r="AP14" s="9">
        <f t="shared" si="0"/>
        <v>17.737366360000003</v>
      </c>
    </row>
    <row r="15" spans="1:61" ht="15" thickBot="1" x14ac:dyDescent="0.35">
      <c r="A15" s="2">
        <v>10</v>
      </c>
      <c r="B15" s="8">
        <f>10.36*FI_daily!CR15</f>
        <v>15.365744799999998</v>
      </c>
      <c r="C15" s="8">
        <f>10.36*FI_daily!CS15</f>
        <v>20.654524799999997</v>
      </c>
      <c r="D15" s="8">
        <f>10.36*FI_daily!CT15</f>
        <v>12.2537044</v>
      </c>
      <c r="E15" s="8">
        <f>10.36*FI_daily!CU15</f>
        <v>19.841057599999999</v>
      </c>
      <c r="F15" s="8">
        <f>10.36*FI_daily!CV15</f>
        <v>18.439867599999999</v>
      </c>
      <c r="G15" s="8">
        <f>10.36*FI_daily!CW15</f>
        <v>19.697053599999997</v>
      </c>
      <c r="H15" s="8">
        <f>10.36*FI_daily!CX15</f>
        <v>19.283068</v>
      </c>
      <c r="I15" s="8">
        <f>10.36*FI_daily!CY15</f>
        <v>22.741443199999999</v>
      </c>
      <c r="J15" s="8">
        <f>10.36*FI_daily!CZ15</f>
        <v>12.6119532</v>
      </c>
      <c r="K15" s="8">
        <f>10.36*FI_daily!DA15</f>
        <v>17.723369999999999</v>
      </c>
      <c r="L15" s="8">
        <f>10.36*FI_daily!DB15</f>
        <v>16.4673236</v>
      </c>
      <c r="M15" s="8">
        <f>10.36*FI_daily!DC15</f>
        <v>17.929534</v>
      </c>
      <c r="N15" s="8">
        <f>10.36*FI_daily!DD15</f>
        <v>17.868306399999998</v>
      </c>
      <c r="O15" s="8">
        <f>10.36*FI_daily!DE15</f>
        <v>21.558745600000002</v>
      </c>
      <c r="P15" s="8">
        <f>10.36*FI_daily!DF15</f>
        <v>12.714102799999999</v>
      </c>
      <c r="Q15" s="8">
        <f>10.36*FI_daily!DG15</f>
        <v>20.8058844</v>
      </c>
      <c r="R15" s="8">
        <f>10.36*FI_daily!DH15</f>
        <v>20.3141988</v>
      </c>
      <c r="S15" s="8">
        <f>10.36*FI_daily!DI15</f>
        <v>18.861519600000001</v>
      </c>
      <c r="T15" s="8">
        <f>10.36*FI_daily!DJ15</f>
        <v>18.417075599999997</v>
      </c>
      <c r="U15" s="8">
        <f>10.36*FI_daily!DK15</f>
        <v>18.426606799999998</v>
      </c>
      <c r="V15" s="8">
        <f>10.36*FI_daily!DL15</f>
        <v>22.563562000000001</v>
      </c>
      <c r="W15" s="8">
        <f>10.36*FI_daily!DM15</f>
        <v>16.345593600000001</v>
      </c>
      <c r="X15" s="8">
        <f>10.36*FI_daily!DN15</f>
        <v>22.4730156</v>
      </c>
      <c r="Y15" s="8">
        <f>10.36*FI_daily!DO15</f>
        <v>17.705343599999999</v>
      </c>
      <c r="Z15" s="8">
        <f>10.36*FI_daily!DP15</f>
        <v>17.275714399999998</v>
      </c>
      <c r="AA15" s="8">
        <f>10.36*FI_daily!DQ15</f>
        <v>21.702542399999999</v>
      </c>
      <c r="AB15" s="8">
        <f>10.36*FI_daily!DR15</f>
        <v>20.007853599999997</v>
      </c>
      <c r="AC15" s="8">
        <f>10.36*FI_daily!DS15</f>
        <v>18.699385599999999</v>
      </c>
      <c r="AD15" s="8">
        <f>10.36*FI_daily!DT15</f>
        <v>14.429097199999999</v>
      </c>
      <c r="AE15" s="8">
        <f>10.36*FI_daily!DU15</f>
        <v>16.632772799999998</v>
      </c>
      <c r="AF15" s="8">
        <f>10.36*FI_daily!DV15</f>
        <v>13.396930399999999</v>
      </c>
      <c r="AG15" s="8">
        <f>10.36*FI_daily!DW15</f>
        <v>14.421223599999999</v>
      </c>
      <c r="AH15" s="8">
        <f>10.36*FI_daily!DX15</f>
        <v>20.707671599999998</v>
      </c>
      <c r="AI15" s="8">
        <f>10.36*FI_daily!DY15</f>
        <v>17.657376799999998</v>
      </c>
      <c r="AJ15" s="8">
        <f>10.36*FI_daily!DZ15</f>
        <v>20.191847199999998</v>
      </c>
      <c r="AK15" s="8">
        <f>10.36*FI_daily!EA15</f>
        <v>20.843076799999999</v>
      </c>
      <c r="AL15" s="8">
        <f>10.36*FI_daily!EB15</f>
        <v>19.840643199999999</v>
      </c>
      <c r="AM15" s="8">
        <f>10.36*FI_daily!EC15</f>
        <v>17.167348799999999</v>
      </c>
      <c r="AN15" s="8">
        <f>10.36*FI_daily!ED15</f>
        <v>15.216768</v>
      </c>
      <c r="AO15" s="8">
        <f>10.36*FI_daily!EE15</f>
        <v>14.069501599999999</v>
      </c>
      <c r="AP15" s="9">
        <f t="shared" si="0"/>
        <v>18.083058839999996</v>
      </c>
    </row>
    <row r="16" spans="1:61" ht="15" thickBot="1" x14ac:dyDescent="0.35">
      <c r="A16" s="2">
        <v>11</v>
      </c>
      <c r="B16" s="8">
        <f>10.36*FI_daily!CR16</f>
        <v>15.745335199999998</v>
      </c>
      <c r="C16" s="8">
        <f>10.36*FI_daily!CS16</f>
        <v>21.028831599999997</v>
      </c>
      <c r="D16" s="8">
        <f>10.36*FI_daily!CT16</f>
        <v>12.507317199999999</v>
      </c>
      <c r="E16" s="8">
        <f>10.36*FI_daily!CU16</f>
        <v>20.148335199999998</v>
      </c>
      <c r="F16" s="8">
        <f>10.36*FI_daily!CV16</f>
        <v>18.715650799999999</v>
      </c>
      <c r="G16" s="8">
        <f>10.36*FI_daily!CW16</f>
        <v>20.166361599999998</v>
      </c>
      <c r="H16" s="8">
        <f>10.36*FI_daily!CX16</f>
        <v>19.617281599999998</v>
      </c>
      <c r="I16" s="8">
        <f>10.36*FI_daily!CY16</f>
        <v>23.126420799999998</v>
      </c>
      <c r="J16" s="8">
        <f>10.36*FI_daily!CZ16</f>
        <v>12.9703056</v>
      </c>
      <c r="K16" s="8">
        <f>10.36*FI_daily!DA16</f>
        <v>17.964965199999998</v>
      </c>
      <c r="L16" s="8">
        <f>10.36*FI_daily!DB16</f>
        <v>16.851161599999998</v>
      </c>
      <c r="M16" s="8">
        <f>10.36*FI_daily!DC16</f>
        <v>18.274107600000001</v>
      </c>
      <c r="N16" s="8">
        <f>10.36*FI_daily!DD16</f>
        <v>18.258256799999998</v>
      </c>
      <c r="O16" s="8">
        <f>10.36*FI_daily!DE16</f>
        <v>21.944966399999998</v>
      </c>
      <c r="P16" s="8">
        <f>10.36*FI_daily!DF16</f>
        <v>12.9290728</v>
      </c>
      <c r="Q16" s="8">
        <f>10.36*FI_daily!DG16</f>
        <v>21.235202799999996</v>
      </c>
      <c r="R16" s="8">
        <f>10.36*FI_daily!DH16</f>
        <v>20.758953600000002</v>
      </c>
      <c r="S16" s="8">
        <f>10.36*FI_daily!DI16</f>
        <v>19.301715999999999</v>
      </c>
      <c r="T16" s="8">
        <f>10.36*FI_daily!DJ16</f>
        <v>18.513838</v>
      </c>
      <c r="U16" s="8">
        <f>10.36*FI_daily!DK16</f>
        <v>18.5155992</v>
      </c>
      <c r="V16" s="8">
        <f>10.36*FI_daily!DL16</f>
        <v>22.991533599999997</v>
      </c>
      <c r="W16" s="8">
        <f>10.36*FI_daily!DM16</f>
        <v>16.573099199999998</v>
      </c>
      <c r="X16" s="8">
        <f>10.36*FI_daily!DN16</f>
        <v>22.845768399999997</v>
      </c>
      <c r="Y16" s="8">
        <f>10.36*FI_daily!DO16</f>
        <v>17.457014399999998</v>
      </c>
      <c r="Z16" s="8">
        <f>10.36*FI_daily!DP16</f>
        <v>17.7814896</v>
      </c>
      <c r="AA16" s="8">
        <f>10.36*FI_daily!DQ16</f>
        <v>22.1894624</v>
      </c>
      <c r="AB16" s="8">
        <f>10.36*FI_daily!DR16</f>
        <v>20.402155199999999</v>
      </c>
      <c r="AC16" s="8">
        <f>10.36*FI_daily!DS16</f>
        <v>19.0531796</v>
      </c>
      <c r="AD16" s="8">
        <f>10.36*FI_daily!DT16</f>
        <v>15.001797999999999</v>
      </c>
      <c r="AE16" s="8">
        <f>10.36*FI_daily!DU16</f>
        <v>17.0404388</v>
      </c>
      <c r="AF16" s="8">
        <f>10.36*FI_daily!DV16</f>
        <v>13.674578399999998</v>
      </c>
      <c r="AG16" s="8">
        <f>10.36*FI_daily!DW16</f>
        <v>14.976726799999998</v>
      </c>
      <c r="AH16" s="8">
        <f>10.36*FI_daily!DX16</f>
        <v>21.022408399999996</v>
      </c>
      <c r="AI16" s="8">
        <f>10.36*FI_daily!DY16</f>
        <v>18.019873199999999</v>
      </c>
      <c r="AJ16" s="8">
        <f>10.36*FI_daily!DZ16</f>
        <v>20.615467599999999</v>
      </c>
      <c r="AK16" s="8">
        <f>10.36*FI_daily!EA16</f>
        <v>21.386044399999999</v>
      </c>
      <c r="AL16" s="8">
        <f>10.36*FI_daily!EB16</f>
        <v>20.056338399999998</v>
      </c>
      <c r="AM16" s="8">
        <f>10.36*FI_daily!EC16</f>
        <v>17.3642924</v>
      </c>
      <c r="AN16" s="8">
        <f>10.36*FI_daily!ED16</f>
        <v>15.545698</v>
      </c>
      <c r="AO16" s="8">
        <f>10.36*FI_daily!EE16</f>
        <v>14.579006399999999</v>
      </c>
      <c r="AP16" s="9">
        <f t="shared" si="0"/>
        <v>18.428751319999996</v>
      </c>
    </row>
    <row r="17" spans="1:61" ht="15" thickBot="1" x14ac:dyDescent="0.35">
      <c r="A17" s="2">
        <v>12</v>
      </c>
      <c r="B17" s="8">
        <f>10.36*FI_daily!CR17</f>
        <v>16.124925599999997</v>
      </c>
      <c r="C17" s="8">
        <f>10.36*FI_daily!CS17</f>
        <v>21.403034799999997</v>
      </c>
      <c r="D17" s="8">
        <f>10.36*FI_daily!CT17</f>
        <v>12.760929999999998</v>
      </c>
      <c r="E17" s="8">
        <f>10.36*FI_daily!CU17</f>
        <v>20.455612799999997</v>
      </c>
      <c r="F17" s="8">
        <f>10.36*FI_daily!CV17</f>
        <v>18.991433999999998</v>
      </c>
      <c r="G17" s="8">
        <f>10.36*FI_daily!CW17</f>
        <v>20.6356696</v>
      </c>
      <c r="H17" s="8">
        <f>10.36*FI_daily!CX17</f>
        <v>19.951598799999999</v>
      </c>
      <c r="I17" s="8">
        <f>10.36*FI_daily!CY17</f>
        <v>23.511294799999998</v>
      </c>
      <c r="J17" s="8">
        <f>10.36*FI_daily!CZ17</f>
        <v>13.3285544</v>
      </c>
      <c r="K17" s="8">
        <f>10.36*FI_daily!DA17</f>
        <v>18.206664</v>
      </c>
      <c r="L17" s="8">
        <f>10.36*FI_daily!DB17</f>
        <v>17.234999599999998</v>
      </c>
      <c r="M17" s="8">
        <f>10.36*FI_daily!DC17</f>
        <v>18.6187848</v>
      </c>
      <c r="N17" s="8">
        <f>10.36*FI_daily!DD17</f>
        <v>18.648310800000001</v>
      </c>
      <c r="O17" s="8">
        <f>10.36*FI_daily!DE17</f>
        <v>22.331083599999999</v>
      </c>
      <c r="P17" s="8">
        <f>10.36*FI_daily!DF17</f>
        <v>13.1439392</v>
      </c>
      <c r="Q17" s="8">
        <f>10.36*FI_daily!DG17</f>
        <v>21.664624799999999</v>
      </c>
      <c r="R17" s="8">
        <f>10.36*FI_daily!DH17</f>
        <v>21.203708399999996</v>
      </c>
      <c r="S17" s="8">
        <f>10.36*FI_daily!DI17</f>
        <v>19.741808800000001</v>
      </c>
      <c r="T17" s="8">
        <f>10.36*FI_daily!DJ17</f>
        <v>18.6104968</v>
      </c>
      <c r="U17" s="8">
        <f>10.36*FI_daily!DK17</f>
        <v>18.604591599999999</v>
      </c>
      <c r="V17" s="8">
        <f>10.36*FI_daily!DL17</f>
        <v>23.4195052</v>
      </c>
      <c r="W17" s="8">
        <f>10.36*FI_daily!DM17</f>
        <v>16.800708400000001</v>
      </c>
      <c r="X17" s="8">
        <f>10.36*FI_daily!DN17</f>
        <v>23.218624799999997</v>
      </c>
      <c r="Y17" s="8">
        <f>10.36*FI_daily!DO17</f>
        <v>17.208685199999998</v>
      </c>
      <c r="Z17" s="8">
        <f>10.36*FI_daily!DP17</f>
        <v>18.287368399999998</v>
      </c>
      <c r="AA17" s="8">
        <f>10.36*FI_daily!DQ17</f>
        <v>22.676382399999998</v>
      </c>
      <c r="AB17" s="8">
        <f>10.36*FI_daily!DR17</f>
        <v>20.796456799999998</v>
      </c>
      <c r="AC17" s="8">
        <f>10.36*FI_daily!DS17</f>
        <v>19.4070772</v>
      </c>
      <c r="AD17" s="8">
        <f>10.36*FI_daily!DT17</f>
        <v>15.574602399999998</v>
      </c>
      <c r="AE17" s="8">
        <f>10.36*FI_daily!DU17</f>
        <v>17.4480012</v>
      </c>
      <c r="AF17" s="8">
        <f>10.36*FI_daily!DV17</f>
        <v>13.9521228</v>
      </c>
      <c r="AG17" s="8">
        <f>10.36*FI_daily!DW17</f>
        <v>15.532333599999999</v>
      </c>
      <c r="AH17" s="8">
        <f>10.36*FI_daily!DX17</f>
        <v>21.337248799999998</v>
      </c>
      <c r="AI17" s="8">
        <f>10.36*FI_daily!DY17</f>
        <v>18.382369599999997</v>
      </c>
      <c r="AJ17" s="8">
        <f>10.36*FI_daily!DZ17</f>
        <v>21.0389844</v>
      </c>
      <c r="AK17" s="8">
        <f>10.36*FI_daily!EA17</f>
        <v>21.929011999999997</v>
      </c>
      <c r="AL17" s="8">
        <f>10.36*FI_daily!EB17</f>
        <v>20.2720336</v>
      </c>
      <c r="AM17" s="8">
        <f>10.36*FI_daily!EC17</f>
        <v>17.561236000000001</v>
      </c>
      <c r="AN17" s="8">
        <f>10.36*FI_daily!ED17</f>
        <v>15.874628</v>
      </c>
      <c r="AO17" s="8">
        <f>10.36*FI_daily!EE17</f>
        <v>15.088511199999999</v>
      </c>
      <c r="AP17" s="9">
        <f t="shared" si="0"/>
        <v>18.774448979999995</v>
      </c>
    </row>
    <row r="18" spans="1:61" ht="15" thickBot="1" x14ac:dyDescent="0.35">
      <c r="A18" s="2">
        <v>13</v>
      </c>
      <c r="B18" s="8">
        <f>10.36*FI_daily!CR18</f>
        <v>16.504515999999999</v>
      </c>
      <c r="C18" s="8">
        <f>10.36*FI_daily!CS18</f>
        <v>21.777238000000001</v>
      </c>
      <c r="D18" s="8">
        <f>10.36*FI_daily!CT18</f>
        <v>13.014439199999998</v>
      </c>
      <c r="E18" s="8">
        <f>10.36*FI_daily!CU18</f>
        <v>20.762786799999997</v>
      </c>
      <c r="F18" s="8">
        <f>10.36*FI_daily!CV18</f>
        <v>19.267217199999997</v>
      </c>
      <c r="G18" s="8">
        <f>10.36*FI_daily!CW18</f>
        <v>21.104977599999998</v>
      </c>
      <c r="H18" s="8">
        <f>10.36*FI_daily!CX18</f>
        <v>20.285915999999997</v>
      </c>
      <c r="I18" s="8">
        <f>10.36*FI_daily!CY18</f>
        <v>23.896168799999998</v>
      </c>
      <c r="J18" s="8">
        <f>10.36*FI_daily!CZ18</f>
        <v>13.686906799999999</v>
      </c>
      <c r="K18" s="8">
        <f>10.36*FI_daily!DA18</f>
        <v>18.448259199999999</v>
      </c>
      <c r="L18" s="8">
        <f>10.36*FI_daily!DB18</f>
        <v>17.618941199999998</v>
      </c>
      <c r="M18" s="8">
        <f>10.36*FI_daily!DC18</f>
        <v>18.963358400000001</v>
      </c>
      <c r="N18" s="8">
        <f>10.36*FI_daily!DD18</f>
        <v>19.0383648</v>
      </c>
      <c r="O18" s="8">
        <f>10.36*FI_daily!DE18</f>
        <v>22.7173044</v>
      </c>
      <c r="P18" s="8">
        <f>10.36*FI_daily!DF18</f>
        <v>13.358909199999998</v>
      </c>
      <c r="Q18" s="8">
        <f>10.36*FI_daily!DG18</f>
        <v>22.093943200000002</v>
      </c>
      <c r="R18" s="8">
        <f>10.36*FI_daily!DH18</f>
        <v>21.648359599999999</v>
      </c>
      <c r="S18" s="8">
        <f>10.36*FI_daily!DI18</f>
        <v>20.182005199999999</v>
      </c>
      <c r="T18" s="8">
        <f>10.36*FI_daily!DJ18</f>
        <v>18.707259199999999</v>
      </c>
      <c r="U18" s="8">
        <f>10.36*FI_daily!DK18</f>
        <v>18.693583999999998</v>
      </c>
      <c r="V18" s="8">
        <f>10.36*FI_daily!DL18</f>
        <v>23.847476799999999</v>
      </c>
      <c r="W18" s="8">
        <f>10.36*FI_daily!DM18</f>
        <v>17.028317599999998</v>
      </c>
      <c r="X18" s="8">
        <f>10.36*FI_daily!DN18</f>
        <v>23.591377599999998</v>
      </c>
      <c r="Y18" s="8">
        <f>10.36*FI_daily!DO18</f>
        <v>16.960355999999997</v>
      </c>
      <c r="Z18" s="8">
        <f>10.36*FI_daily!DP18</f>
        <v>18.793143599999997</v>
      </c>
      <c r="AA18" s="8">
        <f>10.36*FI_daily!DQ18</f>
        <v>23.163405999999998</v>
      </c>
      <c r="AB18" s="8">
        <f>10.36*FI_daily!DR18</f>
        <v>21.190654800000001</v>
      </c>
      <c r="AC18" s="8">
        <f>10.36*FI_daily!DS18</f>
        <v>19.760871199999997</v>
      </c>
      <c r="AD18" s="8">
        <f>10.36*FI_daily!DT18</f>
        <v>16.147406799999999</v>
      </c>
      <c r="AE18" s="8">
        <f>10.36*FI_daily!DU18</f>
        <v>17.855667199999999</v>
      </c>
      <c r="AF18" s="8">
        <f>10.36*FI_daily!DV18</f>
        <v>14.229770799999999</v>
      </c>
      <c r="AG18" s="8">
        <f>10.36*FI_daily!DW18</f>
        <v>16.087836799999998</v>
      </c>
      <c r="AH18" s="8">
        <f>10.36*FI_daily!DX18</f>
        <v>21.6519856</v>
      </c>
      <c r="AI18" s="8">
        <f>10.36*FI_daily!DY18</f>
        <v>18.744865999999998</v>
      </c>
      <c r="AJ18" s="8">
        <f>10.36*FI_daily!DZ18</f>
        <v>21.462501199999998</v>
      </c>
      <c r="AK18" s="8">
        <f>10.36*FI_daily!EA18</f>
        <v>22.471875999999998</v>
      </c>
      <c r="AL18" s="8">
        <f>10.36*FI_daily!EB18</f>
        <v>20.487832399999999</v>
      </c>
      <c r="AM18" s="8">
        <f>10.36*FI_daily!EC18</f>
        <v>17.758179599999998</v>
      </c>
      <c r="AN18" s="8">
        <f>10.36*FI_daily!ED18</f>
        <v>16.203557999999997</v>
      </c>
      <c r="AO18" s="8">
        <f>10.36*FI_daily!EE18</f>
        <v>15.598015999999999</v>
      </c>
      <c r="AP18" s="9">
        <f t="shared" si="0"/>
        <v>19.120138869999998</v>
      </c>
    </row>
    <row r="19" spans="1:61" ht="15" thickBot="1" x14ac:dyDescent="0.35">
      <c r="A19" s="2">
        <v>14</v>
      </c>
      <c r="B19" s="8">
        <f>10.36*FI_daily!CR19</f>
        <v>16.8841064</v>
      </c>
      <c r="C19" s="8">
        <f>10.36*FI_daily!CS19</f>
        <v>22.1515448</v>
      </c>
      <c r="D19" s="8">
        <f>10.36*FI_daily!CT19</f>
        <v>13.268051999999999</v>
      </c>
      <c r="E19" s="8">
        <f>10.36*FI_daily!CU19</f>
        <v>21.0700644</v>
      </c>
      <c r="F19" s="8">
        <f>10.36*FI_daily!CV19</f>
        <v>19.5430004</v>
      </c>
      <c r="G19" s="8">
        <f>10.36*FI_daily!CW19</f>
        <v>21.5742856</v>
      </c>
      <c r="H19" s="8">
        <f>10.36*FI_daily!CX19</f>
        <v>20.620129599999999</v>
      </c>
      <c r="I19" s="8">
        <f>10.36*FI_daily!CY19</f>
        <v>24.281042799999998</v>
      </c>
      <c r="J19" s="8">
        <f>10.36*FI_daily!CZ19</f>
        <v>14.0452592</v>
      </c>
      <c r="K19" s="8">
        <f>10.36*FI_daily!DA19</f>
        <v>18.689957999999997</v>
      </c>
      <c r="L19" s="8">
        <f>10.36*FI_daily!DB19</f>
        <v>18.002779199999999</v>
      </c>
      <c r="M19" s="8">
        <f>10.36*FI_daily!DC19</f>
        <v>19.3080356</v>
      </c>
      <c r="N19" s="8">
        <f>10.36*FI_daily!DD19</f>
        <v>19.4283152</v>
      </c>
      <c r="O19" s="8">
        <f>10.36*FI_daily!DE19</f>
        <v>23.103421599999997</v>
      </c>
      <c r="P19" s="8">
        <f>10.36*FI_daily!DF19</f>
        <v>13.573879199999999</v>
      </c>
      <c r="Q19" s="8">
        <f>10.36*FI_daily!DG19</f>
        <v>22.523365199999997</v>
      </c>
      <c r="R19" s="8">
        <f>10.36*FI_daily!DH19</f>
        <v>22.093114400000001</v>
      </c>
      <c r="S19" s="8">
        <f>10.36*FI_daily!DI19</f>
        <v>20.622097999999998</v>
      </c>
      <c r="T19" s="8">
        <f>10.36*FI_daily!DJ19</f>
        <v>18.803917999999999</v>
      </c>
      <c r="U19" s="8">
        <f>10.36*FI_daily!DK19</f>
        <v>18.7825764</v>
      </c>
      <c r="V19" s="8">
        <f>10.36*FI_daily!DL19</f>
        <v>24.275448399999998</v>
      </c>
      <c r="W19" s="8">
        <f>10.36*FI_daily!DM19</f>
        <v>17.255926799999997</v>
      </c>
      <c r="X19" s="8">
        <f>10.36*FI_daily!DN19</f>
        <v>23.964233999999998</v>
      </c>
      <c r="Y19" s="8">
        <f>10.36*FI_daily!DO19</f>
        <v>16.7120268</v>
      </c>
      <c r="Z19" s="8">
        <f>10.36*FI_daily!DP19</f>
        <v>19.299022399999998</v>
      </c>
      <c r="AA19" s="8">
        <f>10.36*FI_daily!DQ19</f>
        <v>23.650325999999996</v>
      </c>
      <c r="AB19" s="8">
        <f>10.36*FI_daily!DR19</f>
        <v>21.584956399999996</v>
      </c>
      <c r="AC19" s="8">
        <f>10.36*FI_daily!DS19</f>
        <v>20.1147688</v>
      </c>
      <c r="AD19" s="8">
        <f>10.36*FI_daily!DT19</f>
        <v>16.720107599999999</v>
      </c>
      <c r="AE19" s="8">
        <f>10.36*FI_daily!DU19</f>
        <v>18.263229599999999</v>
      </c>
      <c r="AF19" s="8">
        <f>10.36*FI_daily!DV19</f>
        <v>14.507315199999999</v>
      </c>
      <c r="AG19" s="8">
        <f>10.36*FI_daily!DW19</f>
        <v>16.643339999999998</v>
      </c>
      <c r="AH19" s="8">
        <f>10.36*FI_daily!DX19</f>
        <v>21.966826000000001</v>
      </c>
      <c r="AI19" s="8">
        <f>10.36*FI_daily!DY19</f>
        <v>19.1073624</v>
      </c>
      <c r="AJ19" s="8">
        <f>10.36*FI_daily!DZ19</f>
        <v>21.886121600000003</v>
      </c>
      <c r="AK19" s="8">
        <f>10.36*FI_daily!EA19</f>
        <v>23.014843599999999</v>
      </c>
      <c r="AL19" s="8">
        <f>10.36*FI_daily!EB19</f>
        <v>20.703527599999997</v>
      </c>
      <c r="AM19" s="8">
        <f>10.36*FI_daily!EC19</f>
        <v>17.955123199999999</v>
      </c>
      <c r="AN19" s="8">
        <f>10.36*FI_daily!ED19</f>
        <v>16.532488000000001</v>
      </c>
      <c r="AO19" s="8">
        <f>10.36*FI_daily!EE19</f>
        <v>16.1075208</v>
      </c>
      <c r="AP19" s="9">
        <f t="shared" si="0"/>
        <v>19.465836530000001</v>
      </c>
    </row>
    <row r="20" spans="1:61" ht="15" thickBot="1" x14ac:dyDescent="0.35">
      <c r="A20" s="2">
        <v>15</v>
      </c>
      <c r="B20" s="8">
        <f>10.36*FI_daily!CR20</f>
        <v>17.263696799999998</v>
      </c>
      <c r="C20" s="8">
        <f>10.36*FI_daily!CS20</f>
        <v>22.525748</v>
      </c>
      <c r="D20" s="8">
        <f>10.36*FI_daily!CT20</f>
        <v>13.5216648</v>
      </c>
      <c r="E20" s="8">
        <f>10.36*FI_daily!CU20</f>
        <v>21.377341999999999</v>
      </c>
      <c r="F20" s="8">
        <f>10.36*FI_daily!CV20</f>
        <v>19.818680000000001</v>
      </c>
      <c r="G20" s="8">
        <f>10.36*FI_daily!CW20</f>
        <v>22.043489999999998</v>
      </c>
      <c r="H20" s="8">
        <f>10.36*FI_daily!CX20</f>
        <v>20.954446799999999</v>
      </c>
      <c r="I20" s="8">
        <f>10.36*FI_daily!CY20</f>
        <v>24.665916799999998</v>
      </c>
      <c r="J20" s="8">
        <f>10.36*FI_daily!CZ20</f>
        <v>14.403508</v>
      </c>
      <c r="K20" s="8">
        <f>10.36*FI_daily!DA20</f>
        <v>18.9315532</v>
      </c>
      <c r="L20" s="8">
        <f>10.36*FI_daily!DB20</f>
        <v>18.3866172</v>
      </c>
      <c r="M20" s="8">
        <f>10.36*FI_daily!DC20</f>
        <v>19.6527128</v>
      </c>
      <c r="N20" s="8">
        <f>10.36*FI_daily!DD20</f>
        <v>19.818369199999999</v>
      </c>
      <c r="O20" s="8">
        <f>10.36*FI_daily!DE20</f>
        <v>23.489538799999998</v>
      </c>
      <c r="P20" s="8">
        <f>10.36*FI_daily!DF20</f>
        <v>13.7888492</v>
      </c>
      <c r="Q20" s="8">
        <f>10.36*FI_daily!DG20</f>
        <v>22.9526836</v>
      </c>
      <c r="R20" s="8">
        <f>10.36*FI_daily!DH20</f>
        <v>22.537869199999996</v>
      </c>
      <c r="S20" s="8">
        <f>10.36*FI_daily!DI20</f>
        <v>21.0621908</v>
      </c>
      <c r="T20" s="8">
        <f>10.36*FI_daily!DJ20</f>
        <v>18.900680399999999</v>
      </c>
      <c r="U20" s="8">
        <f>10.36*FI_daily!DK20</f>
        <v>18.871568799999999</v>
      </c>
      <c r="V20" s="8">
        <f>10.36*FI_daily!DL20</f>
        <v>24.703419999999998</v>
      </c>
      <c r="W20" s="8">
        <f>10.36*FI_daily!DM20</f>
        <v>17.483432399999998</v>
      </c>
      <c r="X20" s="8">
        <f>10.36*FI_daily!DN20</f>
        <v>24.336986800000002</v>
      </c>
      <c r="Y20" s="8">
        <f>10.36*FI_daily!DO20</f>
        <v>16.4636976</v>
      </c>
      <c r="Z20" s="8">
        <f>10.36*FI_daily!DP20</f>
        <v>19.804797599999997</v>
      </c>
      <c r="AA20" s="8">
        <f>10.36*FI_daily!DQ20</f>
        <v>24.137245999999998</v>
      </c>
      <c r="AB20" s="8">
        <f>10.36*FI_daily!DR20</f>
        <v>21.979257999999998</v>
      </c>
      <c r="AC20" s="8">
        <f>10.36*FI_daily!DS20</f>
        <v>20.468562799999997</v>
      </c>
      <c r="AD20" s="8">
        <f>10.36*FI_daily!DT20</f>
        <v>17.292911999999998</v>
      </c>
      <c r="AE20" s="8">
        <f>10.36*FI_daily!DU20</f>
        <v>18.670895600000001</v>
      </c>
      <c r="AF20" s="8">
        <f>10.36*FI_daily!DV20</f>
        <v>14.784859600000001</v>
      </c>
      <c r="AG20" s="8">
        <f>10.36*FI_daily!DW20</f>
        <v>17.198946800000002</v>
      </c>
      <c r="AH20" s="8">
        <f>10.36*FI_daily!DX20</f>
        <v>22.281562799999996</v>
      </c>
      <c r="AI20" s="8">
        <f>10.36*FI_daily!DY20</f>
        <v>19.469858799999997</v>
      </c>
      <c r="AJ20" s="8">
        <f>10.36*FI_daily!DZ20</f>
        <v>22.309638399999997</v>
      </c>
      <c r="AK20" s="8">
        <f>10.36*FI_daily!EA20</f>
        <v>23.5578112</v>
      </c>
      <c r="AL20" s="8">
        <f>10.36*FI_daily!EB20</f>
        <v>20.919326399999999</v>
      </c>
      <c r="AM20" s="8">
        <f>10.36*FI_daily!EC20</f>
        <v>18.1520668</v>
      </c>
      <c r="AN20" s="8">
        <f>10.36*FI_daily!ED20</f>
        <v>16.861418</v>
      </c>
      <c r="AO20" s="8">
        <f>10.36*FI_daily!EE20</f>
        <v>16.617025599999998</v>
      </c>
      <c r="AP20" s="9">
        <f t="shared" si="0"/>
        <v>19.811521239999998</v>
      </c>
    </row>
    <row r="21" spans="1:61" ht="15" thickBot="1" x14ac:dyDescent="0.35">
      <c r="A21" s="2">
        <v>16</v>
      </c>
      <c r="B21" s="8">
        <f>10.36*FI_daily!CR21</f>
        <v>17.643390799999999</v>
      </c>
      <c r="C21" s="8">
        <f>10.36*FI_daily!CS21</f>
        <v>22.8999512</v>
      </c>
      <c r="D21" s="8">
        <f>10.36*FI_daily!CT21</f>
        <v>13.775174</v>
      </c>
      <c r="E21" s="8">
        <f>10.36*FI_daily!CU21</f>
        <v>21.684516000000002</v>
      </c>
      <c r="F21" s="8">
        <f>10.36*FI_daily!CV21</f>
        <v>20.094463199999996</v>
      </c>
      <c r="G21" s="8">
        <f>10.36*FI_daily!CW21</f>
        <v>22.512797999999997</v>
      </c>
      <c r="H21" s="8">
        <f>10.36*FI_daily!CX21</f>
        <v>21.288763999999997</v>
      </c>
      <c r="I21" s="8">
        <f>10.36*FI_daily!CY21</f>
        <v>25.050790799999998</v>
      </c>
      <c r="J21" s="8">
        <f>10.36*FI_daily!CZ21</f>
        <v>14.7618604</v>
      </c>
      <c r="K21" s="8">
        <f>10.36*FI_daily!DA21</f>
        <v>19.173251999999998</v>
      </c>
      <c r="L21" s="8">
        <f>10.36*FI_daily!DB21</f>
        <v>18.770455199999997</v>
      </c>
      <c r="M21" s="8">
        <f>10.36*FI_daily!DC21</f>
        <v>19.9972864</v>
      </c>
      <c r="N21" s="8">
        <f>10.36*FI_daily!DD21</f>
        <v>20.208423199999999</v>
      </c>
      <c r="O21" s="8">
        <f>10.36*FI_daily!DE21</f>
        <v>23.875759599999999</v>
      </c>
      <c r="P21" s="8">
        <f>10.36*FI_daily!DF21</f>
        <v>14.003819199999999</v>
      </c>
      <c r="Q21" s="8">
        <f>10.36*FI_daily!DG21</f>
        <v>23.382105599999996</v>
      </c>
      <c r="R21" s="8">
        <f>10.36*FI_daily!DH21</f>
        <v>22.982520399999999</v>
      </c>
      <c r="S21" s="8">
        <f>10.36*FI_daily!DI21</f>
        <v>21.502387199999998</v>
      </c>
      <c r="T21" s="8">
        <f>10.36*FI_daily!DJ21</f>
        <v>18.997339199999999</v>
      </c>
      <c r="U21" s="8">
        <f>10.36*FI_daily!DK21</f>
        <v>18.960561200000001</v>
      </c>
      <c r="V21" s="8">
        <f>10.36*FI_daily!DL21</f>
        <v>25.131495199999996</v>
      </c>
      <c r="W21" s="8">
        <f>10.36*FI_daily!DM21</f>
        <v>17.711041599999998</v>
      </c>
      <c r="X21" s="8">
        <f>10.36*FI_daily!DN21</f>
        <v>24.709739599999999</v>
      </c>
      <c r="Y21" s="8">
        <f>10.36*FI_daily!DO21</f>
        <v>16.215368399999999</v>
      </c>
      <c r="Z21" s="8">
        <f>10.36*FI_daily!DP21</f>
        <v>20.310676399999998</v>
      </c>
      <c r="AA21" s="8">
        <f>10.36*FI_daily!DQ21</f>
        <v>24.624165999999999</v>
      </c>
      <c r="AB21" s="8">
        <f>10.36*FI_daily!DR21</f>
        <v>22.373456000000001</v>
      </c>
      <c r="AC21" s="8">
        <f>10.36*FI_daily!DS21</f>
        <v>20.822460399999997</v>
      </c>
      <c r="AD21" s="8">
        <f>10.36*FI_daily!DT21</f>
        <v>17.865612799999997</v>
      </c>
      <c r="AE21" s="8">
        <f>10.36*FI_daily!DU21</f>
        <v>19.0785616</v>
      </c>
      <c r="AF21" s="8">
        <f>10.36*FI_daily!DV21</f>
        <v>15.0625076</v>
      </c>
      <c r="AG21" s="8">
        <f>10.36*FI_daily!DW21</f>
        <v>17.754449999999999</v>
      </c>
      <c r="AH21" s="8">
        <f>10.36*FI_daily!DX21</f>
        <v>22.596299599999998</v>
      </c>
      <c r="AI21" s="8">
        <f>10.36*FI_daily!DY21</f>
        <v>19.832355199999999</v>
      </c>
      <c r="AJ21" s="8">
        <f>10.36*FI_daily!DZ21</f>
        <v>22.733155199999995</v>
      </c>
      <c r="AK21" s="8">
        <f>10.36*FI_daily!EA21</f>
        <v>24.100675199999998</v>
      </c>
      <c r="AL21" s="8">
        <f>10.36*FI_daily!EB21</f>
        <v>21.135021599999998</v>
      </c>
      <c r="AM21" s="8">
        <f>10.36*FI_daily!EC21</f>
        <v>18.349010399999997</v>
      </c>
      <c r="AN21" s="8">
        <f>10.36*FI_daily!ED21</f>
        <v>17.190244399999997</v>
      </c>
      <c r="AO21" s="8">
        <f>10.36*FI_daily!EE21</f>
        <v>17.126633999999999</v>
      </c>
      <c r="AP21" s="9">
        <f t="shared" si="0"/>
        <v>20.157213719999991</v>
      </c>
    </row>
    <row r="22" spans="1:61" ht="15" thickBot="1" x14ac:dyDescent="0.35">
      <c r="A22" s="2">
        <v>17</v>
      </c>
      <c r="B22" s="8">
        <f>10.36*FI_daily!CR22</f>
        <v>18.0229812</v>
      </c>
      <c r="C22" s="8">
        <f>10.36*FI_daily!CS22</f>
        <v>23.274258</v>
      </c>
      <c r="D22" s="8">
        <f>10.36*FI_daily!CT22</f>
        <v>14.028786800000001</v>
      </c>
      <c r="E22" s="8">
        <f>10.36*FI_daily!CU22</f>
        <v>21.991793599999998</v>
      </c>
      <c r="F22" s="8">
        <f>10.36*FI_daily!CV22</f>
        <v>20.370246399999999</v>
      </c>
      <c r="G22" s="8">
        <f>10.36*FI_daily!CW22</f>
        <v>22.982105999999998</v>
      </c>
      <c r="H22" s="8">
        <f>10.36*FI_daily!CX22</f>
        <v>21.622977599999999</v>
      </c>
      <c r="I22" s="8">
        <f>10.36*FI_daily!CY22</f>
        <v>25.435664799999998</v>
      </c>
      <c r="J22" s="8">
        <f>10.36*FI_daily!CZ22</f>
        <v>15.120212800000001</v>
      </c>
      <c r="K22" s="8">
        <f>10.36*FI_daily!DA22</f>
        <v>19.414847200000001</v>
      </c>
      <c r="L22" s="8">
        <f>10.36*FI_daily!DB22</f>
        <v>19.154396800000001</v>
      </c>
      <c r="M22" s="8">
        <f>10.36*FI_daily!DC22</f>
        <v>20.3419636</v>
      </c>
      <c r="N22" s="8">
        <f>10.36*FI_daily!DD22</f>
        <v>20.598373599999999</v>
      </c>
      <c r="O22" s="8">
        <f>10.36*FI_daily!DE22</f>
        <v>24.2618768</v>
      </c>
      <c r="P22" s="8">
        <f>10.36*FI_daily!DF22</f>
        <v>14.218685599999999</v>
      </c>
      <c r="Q22" s="8">
        <f>10.36*FI_daily!DG22</f>
        <v>23.811423999999999</v>
      </c>
      <c r="R22" s="8">
        <f>10.36*FI_daily!DH22</f>
        <v>23.4272752</v>
      </c>
      <c r="S22" s="8">
        <f>10.36*FI_daily!DI22</f>
        <v>21.942479999999996</v>
      </c>
      <c r="T22" s="8">
        <f>10.36*FI_daily!DJ22</f>
        <v>19.094101599999998</v>
      </c>
      <c r="U22" s="8">
        <f>10.36*FI_daily!DK22</f>
        <v>19.049553599999999</v>
      </c>
      <c r="V22" s="8">
        <f>10.36*FI_daily!DL22</f>
        <v>25.559466799999999</v>
      </c>
      <c r="W22" s="8">
        <f>10.36*FI_daily!DM22</f>
        <v>17.938650799999998</v>
      </c>
      <c r="X22" s="8">
        <f>10.36*FI_daily!DN22</f>
        <v>25.082595999999999</v>
      </c>
      <c r="Y22" s="8">
        <f>10.36*FI_daily!DO22</f>
        <v>15.9670392</v>
      </c>
      <c r="Z22" s="8">
        <f>10.36*FI_daily!DP22</f>
        <v>20.816451600000001</v>
      </c>
      <c r="AA22" s="8">
        <f>10.36*FI_daily!DQ22</f>
        <v>25.111085999999997</v>
      </c>
      <c r="AB22" s="8">
        <f>10.36*FI_daily!DR22</f>
        <v>22.767757599999999</v>
      </c>
      <c r="AC22" s="8">
        <f>10.36*FI_daily!DS22</f>
        <v>21.176254399999998</v>
      </c>
      <c r="AD22" s="8">
        <f>10.36*FI_daily!DT22</f>
        <v>18.4384172</v>
      </c>
      <c r="AE22" s="8">
        <f>10.36*FI_daily!DU22</f>
        <v>19.486124</v>
      </c>
      <c r="AF22" s="8">
        <f>10.36*FI_daily!DV22</f>
        <v>15.340051999999998</v>
      </c>
      <c r="AG22" s="8">
        <f>10.36*FI_daily!DW22</f>
        <v>18.310056799999998</v>
      </c>
      <c r="AH22" s="8">
        <f>10.36*FI_daily!DX22</f>
        <v>22.91114</v>
      </c>
      <c r="AI22" s="8">
        <f>10.36*FI_daily!DY22</f>
        <v>20.194955199999999</v>
      </c>
      <c r="AJ22" s="8">
        <f>10.36*FI_daily!DZ22</f>
        <v>23.1567756</v>
      </c>
      <c r="AK22" s="8">
        <f>10.36*FI_daily!EA22</f>
        <v>24.643642799999999</v>
      </c>
      <c r="AL22" s="8">
        <f>10.36*FI_daily!EB22</f>
        <v>21.350716800000001</v>
      </c>
      <c r="AM22" s="8">
        <f>10.36*FI_daily!EC22</f>
        <v>18.545953999999998</v>
      </c>
      <c r="AN22" s="8">
        <f>10.36*FI_daily!ED22</f>
        <v>17.519174400000001</v>
      </c>
      <c r="AO22" s="8">
        <f>10.36*FI_daily!EE22</f>
        <v>17.636138799999998</v>
      </c>
      <c r="AP22" s="9">
        <f t="shared" si="0"/>
        <v>20.502911379999997</v>
      </c>
    </row>
    <row r="23" spans="1:61" ht="15" thickBot="1" x14ac:dyDescent="0.35">
      <c r="A23" s="2">
        <v>18</v>
      </c>
      <c r="B23" s="8">
        <f>10.36*FI_daily!CR23</f>
        <v>18.402571599999998</v>
      </c>
      <c r="C23" s="8">
        <f>10.36*FI_daily!CS23</f>
        <v>23.6484612</v>
      </c>
      <c r="D23" s="8">
        <f>10.36*FI_daily!CT23</f>
        <v>14.282399599999998</v>
      </c>
      <c r="E23" s="8">
        <f>10.36*FI_daily!CU23</f>
        <v>22.2990712</v>
      </c>
      <c r="F23" s="8">
        <f>10.36*FI_daily!CV23</f>
        <v>20.646029599999999</v>
      </c>
      <c r="G23" s="8">
        <f>10.36*FI_daily!CW23</f>
        <v>23.451414</v>
      </c>
      <c r="H23" s="8">
        <f>10.36*FI_daily!CX23</f>
        <v>21.9572948</v>
      </c>
      <c r="I23" s="8">
        <f>10.36*FI_daily!CY23</f>
        <v>25.820642399999997</v>
      </c>
      <c r="J23" s="8">
        <f>10.36*FI_daily!CZ23</f>
        <v>15.478461599999999</v>
      </c>
      <c r="K23" s="8">
        <f>10.36*FI_daily!DA23</f>
        <v>19.656545999999999</v>
      </c>
      <c r="L23" s="8">
        <f>10.36*FI_daily!DB23</f>
        <v>19.538234800000001</v>
      </c>
      <c r="M23" s="8">
        <f>10.36*FI_daily!DC23</f>
        <v>20.686537199999997</v>
      </c>
      <c r="N23" s="8">
        <f>10.36*FI_daily!DD23</f>
        <v>20.988427600000001</v>
      </c>
      <c r="O23" s="8">
        <f>10.36*FI_daily!DE23</f>
        <v>24.6480976</v>
      </c>
      <c r="P23" s="8">
        <f>10.36*FI_daily!DF23</f>
        <v>14.4336556</v>
      </c>
      <c r="Q23" s="8">
        <f>10.36*FI_daily!DG23</f>
        <v>24.240846000000001</v>
      </c>
      <c r="R23" s="8">
        <f>10.36*FI_daily!DH23</f>
        <v>23.872029999999999</v>
      </c>
      <c r="S23" s="8">
        <f>10.36*FI_daily!DI23</f>
        <v>22.382676399999998</v>
      </c>
      <c r="T23" s="8">
        <f>10.36*FI_daily!DJ23</f>
        <v>19.190760399999998</v>
      </c>
      <c r="U23" s="8">
        <f>10.36*FI_daily!DK23</f>
        <v>19.138442399999999</v>
      </c>
      <c r="V23" s="8">
        <f>10.36*FI_daily!DL23</f>
        <v>25.987438399999995</v>
      </c>
      <c r="W23" s="8">
        <f>10.36*FI_daily!DM23</f>
        <v>18.166260000000001</v>
      </c>
      <c r="X23" s="8">
        <f>10.36*FI_daily!DN23</f>
        <v>25.455348799999999</v>
      </c>
      <c r="Y23" s="8">
        <f>10.36*FI_daily!DO23</f>
        <v>15.71871</v>
      </c>
      <c r="Z23" s="8">
        <f>10.36*FI_daily!DP23</f>
        <v>21.322330399999998</v>
      </c>
      <c r="AA23" s="8">
        <f>10.36*FI_daily!DQ23</f>
        <v>25.598005999999998</v>
      </c>
      <c r="AB23" s="8">
        <f>10.36*FI_daily!DR23</f>
        <v>23.162059200000002</v>
      </c>
      <c r="AC23" s="8">
        <f>10.36*FI_daily!DS23</f>
        <v>21.530151999999998</v>
      </c>
      <c r="AD23" s="8">
        <f>10.36*FI_daily!DT23</f>
        <v>19.011221599999999</v>
      </c>
      <c r="AE23" s="8">
        <f>10.36*FI_daily!DU23</f>
        <v>19.893789999999999</v>
      </c>
      <c r="AF23" s="8">
        <f>10.36*FI_daily!DV23</f>
        <v>15.617699999999999</v>
      </c>
      <c r="AG23" s="8">
        <f>10.36*FI_daily!DW23</f>
        <v>18.865559999999999</v>
      </c>
      <c r="AH23" s="8">
        <f>10.36*FI_daily!DX23</f>
        <v>23.225876799999998</v>
      </c>
      <c r="AI23" s="8">
        <f>10.36*FI_daily!DY23</f>
        <v>20.5574516</v>
      </c>
      <c r="AJ23" s="8">
        <f>10.36*FI_daily!DZ23</f>
        <v>23.580292399999998</v>
      </c>
      <c r="AK23" s="8">
        <f>10.36*FI_daily!EA23</f>
        <v>25.186610399999999</v>
      </c>
      <c r="AL23" s="8">
        <f>10.36*FI_daily!EB23</f>
        <v>21.566515599999999</v>
      </c>
      <c r="AM23" s="8">
        <f>10.36*FI_daily!EC23</f>
        <v>18.743001199999998</v>
      </c>
      <c r="AN23" s="8">
        <f>10.36*FI_daily!ED23</f>
        <v>17.8481044</v>
      </c>
      <c r="AO23" s="8">
        <f>10.36*FI_daily!EE23</f>
        <v>18.1456436</v>
      </c>
      <c r="AP23" s="9">
        <f t="shared" si="0"/>
        <v>20.848616809999999</v>
      </c>
    </row>
    <row r="24" spans="1:61" ht="15" thickBot="1" x14ac:dyDescent="0.35">
      <c r="A24" s="2">
        <v>19</v>
      </c>
      <c r="B24" s="8">
        <f>10.36*FI_daily!CR24</f>
        <v>18.782162</v>
      </c>
      <c r="C24" s="8">
        <f>10.36*FI_daily!CS24</f>
        <v>24.022664399999996</v>
      </c>
      <c r="D24" s="8">
        <f>10.36*FI_daily!CT24</f>
        <v>14.5359088</v>
      </c>
      <c r="E24" s="8">
        <f>10.36*FI_daily!CU24</f>
        <v>22.6062452</v>
      </c>
      <c r="F24" s="8">
        <f>10.36*FI_daily!CV24</f>
        <v>20.921812800000001</v>
      </c>
      <c r="G24" s="8">
        <f>10.36*FI_daily!CW24</f>
        <v>23.920721999999998</v>
      </c>
      <c r="H24" s="8">
        <f>10.36*FI_daily!CX24</f>
        <v>22.291611999999997</v>
      </c>
      <c r="I24" s="8">
        <f>10.36*FI_daily!CY24</f>
        <v>26.2055164</v>
      </c>
      <c r="J24" s="8">
        <f>10.36*FI_daily!CZ24</f>
        <v>15.836814</v>
      </c>
      <c r="K24" s="8">
        <f>10.36*FI_daily!DA24</f>
        <v>19.898141200000001</v>
      </c>
      <c r="L24" s="8">
        <f>10.36*FI_daily!DB24</f>
        <v>19.922072799999999</v>
      </c>
      <c r="M24" s="8">
        <f>10.36*FI_daily!DC24</f>
        <v>21.0312144</v>
      </c>
      <c r="N24" s="8">
        <f>10.36*FI_daily!DD24</f>
        <v>21.378378000000001</v>
      </c>
      <c r="O24" s="8">
        <f>10.36*FI_daily!DE24</f>
        <v>25.034214800000001</v>
      </c>
      <c r="P24" s="8">
        <f>10.36*FI_daily!DF24</f>
        <v>14.648625600000001</v>
      </c>
      <c r="Q24" s="8">
        <f>10.36*FI_daily!DG24</f>
        <v>24.670164399999997</v>
      </c>
      <c r="R24" s="8">
        <f>10.36*FI_daily!DH24</f>
        <v>24.316784799999997</v>
      </c>
      <c r="S24" s="8">
        <f>10.36*FI_daily!DI24</f>
        <v>22.8227692</v>
      </c>
      <c r="T24" s="8">
        <f>10.36*FI_daily!DJ24</f>
        <v>19.287522800000001</v>
      </c>
      <c r="U24" s="8">
        <f>10.36*FI_daily!DK24</f>
        <v>19.227434800000001</v>
      </c>
      <c r="V24" s="8">
        <f>10.36*FI_daily!DL24</f>
        <v>26.415409999999998</v>
      </c>
      <c r="W24" s="8">
        <f>10.36*FI_daily!DM24</f>
        <v>18.393765599999998</v>
      </c>
      <c r="X24" s="8">
        <f>10.36*FI_daily!DN24</f>
        <v>25.828205199999996</v>
      </c>
      <c r="Y24" s="8">
        <f>10.36*FI_daily!DO24</f>
        <v>15.470380799999999</v>
      </c>
      <c r="Z24" s="8">
        <f>10.36*FI_daily!DP24</f>
        <v>21.828105599999997</v>
      </c>
      <c r="AA24" s="8">
        <f>10.36*FI_daily!DQ24</f>
        <v>26.084925999999999</v>
      </c>
      <c r="AB24" s="8">
        <f>10.36*FI_daily!DR24</f>
        <v>23.556257199999997</v>
      </c>
      <c r="AC24" s="8">
        <f>10.36*FI_daily!DS24</f>
        <v>21.884049599999997</v>
      </c>
      <c r="AD24" s="8">
        <f>10.36*FI_daily!DT24</f>
        <v>19.583922399999999</v>
      </c>
      <c r="AE24" s="8">
        <f>10.36*FI_daily!DU24</f>
        <v>20.301352399999999</v>
      </c>
      <c r="AF24" s="8">
        <f>10.36*FI_daily!DV24</f>
        <v>15.895244399999999</v>
      </c>
      <c r="AG24" s="8">
        <f>10.36*FI_daily!DW24</f>
        <v>19.421166799999998</v>
      </c>
      <c r="AH24" s="8">
        <f>10.36*FI_daily!DX24</f>
        <v>23.540717199999996</v>
      </c>
      <c r="AI24" s="8">
        <f>10.36*FI_daily!DY24</f>
        <v>20.919947999999998</v>
      </c>
      <c r="AJ24" s="8">
        <f>10.36*FI_daily!DZ24</f>
        <v>24.003912799999998</v>
      </c>
      <c r="AK24" s="8">
        <f>10.36*FI_daily!EA24</f>
        <v>25.729578</v>
      </c>
      <c r="AL24" s="8">
        <f>10.36*FI_daily!EB24</f>
        <v>21.782210799999998</v>
      </c>
      <c r="AM24" s="8">
        <f>10.36*FI_daily!EC24</f>
        <v>18.939944799999999</v>
      </c>
      <c r="AN24" s="8">
        <f>10.36*FI_daily!ED24</f>
        <v>18.1770344</v>
      </c>
      <c r="AO24" s="8">
        <f>10.36*FI_daily!EE24</f>
        <v>18.655148399999998</v>
      </c>
      <c r="AP24" s="9">
        <f t="shared" si="0"/>
        <v>21.194301520000003</v>
      </c>
    </row>
    <row r="25" spans="1:61" ht="15" thickBot="1" x14ac:dyDescent="0.35">
      <c r="A25" s="2">
        <v>20</v>
      </c>
      <c r="B25" s="8">
        <f>10.36*FI_daily!CR25</f>
        <v>19.161752400000001</v>
      </c>
      <c r="C25" s="8">
        <f>10.36*FI_daily!CS25</f>
        <v>24.396971199999999</v>
      </c>
      <c r="D25" s="8">
        <f>10.36*FI_daily!CT25</f>
        <v>14.789521599999999</v>
      </c>
      <c r="E25" s="8">
        <f>10.36*FI_daily!CU25</f>
        <v>22.913522799999999</v>
      </c>
      <c r="F25" s="8">
        <f>10.36*FI_daily!CV25</f>
        <v>21.197492399999998</v>
      </c>
      <c r="G25" s="8">
        <f>10.36*FI_daily!CW25</f>
        <v>24.390029999999999</v>
      </c>
      <c r="H25" s="8">
        <f>10.36*FI_daily!CX25</f>
        <v>22.625825599999999</v>
      </c>
      <c r="I25" s="8">
        <f>10.36*FI_daily!CY25</f>
        <v>26.5903904</v>
      </c>
      <c r="J25" s="8">
        <f>10.36*FI_daily!CZ25</f>
        <v>16.195166399999998</v>
      </c>
      <c r="K25" s="8">
        <f>10.36*FI_daily!DA25</f>
        <v>20.13984</v>
      </c>
      <c r="L25" s="8">
        <f>10.36*FI_daily!DB25</f>
        <v>20.305910799999999</v>
      </c>
      <c r="M25" s="8">
        <f>10.36*FI_daily!DC25</f>
        <v>21.375787999999996</v>
      </c>
      <c r="N25" s="8">
        <f>10.36*FI_daily!DD25</f>
        <v>21.768431999999997</v>
      </c>
      <c r="O25" s="8">
        <f>10.36*FI_daily!DE25</f>
        <v>25.420435599999998</v>
      </c>
      <c r="P25" s="8">
        <f>10.36*FI_daily!DF25</f>
        <v>14.863595599999998</v>
      </c>
      <c r="Q25" s="8">
        <f>10.36*FI_daily!DG25</f>
        <v>25.0995864</v>
      </c>
      <c r="R25" s="8">
        <f>10.36*FI_daily!DH25</f>
        <v>24.761435999999996</v>
      </c>
      <c r="S25" s="8">
        <f>10.36*FI_daily!DI25</f>
        <v>23.262861999999998</v>
      </c>
      <c r="T25" s="8">
        <f>10.36*FI_daily!DJ25</f>
        <v>19.384181599999998</v>
      </c>
      <c r="U25" s="8">
        <f>10.36*FI_daily!DK25</f>
        <v>19.3164272</v>
      </c>
      <c r="V25" s="8">
        <f>10.36*FI_daily!DL25</f>
        <v>26.843381600000001</v>
      </c>
      <c r="W25" s="8">
        <f>10.36*FI_daily!DM25</f>
        <v>18.621374799999998</v>
      </c>
      <c r="X25" s="8">
        <f>10.36*FI_daily!DN25</f>
        <v>26.200957999999996</v>
      </c>
      <c r="Y25" s="8">
        <f>10.36*FI_daily!DO25</f>
        <v>15.222051599999999</v>
      </c>
      <c r="Z25" s="8">
        <f>10.36*FI_daily!DP25</f>
        <v>22.333984399999999</v>
      </c>
      <c r="AA25" s="8">
        <f>10.36*FI_daily!DQ25</f>
        <v>26.571949599999996</v>
      </c>
      <c r="AB25" s="8">
        <f>10.36*FI_daily!DR25</f>
        <v>23.9505588</v>
      </c>
      <c r="AC25" s="8">
        <f>10.36*FI_daily!DS25</f>
        <v>22.237843600000001</v>
      </c>
      <c r="AD25" s="8">
        <f>10.36*FI_daily!DT25</f>
        <v>20.156726799999998</v>
      </c>
      <c r="AE25" s="8">
        <f>10.36*FI_daily!DU25</f>
        <v>20.709018399999998</v>
      </c>
      <c r="AF25" s="8">
        <f>10.36*FI_daily!DV25</f>
        <v>16.172788799999999</v>
      </c>
      <c r="AG25" s="8">
        <f>10.36*FI_daily!DW25</f>
        <v>19.976669999999999</v>
      </c>
      <c r="AH25" s="8">
        <f>10.36*FI_daily!DX25</f>
        <v>23.855453999999998</v>
      </c>
      <c r="AI25" s="8">
        <f>10.36*FI_daily!DY25</f>
        <v>21.282444399999999</v>
      </c>
      <c r="AJ25" s="8">
        <f>10.36*FI_daily!DZ25</f>
        <v>24.4274296</v>
      </c>
      <c r="AK25" s="8">
        <f>10.36*FI_daily!EA25</f>
        <v>26.272442000000002</v>
      </c>
      <c r="AL25" s="8">
        <f>10.36*FI_daily!EB25</f>
        <v>21.9980096</v>
      </c>
      <c r="AM25" s="8">
        <f>10.36*FI_daily!EC25</f>
        <v>19.1368884</v>
      </c>
      <c r="AN25" s="8">
        <f>10.36*FI_daily!ED25</f>
        <v>18.5059644</v>
      </c>
      <c r="AO25" s="8">
        <f>10.36*FI_daily!EE25</f>
        <v>19.164653199999997</v>
      </c>
      <c r="AP25" s="9">
        <f t="shared" si="0"/>
        <v>21.539994</v>
      </c>
    </row>
    <row r="26" spans="1:61" ht="15" thickBot="1" x14ac:dyDescent="0.35">
      <c r="A26" s="2">
        <v>21</v>
      </c>
      <c r="B26" s="8">
        <f>10.36*FI_daily!CR26</f>
        <v>19.541342799999999</v>
      </c>
      <c r="C26" s="8">
        <f>10.36*FI_daily!CS26</f>
        <v>24.771174399999996</v>
      </c>
      <c r="D26" s="8">
        <f>10.36*FI_daily!CT26</f>
        <v>15.0431344</v>
      </c>
      <c r="E26" s="8">
        <f>10.36*FI_daily!CU26</f>
        <v>23.220696799999999</v>
      </c>
      <c r="F26" s="8">
        <f>10.36*FI_daily!CV26</f>
        <v>21.473275599999997</v>
      </c>
      <c r="G26" s="8">
        <f>10.36*FI_daily!CW26</f>
        <v>24.859234399999998</v>
      </c>
      <c r="H26" s="8">
        <f>10.36*FI_daily!CX26</f>
        <v>22.960142799999996</v>
      </c>
      <c r="I26" s="8">
        <f>10.36*FI_daily!CY26</f>
        <v>26.9752644</v>
      </c>
      <c r="J26" s="8">
        <f>10.36*FI_daily!CZ26</f>
        <v>16.553518799999999</v>
      </c>
      <c r="K26" s="8">
        <f>10.36*FI_daily!DA26</f>
        <v>20.381435199999999</v>
      </c>
      <c r="L26" s="8">
        <f>10.36*FI_daily!DB26</f>
        <v>20.689852399999999</v>
      </c>
      <c r="M26" s="8">
        <f>10.36*FI_daily!DC26</f>
        <v>21.720465199999996</v>
      </c>
      <c r="N26" s="8">
        <f>10.36*FI_daily!DD26</f>
        <v>22.158486</v>
      </c>
      <c r="O26" s="8">
        <f>10.36*FI_daily!DE26</f>
        <v>25.806552799999999</v>
      </c>
      <c r="P26" s="8">
        <f>10.36*FI_daily!DF26</f>
        <v>15.078565599999999</v>
      </c>
      <c r="Q26" s="8">
        <f>10.36*FI_daily!DG26</f>
        <v>25.528904799999996</v>
      </c>
      <c r="R26" s="8">
        <f>10.36*FI_daily!DH26</f>
        <v>25.206190799999998</v>
      </c>
      <c r="S26" s="8">
        <f>10.36*FI_daily!DI26</f>
        <v>23.703058399999996</v>
      </c>
      <c r="T26" s="8">
        <f>10.36*FI_daily!DJ26</f>
        <v>19.480944000000001</v>
      </c>
      <c r="U26" s="8">
        <f>10.36*FI_daily!DK26</f>
        <v>19.405419599999998</v>
      </c>
      <c r="V26" s="8">
        <f>10.36*FI_daily!DL26</f>
        <v>27.271353199999997</v>
      </c>
      <c r="W26" s="8">
        <f>10.36*FI_daily!DM26</f>
        <v>18.848983999999998</v>
      </c>
      <c r="X26" s="8">
        <f>10.36*FI_daily!DN26</f>
        <v>26.5738144</v>
      </c>
      <c r="Y26" s="8">
        <f>10.36*FI_daily!DO26</f>
        <v>14.9737224</v>
      </c>
      <c r="Z26" s="8">
        <f>10.36*FI_daily!DP26</f>
        <v>22.839759600000001</v>
      </c>
      <c r="AA26" s="8">
        <f>10.36*FI_daily!DQ26</f>
        <v>27.058869599999998</v>
      </c>
      <c r="AB26" s="8">
        <f>10.36*FI_daily!DR26</f>
        <v>24.344860399999998</v>
      </c>
      <c r="AC26" s="8">
        <f>10.36*FI_daily!DS26</f>
        <v>22.591741200000001</v>
      </c>
      <c r="AD26" s="8">
        <f>10.36*FI_daily!DT26</f>
        <v>20.729427600000001</v>
      </c>
      <c r="AE26" s="8">
        <f>10.36*FI_daily!DU26</f>
        <v>21.116580799999998</v>
      </c>
      <c r="AF26" s="8">
        <f>10.36*FI_daily!DV26</f>
        <v>16.450436799999999</v>
      </c>
      <c r="AG26" s="8">
        <f>10.36*FI_daily!DW26</f>
        <v>20.532276799999998</v>
      </c>
      <c r="AH26" s="8">
        <f>10.36*FI_daily!DX26</f>
        <v>24.1702944</v>
      </c>
      <c r="AI26" s="8">
        <f>10.36*FI_daily!DY26</f>
        <v>21.644940800000001</v>
      </c>
      <c r="AJ26" s="8">
        <f>10.36*FI_daily!DZ26</f>
        <v>24.850946399999998</v>
      </c>
      <c r="AK26" s="8">
        <f>10.36*FI_daily!EA26</f>
        <v>26.815409600000002</v>
      </c>
      <c r="AL26" s="8">
        <f>10.36*FI_daily!EB26</f>
        <v>22.213704799999999</v>
      </c>
      <c r="AM26" s="8">
        <f>10.36*FI_daily!EC26</f>
        <v>19.333832000000001</v>
      </c>
      <c r="AN26" s="8">
        <f>10.36*FI_daily!ED26</f>
        <v>18.8348944</v>
      </c>
      <c r="AO26" s="8">
        <f>10.36*FI_daily!EE26</f>
        <v>19.674157999999998</v>
      </c>
      <c r="AP26" s="9">
        <f t="shared" si="0"/>
        <v>21.885691659999999</v>
      </c>
    </row>
    <row r="27" spans="1:61" ht="15" thickBot="1" x14ac:dyDescent="0.35">
      <c r="A27" s="2">
        <v>22</v>
      </c>
      <c r="B27" s="8">
        <f>10.36*FI_daily!CR27</f>
        <v>19.9209332</v>
      </c>
      <c r="C27" s="8">
        <f>10.36*FI_daily!CS27</f>
        <v>25.1453776</v>
      </c>
      <c r="D27" s="8">
        <f>10.36*FI_daily!CT27</f>
        <v>15.296643599999999</v>
      </c>
      <c r="E27" s="8">
        <f>10.36*FI_daily!CU27</f>
        <v>23.527974400000002</v>
      </c>
      <c r="F27" s="8">
        <f>10.36*FI_daily!CV27</f>
        <v>21.7490588</v>
      </c>
      <c r="G27" s="8">
        <f>10.36*FI_daily!CW27</f>
        <v>25.3285424</v>
      </c>
      <c r="H27" s="8">
        <f>10.36*FI_daily!CX27</f>
        <v>23.294459999999997</v>
      </c>
      <c r="I27" s="8">
        <f>10.36*FI_daily!CY27</f>
        <v>27.3601384</v>
      </c>
      <c r="J27" s="8">
        <f>10.36*FI_daily!CZ27</f>
        <v>16.911767599999997</v>
      </c>
      <c r="K27" s="8">
        <f>10.36*FI_daily!DA27</f>
        <v>20.623134</v>
      </c>
      <c r="L27" s="8">
        <f>10.36*FI_daily!DB27</f>
        <v>21.073690399999997</v>
      </c>
      <c r="M27" s="8">
        <f>10.36*FI_daily!DC27</f>
        <v>22.0650388</v>
      </c>
      <c r="N27" s="8">
        <f>10.36*FI_daily!DD27</f>
        <v>22.548436399999996</v>
      </c>
      <c r="O27" s="8">
        <f>10.36*FI_daily!DE27</f>
        <v>26.192669999999996</v>
      </c>
      <c r="P27" s="8">
        <f>10.36*FI_daily!DF27</f>
        <v>15.293431999999999</v>
      </c>
      <c r="Q27" s="8">
        <f>10.36*FI_daily!DG27</f>
        <v>25.958326799999998</v>
      </c>
      <c r="R27" s="8">
        <f>10.36*FI_daily!DH27</f>
        <v>25.6509456</v>
      </c>
      <c r="S27" s="8">
        <f>10.36*FI_daily!DI27</f>
        <v>24.143151200000002</v>
      </c>
      <c r="T27" s="8">
        <f>10.36*FI_daily!DJ27</f>
        <v>19.5777064</v>
      </c>
      <c r="U27" s="8">
        <f>10.36*FI_daily!DK27</f>
        <v>19.494411999999997</v>
      </c>
      <c r="V27" s="8">
        <f>10.36*FI_daily!DL27</f>
        <v>27.699324799999999</v>
      </c>
      <c r="W27" s="8">
        <f>10.36*FI_daily!DM27</f>
        <v>19.076593199999998</v>
      </c>
      <c r="X27" s="8">
        <f>10.36*FI_daily!DN27</f>
        <v>26.9465672</v>
      </c>
      <c r="Y27" s="8">
        <f>10.36*FI_daily!DO27</f>
        <v>14.725393199999999</v>
      </c>
      <c r="Z27" s="8">
        <f>10.36*FI_daily!DP27</f>
        <v>23.345638399999999</v>
      </c>
      <c r="AA27" s="8">
        <f>10.36*FI_daily!DQ27</f>
        <v>27.545789599999996</v>
      </c>
      <c r="AB27" s="8">
        <f>10.36*FI_daily!DR27</f>
        <v>24.739058399999998</v>
      </c>
      <c r="AC27" s="8">
        <f>10.36*FI_daily!DS27</f>
        <v>22.945535199999998</v>
      </c>
      <c r="AD27" s="8">
        <f>10.36*FI_daily!DT27</f>
        <v>21.302232</v>
      </c>
      <c r="AE27" s="8">
        <f>10.36*FI_daily!DU27</f>
        <v>21.5242468</v>
      </c>
      <c r="AF27" s="8">
        <f>10.36*FI_daily!DV27</f>
        <v>16.727981199999999</v>
      </c>
      <c r="AG27" s="8">
        <f>10.36*FI_daily!DW27</f>
        <v>21.087779999999999</v>
      </c>
      <c r="AH27" s="8">
        <f>10.36*FI_daily!DX27</f>
        <v>24.485031199999998</v>
      </c>
      <c r="AI27" s="8">
        <f>10.36*FI_daily!DY27</f>
        <v>22.007437199999998</v>
      </c>
      <c r="AJ27" s="8">
        <f>10.36*FI_daily!DZ27</f>
        <v>25.274566799999999</v>
      </c>
      <c r="AK27" s="8">
        <f>10.36*FI_daily!EA27</f>
        <v>27.358377199999996</v>
      </c>
      <c r="AL27" s="8">
        <f>10.36*FI_daily!EB27</f>
        <v>22.429399999999998</v>
      </c>
      <c r="AM27" s="8">
        <f>10.36*FI_daily!EC27</f>
        <v>19.530775599999998</v>
      </c>
      <c r="AN27" s="8">
        <f>10.36*FI_daily!ED27</f>
        <v>19.1637208</v>
      </c>
      <c r="AO27" s="8">
        <f>10.36*FI_daily!EE27</f>
        <v>20.183662799999997</v>
      </c>
      <c r="AP27" s="9">
        <f t="shared" si="0"/>
        <v>22.231373779999995</v>
      </c>
    </row>
    <row r="28" spans="1:61" ht="15" thickBot="1" x14ac:dyDescent="0.35">
      <c r="A28" s="2">
        <v>23</v>
      </c>
      <c r="B28" s="8">
        <f>10.36*FI_daily!CR28</f>
        <v>20.300523599999998</v>
      </c>
      <c r="C28" s="8">
        <f>10.36*FI_daily!CS28</f>
        <v>25.519684399999999</v>
      </c>
      <c r="D28" s="8">
        <f>10.36*FI_daily!CT28</f>
        <v>15.5502564</v>
      </c>
      <c r="E28" s="8">
        <f>10.36*FI_daily!CU28</f>
        <v>23.835251999999997</v>
      </c>
      <c r="F28" s="8">
        <f>10.36*FI_daily!CV28</f>
        <v>22.024842</v>
      </c>
      <c r="G28" s="8">
        <f>10.36*FI_daily!CW28</f>
        <v>25.797850399999998</v>
      </c>
      <c r="H28" s="8">
        <f>10.36*FI_daily!CX28</f>
        <v>23.628673599999999</v>
      </c>
      <c r="I28" s="8">
        <f>10.36*FI_daily!CY28</f>
        <v>27.7450124</v>
      </c>
      <c r="J28" s="8">
        <f>10.36*FI_daily!CZ28</f>
        <v>17.270119999999999</v>
      </c>
      <c r="K28" s="8">
        <f>10.36*FI_daily!DA28</f>
        <v>20.864729199999999</v>
      </c>
      <c r="L28" s="8">
        <f>10.36*FI_daily!DB28</f>
        <v>21.457528400000001</v>
      </c>
      <c r="M28" s="8">
        <f>10.36*FI_daily!DC28</f>
        <v>22.409716</v>
      </c>
      <c r="N28" s="8">
        <f>10.36*FI_daily!DD28</f>
        <v>22.938490399999999</v>
      </c>
      <c r="O28" s="8">
        <f>10.36*FI_daily!DE28</f>
        <v>26.578890799999996</v>
      </c>
      <c r="P28" s="8">
        <f>10.36*FI_daily!DF28</f>
        <v>15.508401999999998</v>
      </c>
      <c r="Q28" s="8">
        <f>10.36*FI_daily!DG28</f>
        <v>26.387645200000001</v>
      </c>
      <c r="R28" s="8">
        <f>10.36*FI_daily!DH28</f>
        <v>26.095700399999998</v>
      </c>
      <c r="S28" s="8">
        <f>10.36*FI_daily!DI28</f>
        <v>24.5833476</v>
      </c>
      <c r="T28" s="8">
        <f>10.36*FI_daily!DJ28</f>
        <v>19.6743652</v>
      </c>
      <c r="U28" s="8">
        <f>10.36*FI_daily!DK28</f>
        <v>19.583404399999999</v>
      </c>
      <c r="V28" s="8">
        <f>10.36*FI_daily!DL28</f>
        <v>28.127296399999995</v>
      </c>
      <c r="W28" s="8">
        <f>10.36*FI_daily!DM28</f>
        <v>19.304098799999998</v>
      </c>
      <c r="X28" s="8">
        <f>10.36*FI_daily!DN28</f>
        <v>27.319319999999998</v>
      </c>
      <c r="Y28" s="8">
        <f>10.36*FI_daily!DO28</f>
        <v>14.477063999999999</v>
      </c>
      <c r="Z28" s="8">
        <f>10.36*FI_daily!DP28</f>
        <v>23.851413599999997</v>
      </c>
      <c r="AA28" s="8">
        <f>10.36*FI_daily!DQ28</f>
        <v>28.032709599999997</v>
      </c>
      <c r="AB28" s="8">
        <f>10.36*FI_daily!DR28</f>
        <v>25.13336</v>
      </c>
      <c r="AC28" s="8">
        <f>10.36*FI_daily!DS28</f>
        <v>23.299432799999998</v>
      </c>
      <c r="AD28" s="8">
        <f>10.36*FI_daily!DT28</f>
        <v>21.874932799999996</v>
      </c>
      <c r="AE28" s="8">
        <f>10.36*FI_daily!DU28</f>
        <v>21.931809199999996</v>
      </c>
      <c r="AF28" s="8">
        <f>10.36*FI_daily!DV28</f>
        <v>17.005525599999999</v>
      </c>
      <c r="AG28" s="8">
        <f>10.36*FI_daily!DW28</f>
        <v>21.643386799999998</v>
      </c>
      <c r="AH28" s="8">
        <f>10.36*FI_daily!DX28</f>
        <v>24.799768</v>
      </c>
      <c r="AI28" s="8">
        <f>10.36*FI_daily!DY28</f>
        <v>22.3699336</v>
      </c>
      <c r="AJ28" s="8">
        <f>10.36*FI_daily!DZ28</f>
        <v>25.6980836</v>
      </c>
      <c r="AK28" s="8">
        <f>10.36*FI_daily!EA28</f>
        <v>27.901241199999998</v>
      </c>
      <c r="AL28" s="8">
        <f>10.36*FI_daily!EB28</f>
        <v>22.645198799999999</v>
      </c>
      <c r="AM28" s="8">
        <f>10.36*FI_daily!EC28</f>
        <v>19.727719199999999</v>
      </c>
      <c r="AN28" s="8">
        <f>10.36*FI_daily!ED28</f>
        <v>19.4926508</v>
      </c>
      <c r="AO28" s="8">
        <f>10.36*FI_daily!EE28</f>
        <v>20.693167599999999</v>
      </c>
      <c r="AP28" s="9">
        <f t="shared" si="0"/>
        <v>22.577063670000001</v>
      </c>
    </row>
    <row r="29" spans="1:61" ht="15" thickBot="1" x14ac:dyDescent="0.35">
      <c r="A29" s="2">
        <v>24</v>
      </c>
      <c r="B29" s="8">
        <f>10.36*FI_daily!CR29</f>
        <v>20.680114</v>
      </c>
      <c r="C29" s="8">
        <f>10.36*FI_daily!CS29</f>
        <v>25.893887599999999</v>
      </c>
      <c r="D29" s="8">
        <f>10.36*FI_daily!CT29</f>
        <v>15.803869199999999</v>
      </c>
      <c r="E29" s="8">
        <f>10.36*FI_daily!CU29</f>
        <v>24.142426</v>
      </c>
      <c r="F29" s="8">
        <f>10.36*FI_daily!CV29</f>
        <v>22.300625199999999</v>
      </c>
      <c r="G29" s="8">
        <f>10.36*FI_daily!CW29</f>
        <v>26.267158399999996</v>
      </c>
      <c r="H29" s="8">
        <f>10.36*FI_daily!CX29</f>
        <v>23.962990799999996</v>
      </c>
      <c r="I29" s="8">
        <f>10.36*FI_daily!CY29</f>
        <v>28.1298864</v>
      </c>
      <c r="J29" s="8">
        <f>10.36*FI_daily!CZ29</f>
        <v>17.6284724</v>
      </c>
      <c r="K29" s="8">
        <f>10.36*FI_daily!DA29</f>
        <v>21.106428000000001</v>
      </c>
      <c r="L29" s="8">
        <f>10.36*FI_daily!DB29</f>
        <v>21.841469999999997</v>
      </c>
      <c r="M29" s="8">
        <f>10.36*FI_daily!DC29</f>
        <v>22.754393199999999</v>
      </c>
      <c r="N29" s="8">
        <f>10.36*FI_daily!DD29</f>
        <v>23.328440799999999</v>
      </c>
      <c r="O29" s="8">
        <f>10.36*FI_daily!DE29</f>
        <v>26.965007999999997</v>
      </c>
      <c r="P29" s="8">
        <f>10.36*FI_daily!DF29</f>
        <v>15.723371999999999</v>
      </c>
      <c r="Q29" s="8">
        <f>10.36*FI_daily!DG29</f>
        <v>26.817067199999997</v>
      </c>
      <c r="R29" s="8">
        <f>10.36*FI_daily!DH29</f>
        <v>26.540351599999997</v>
      </c>
      <c r="S29" s="8">
        <f>10.36*FI_daily!DI29</f>
        <v>25.023440399999998</v>
      </c>
      <c r="T29" s="8">
        <f>10.36*FI_daily!DJ29</f>
        <v>19.7711276</v>
      </c>
      <c r="U29" s="8">
        <f>10.36*FI_daily!DK29</f>
        <v>19.672396799999998</v>
      </c>
      <c r="V29" s="8">
        <f>10.36*FI_daily!DL29</f>
        <v>28.555267999999998</v>
      </c>
      <c r="W29" s="8">
        <f>10.36*FI_daily!DM29</f>
        <v>19.531707999999998</v>
      </c>
      <c r="X29" s="8">
        <f>10.36*FI_daily!DN29</f>
        <v>27.692176399999997</v>
      </c>
      <c r="Y29" s="8">
        <f>10.36*FI_daily!DO29</f>
        <v>14.228734799999998</v>
      </c>
      <c r="Z29" s="8">
        <f>10.36*FI_daily!DP29</f>
        <v>24.357292399999999</v>
      </c>
      <c r="AA29" s="8">
        <f>10.36*FI_daily!DQ29</f>
        <v>28.519629599999998</v>
      </c>
      <c r="AB29" s="8">
        <f>10.36*FI_daily!DR29</f>
        <v>25.527661599999998</v>
      </c>
      <c r="AC29" s="8">
        <f>10.36*FI_daily!DS29</f>
        <v>23.653226799999999</v>
      </c>
      <c r="AD29" s="8">
        <f>10.36*FI_daily!DT29</f>
        <v>22.447737199999999</v>
      </c>
      <c r="AE29" s="8">
        <f>10.36*FI_daily!DU29</f>
        <v>22.339475199999999</v>
      </c>
      <c r="AF29" s="8">
        <f>10.36*FI_daily!DV29</f>
        <v>17.283173600000001</v>
      </c>
      <c r="AG29" s="8">
        <f>10.36*FI_daily!DW29</f>
        <v>22.198889999999999</v>
      </c>
      <c r="AH29" s="8">
        <f>10.36*FI_daily!DX29</f>
        <v>25.114608399999998</v>
      </c>
      <c r="AI29" s="8">
        <f>10.36*FI_daily!DY29</f>
        <v>22.732533599999996</v>
      </c>
      <c r="AJ29" s="8">
        <f>10.36*FI_daily!DZ29</f>
        <v>26.121600399999995</v>
      </c>
      <c r="AK29" s="8">
        <f>10.36*FI_daily!EA29</f>
        <v>28.444208799999998</v>
      </c>
      <c r="AL29" s="8">
        <f>10.36*FI_daily!EB29</f>
        <v>22.860893999999995</v>
      </c>
      <c r="AM29" s="8">
        <f>10.36*FI_daily!EC29</f>
        <v>19.9246628</v>
      </c>
      <c r="AN29" s="8">
        <f>10.36*FI_daily!ED29</f>
        <v>19.8215808</v>
      </c>
      <c r="AO29" s="8">
        <f>10.36*FI_daily!EE29</f>
        <v>21.202672400000001</v>
      </c>
      <c r="AP29" s="9">
        <f t="shared" si="0"/>
        <v>22.922766509999999</v>
      </c>
    </row>
    <row r="30" spans="1:61" s="11" customFormat="1" ht="15" thickBot="1" x14ac:dyDescent="0.35">
      <c r="A30" s="2">
        <v>25</v>
      </c>
      <c r="B30" s="8">
        <f>10.36*FI_daily!CR30</f>
        <v>21.059704399999998</v>
      </c>
      <c r="C30" s="8">
        <f>10.36*FI_daily!CS30</f>
        <v>26.2680908</v>
      </c>
      <c r="D30" s="8">
        <f>10.36*FI_daily!CT30</f>
        <v>16.057378400000001</v>
      </c>
      <c r="E30" s="8">
        <f>10.36*FI_daily!CU30</f>
        <v>24.449703599999999</v>
      </c>
      <c r="F30" s="8">
        <f>10.36*FI_daily!CV30</f>
        <v>22.576408400000002</v>
      </c>
      <c r="G30" s="8">
        <f>10.36*FI_daily!CW30</f>
        <v>26.736466399999998</v>
      </c>
      <c r="H30" s="8">
        <f>10.36*FI_daily!CX30</f>
        <v>24.297307999999997</v>
      </c>
      <c r="I30" s="8">
        <f>10.36*FI_daily!CY30</f>
        <v>28.514863999999999</v>
      </c>
      <c r="J30" s="8">
        <f>10.36*FI_daily!CZ30</f>
        <v>17.986721199999998</v>
      </c>
      <c r="K30" s="8">
        <f>10.36*FI_daily!DA30</f>
        <v>21.3480232</v>
      </c>
      <c r="L30" s="8">
        <f>10.36*FI_daily!DB30</f>
        <v>22.225308000000002</v>
      </c>
      <c r="M30" s="8">
        <f>10.36*FI_daily!DC30</f>
        <v>23.098966799999996</v>
      </c>
      <c r="N30" s="8">
        <f>10.36*FI_daily!DD30</f>
        <v>23.718494799999998</v>
      </c>
      <c r="O30" s="8">
        <f>10.36*FI_daily!DE30</f>
        <v>27.351228800000001</v>
      </c>
      <c r="P30" s="8">
        <f>10.36*FI_daily!DF30</f>
        <v>15.938342</v>
      </c>
      <c r="Q30" s="8">
        <f>10.36*FI_daily!DG30</f>
        <v>27.246489199999999</v>
      </c>
      <c r="R30" s="8">
        <f>10.36*FI_daily!DH30</f>
        <v>26.985106399999999</v>
      </c>
      <c r="S30" s="8">
        <f>10.36*FI_daily!DI30</f>
        <v>25.463533200000001</v>
      </c>
      <c r="T30" s="8">
        <f>10.36*FI_daily!DJ30</f>
        <v>19.8677864</v>
      </c>
      <c r="U30" s="8">
        <f>10.36*FI_daily!DK30</f>
        <v>19.7613892</v>
      </c>
      <c r="V30" s="8">
        <f>10.36*FI_daily!DL30</f>
        <v>28.983239600000001</v>
      </c>
      <c r="W30" s="8">
        <f>10.36*FI_daily!DM30</f>
        <v>19.759317199999998</v>
      </c>
      <c r="X30" s="8">
        <f>10.36*FI_daily!DN30</f>
        <v>28.064929199999998</v>
      </c>
      <c r="Y30" s="8">
        <f>10.36*FI_daily!DO30</f>
        <v>13.980405600000001</v>
      </c>
      <c r="Z30" s="8">
        <f>10.36*FI_daily!DP30</f>
        <v>24.863067600000001</v>
      </c>
      <c r="AA30" s="8">
        <f>10.36*FI_daily!DQ30</f>
        <v>29.006549599999996</v>
      </c>
      <c r="AB30" s="8">
        <f>10.36*FI_daily!DR30</f>
        <v>25.921859599999998</v>
      </c>
      <c r="AC30" s="8">
        <f>10.36*FI_daily!DS30</f>
        <v>24.007124399999999</v>
      </c>
      <c r="AD30" s="8">
        <f>10.36*FI_daily!DT30</f>
        <v>23.020541599999998</v>
      </c>
      <c r="AE30" s="8">
        <f>10.36*FI_daily!DU30</f>
        <v>22.747037599999999</v>
      </c>
      <c r="AF30" s="8">
        <f>10.36*FI_daily!DV30</f>
        <v>17.560717999999998</v>
      </c>
      <c r="AG30" s="8">
        <f>10.36*FI_daily!DW30</f>
        <v>22.754496799999998</v>
      </c>
      <c r="AH30" s="8">
        <f>10.36*FI_daily!DX30</f>
        <v>25.429345199999997</v>
      </c>
      <c r="AI30" s="8">
        <f>10.36*FI_daily!DY30</f>
        <v>23.095029999999998</v>
      </c>
      <c r="AJ30" s="8">
        <f>10.36*FI_daily!DZ30</f>
        <v>26.545220799999999</v>
      </c>
      <c r="AK30" s="8">
        <f>10.36*FI_daily!EA30</f>
        <v>28.987176399999999</v>
      </c>
      <c r="AL30" s="8">
        <f>10.36*FI_daily!EB30</f>
        <v>23.076692799999996</v>
      </c>
      <c r="AM30" s="8">
        <f>10.36*FI_daily!EC30</f>
        <v>20.12171</v>
      </c>
      <c r="AN30" s="8">
        <f>10.36*FI_daily!ED30</f>
        <v>20.150510799999999</v>
      </c>
      <c r="AO30" s="8">
        <f>10.36*FI_daily!EE30</f>
        <v>21.712280799999998</v>
      </c>
      <c r="AP30" s="9">
        <f t="shared" si="0"/>
        <v>23.268464169999994</v>
      </c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</row>
    <row r="31" spans="1:61" ht="15" thickBot="1" x14ac:dyDescent="0.35">
      <c r="A31" s="2">
        <v>26</v>
      </c>
      <c r="B31" s="8">
        <f>10.36*FI_daily!CR31</f>
        <v>21.439398400000002</v>
      </c>
      <c r="C31" s="8">
        <f>10.36*FI_daily!CS31</f>
        <v>26.642397599999999</v>
      </c>
      <c r="D31" s="8">
        <f>10.36*FI_daily!CT31</f>
        <v>16.3109912</v>
      </c>
      <c r="E31" s="8">
        <f>10.36*FI_daily!CU31</f>
        <v>24.756981200000002</v>
      </c>
      <c r="F31" s="8">
        <f>10.36*FI_daily!CV31</f>
        <v>22.852087999999998</v>
      </c>
      <c r="G31" s="8">
        <f>10.36*FI_daily!CW31</f>
        <v>27.2056708</v>
      </c>
      <c r="H31" s="8">
        <f>10.36*FI_daily!CX31</f>
        <v>24.631521599999999</v>
      </c>
      <c r="I31" s="8">
        <f>10.36*FI_daily!CY31</f>
        <v>28.899737999999999</v>
      </c>
      <c r="J31" s="8">
        <f>10.36*FI_daily!CZ31</f>
        <v>18.345073599999999</v>
      </c>
      <c r="K31" s="8">
        <f>10.36*FI_daily!DA31</f>
        <v>21.589722000000002</v>
      </c>
      <c r="L31" s="8">
        <f>10.36*FI_daily!DB31</f>
        <v>22.609145999999999</v>
      </c>
      <c r="M31" s="8">
        <f>10.36*FI_daily!DC31</f>
        <v>23.443643999999999</v>
      </c>
      <c r="N31" s="8">
        <f>10.36*FI_daily!DD31</f>
        <v>24.108548799999998</v>
      </c>
      <c r="O31" s="8">
        <f>10.36*FI_daily!DE31</f>
        <v>27.737345999999999</v>
      </c>
      <c r="P31" s="8">
        <f>10.36*FI_daily!DF31</f>
        <v>16.153312</v>
      </c>
      <c r="Q31" s="8">
        <f>10.36*FI_daily!DG31</f>
        <v>27.675807599999995</v>
      </c>
      <c r="R31" s="8">
        <f>10.36*FI_daily!DH31</f>
        <v>27.429861200000001</v>
      </c>
      <c r="S31" s="8">
        <f>10.36*FI_daily!DI31</f>
        <v>25.903729599999998</v>
      </c>
      <c r="T31" s="8">
        <f>10.36*FI_daily!DJ31</f>
        <v>19.964548799999999</v>
      </c>
      <c r="U31" s="8">
        <f>10.36*FI_daily!DK31</f>
        <v>19.850381599999999</v>
      </c>
      <c r="V31" s="8">
        <f>10.36*FI_daily!DL31</f>
        <v>29.411211199999997</v>
      </c>
      <c r="W31" s="8">
        <f>10.36*FI_daily!DM31</f>
        <v>19.986926399999998</v>
      </c>
      <c r="X31" s="8">
        <f>10.36*FI_daily!DN31</f>
        <v>28.437785599999998</v>
      </c>
      <c r="Y31" s="8">
        <f>10.36*FI_daily!DO31</f>
        <v>13.7320764</v>
      </c>
      <c r="Z31" s="8">
        <f>10.36*FI_daily!DP31</f>
        <v>25.368946399999999</v>
      </c>
      <c r="AA31" s="8">
        <f>10.36*FI_daily!DQ31</f>
        <v>29.493469599999997</v>
      </c>
      <c r="AB31" s="8">
        <f>10.36*FI_daily!DR31</f>
        <v>26.316161199999996</v>
      </c>
      <c r="AC31" s="8">
        <f>10.36*FI_daily!DS31</f>
        <v>24.360918399999999</v>
      </c>
      <c r="AD31" s="8">
        <f>10.36*FI_daily!DT31</f>
        <v>23.593242400000001</v>
      </c>
      <c r="AE31" s="8">
        <f>10.36*FI_daily!DU31</f>
        <v>23.154703599999998</v>
      </c>
      <c r="AF31" s="8">
        <f>10.36*FI_daily!DV31</f>
        <v>17.838366000000001</v>
      </c>
      <c r="AG31" s="8">
        <f>10.36*FI_daily!DW31</f>
        <v>23.31</v>
      </c>
      <c r="AH31" s="8">
        <f>10.36*FI_daily!DX31</f>
        <v>25.744185599999998</v>
      </c>
      <c r="AI31" s="8">
        <f>10.36*FI_daily!DY31</f>
        <v>23.457526399999999</v>
      </c>
      <c r="AJ31" s="8">
        <f>10.36*FI_daily!DZ31</f>
        <v>26.968737599999997</v>
      </c>
      <c r="AK31" s="8">
        <f>10.36*FI_daily!EA31</f>
        <v>29.530040399999997</v>
      </c>
      <c r="AL31" s="8">
        <f>10.36*FI_daily!EB31</f>
        <v>23.292387999999999</v>
      </c>
      <c r="AM31" s="8">
        <f>10.36*FI_daily!EC31</f>
        <v>20.318653599999998</v>
      </c>
      <c r="AN31" s="8">
        <f>10.36*FI_daily!ED31</f>
        <v>20.479440799999999</v>
      </c>
      <c r="AO31" s="8">
        <f>10.36*FI_daily!EE31</f>
        <v>22.2217856</v>
      </c>
      <c r="AP31" s="9">
        <f t="shared" si="0"/>
        <v>23.614161829999993</v>
      </c>
    </row>
    <row r="32" spans="1:61" x14ac:dyDescent="0.3">
      <c r="B32" s="11">
        <f>AVERAGE(B6:B31)</f>
        <v>16.694339092307693</v>
      </c>
      <c r="C32" s="11">
        <f t="shared" ref="C32:AO32" si="1">AVERAGE(C6:C31)</f>
        <v>21.964391399999997</v>
      </c>
      <c r="D32" s="11">
        <f t="shared" si="1"/>
        <v>13.141261538461539</v>
      </c>
      <c r="E32" s="11">
        <f t="shared" si="1"/>
        <v>20.916441538461541</v>
      </c>
      <c r="F32" s="11">
        <f t="shared" si="1"/>
        <v>19.405076923076923</v>
      </c>
      <c r="G32" s="11">
        <f t="shared" si="1"/>
        <v>21.339607692307691</v>
      </c>
      <c r="H32" s="11">
        <f t="shared" si="1"/>
        <v>20.453022799999999</v>
      </c>
      <c r="I32" s="11">
        <f t="shared" si="1"/>
        <v>24.088597830769228</v>
      </c>
      <c r="J32" s="11">
        <f t="shared" si="1"/>
        <v>13.866063076923076</v>
      </c>
      <c r="K32" s="11">
        <f t="shared" si="1"/>
        <v>18.569108599999996</v>
      </c>
      <c r="L32" s="11">
        <f t="shared" si="1"/>
        <v>17.810832307692309</v>
      </c>
      <c r="M32" s="11">
        <f t="shared" si="1"/>
        <v>19.13571692307692</v>
      </c>
      <c r="N32" s="11">
        <f t="shared" si="1"/>
        <v>19.233340000000002</v>
      </c>
      <c r="O32" s="11">
        <f t="shared" si="1"/>
        <v>22.910347061538463</v>
      </c>
      <c r="P32" s="11">
        <f t="shared" si="1"/>
        <v>13.466406153846151</v>
      </c>
      <c r="Q32" s="11">
        <f t="shared" si="1"/>
        <v>22.308658184615389</v>
      </c>
      <c r="R32" s="11">
        <f t="shared" si="1"/>
        <v>21.870756923076918</v>
      </c>
      <c r="S32" s="11">
        <f t="shared" si="1"/>
        <v>20.402027692307691</v>
      </c>
      <c r="T32" s="11">
        <f t="shared" si="1"/>
        <v>18.755584615384613</v>
      </c>
      <c r="U32" s="11">
        <f t="shared" si="1"/>
        <v>18.738044338461542</v>
      </c>
      <c r="V32" s="11">
        <f t="shared" si="1"/>
        <v>24.061498461538463</v>
      </c>
      <c r="W32" s="11">
        <f t="shared" si="1"/>
        <v>17.142098292307693</v>
      </c>
      <c r="X32" s="11">
        <f t="shared" si="1"/>
        <v>23.777789861538459</v>
      </c>
      <c r="Y32" s="11">
        <f t="shared" si="1"/>
        <v>16.83619139999999</v>
      </c>
      <c r="Z32" s="11">
        <f t="shared" si="1"/>
        <v>19.046083000000003</v>
      </c>
      <c r="AA32" s="11">
        <f t="shared" si="1"/>
        <v>23.406826153846151</v>
      </c>
      <c r="AB32" s="11">
        <f t="shared" si="1"/>
        <v>21.387821538461537</v>
      </c>
      <c r="AC32" s="11">
        <f t="shared" si="1"/>
        <v>19.937819999999995</v>
      </c>
      <c r="AD32" s="11">
        <f t="shared" si="1"/>
        <v>16.433749230769234</v>
      </c>
      <c r="AE32" s="11">
        <f t="shared" si="1"/>
        <v>18.059472307692307</v>
      </c>
      <c r="AF32" s="11">
        <f t="shared" si="1"/>
        <v>14.368523076923076</v>
      </c>
      <c r="AG32" s="11">
        <f t="shared" si="1"/>
        <v>16.365612307692309</v>
      </c>
      <c r="AH32" s="11">
        <f t="shared" si="1"/>
        <v>21.80938986153846</v>
      </c>
      <c r="AI32" s="11">
        <f t="shared" si="1"/>
        <v>18.926122169230773</v>
      </c>
      <c r="AJ32" s="11">
        <f t="shared" si="1"/>
        <v>21.674311400000001</v>
      </c>
      <c r="AK32" s="11">
        <f t="shared" si="1"/>
        <v>22.743387692307692</v>
      </c>
      <c r="AL32" s="11">
        <f t="shared" si="1"/>
        <v>20.595679999999994</v>
      </c>
      <c r="AM32" s="11">
        <f t="shared" si="1"/>
        <v>17.856655384615387</v>
      </c>
      <c r="AN32" s="11">
        <f t="shared" si="1"/>
        <v>16.36800706153846</v>
      </c>
      <c r="AO32" s="11">
        <f t="shared" si="1"/>
        <v>15.852792307692301</v>
      </c>
      <c r="AP32" s="23">
        <f>AVERAGE(AP6:AP31)</f>
        <v>19.281107219746719</v>
      </c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</row>
  </sheetData>
  <sheetProtection algorithmName="SHA-512" hashValue="51Tij7RVZFzo22VT4B4x4QlNJsxLRo0ZdqUKp2CuuOtu6LYLzaZ14hJC0EHoes0RnIhJeb0o/wt5AJeo0ZXVaw==" saltValue="MSazAR9QNZntNLsILg5kGg==" spinCount="100000" sheet="1" objects="1" scenarios="1"/>
  <mergeCells count="2">
    <mergeCell ref="B3:N3"/>
    <mergeCell ref="A1:BI2"/>
  </mergeCells>
  <pageMargins left="0.7" right="0.7" top="0.75" bottom="0.75" header="0.3" footer="0.3"/>
  <ignoredErrors>
    <ignoredError sqref="AP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2"/>
  <sheetViews>
    <sheetView workbookViewId="0">
      <selection activeCell="BJ1" sqref="A1:XFD2"/>
    </sheetView>
  </sheetViews>
  <sheetFormatPr defaultRowHeight="14.4" x14ac:dyDescent="0.3"/>
  <sheetData>
    <row r="1" spans="1:62" ht="38.4" customHeight="1" x14ac:dyDescent="0.3">
      <c r="A1" s="48" t="s">
        <v>72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</row>
    <row r="2" spans="1:62" ht="67.8" customHeight="1" x14ac:dyDescent="0.3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</row>
    <row r="3" spans="1:62" ht="28.8" customHeight="1" x14ac:dyDescent="0.3">
      <c r="B3" s="57" t="s">
        <v>69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</row>
    <row r="4" spans="1:62" ht="28.8" customHeight="1" x14ac:dyDescent="0.3">
      <c r="B4" s="59"/>
      <c r="C4" s="66" t="s">
        <v>68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</row>
    <row r="5" spans="1:62" s="11" customFormat="1" x14ac:dyDescent="0.3">
      <c r="B5" s="62"/>
      <c r="C5" s="62">
        <v>1</v>
      </c>
      <c r="D5" s="62">
        <v>2</v>
      </c>
      <c r="E5" s="65">
        <v>4</v>
      </c>
      <c r="F5" s="65">
        <v>7</v>
      </c>
      <c r="G5" s="65">
        <v>8</v>
      </c>
      <c r="H5" s="65">
        <v>9</v>
      </c>
      <c r="I5" s="65">
        <v>14</v>
      </c>
      <c r="J5" s="65">
        <v>15</v>
      </c>
      <c r="K5" s="65">
        <v>16</v>
      </c>
      <c r="L5" s="65">
        <v>17</v>
      </c>
      <c r="M5" s="65">
        <v>18</v>
      </c>
      <c r="N5" s="65">
        <v>19</v>
      </c>
      <c r="O5" s="65">
        <v>21</v>
      </c>
      <c r="P5" s="65">
        <v>23</v>
      </c>
      <c r="Q5" s="65">
        <v>25</v>
      </c>
      <c r="R5" s="65">
        <v>26</v>
      </c>
      <c r="S5" s="65">
        <v>27</v>
      </c>
      <c r="T5" s="65">
        <v>29</v>
      </c>
      <c r="U5" s="65">
        <v>32</v>
      </c>
      <c r="V5" s="65">
        <v>33</v>
      </c>
      <c r="W5" s="65">
        <v>35</v>
      </c>
      <c r="X5" s="65">
        <v>36</v>
      </c>
      <c r="Y5" s="65">
        <v>38</v>
      </c>
      <c r="Z5" s="65">
        <v>39</v>
      </c>
      <c r="AA5" s="65">
        <v>41</v>
      </c>
      <c r="AB5" s="65">
        <v>42</v>
      </c>
      <c r="AC5" s="65">
        <v>43</v>
      </c>
      <c r="AD5" s="65">
        <v>44</v>
      </c>
      <c r="AE5" s="65">
        <v>45</v>
      </c>
      <c r="AF5" s="65">
        <v>47</v>
      </c>
      <c r="AG5" s="65">
        <v>52</v>
      </c>
      <c r="AH5" s="65">
        <v>53</v>
      </c>
      <c r="AI5" s="65">
        <v>54</v>
      </c>
      <c r="AJ5" s="65">
        <v>57</v>
      </c>
      <c r="AK5" s="65">
        <v>58</v>
      </c>
      <c r="AL5" s="65">
        <v>61</v>
      </c>
      <c r="AM5" s="65">
        <v>63</v>
      </c>
      <c r="AN5" s="65">
        <v>64</v>
      </c>
      <c r="AO5" s="65">
        <v>65</v>
      </c>
      <c r="AP5" s="65">
        <v>66</v>
      </c>
      <c r="AQ5" s="65" t="s">
        <v>23</v>
      </c>
    </row>
    <row r="6" spans="1:62" ht="15" thickBot="1" x14ac:dyDescent="0.35">
      <c r="A6" s="58" t="s">
        <v>66</v>
      </c>
      <c r="B6" s="60">
        <v>1</v>
      </c>
      <c r="C6">
        <v>0.77366000000000001</v>
      </c>
      <c r="D6">
        <v>0.85353999999999997</v>
      </c>
      <c r="E6">
        <v>0.39782000000000001</v>
      </c>
      <c r="F6">
        <v>0.90373999999999999</v>
      </c>
      <c r="G6">
        <v>0.76241999999999999</v>
      </c>
      <c r="H6">
        <v>0.91622999999999999</v>
      </c>
      <c r="I6">
        <v>0.96404000000000001</v>
      </c>
      <c r="J6">
        <v>0.96638000000000002</v>
      </c>
      <c r="K6">
        <v>0.59277999999999997</v>
      </c>
      <c r="L6">
        <v>0.78773000000000004</v>
      </c>
      <c r="M6">
        <v>0.87217</v>
      </c>
      <c r="N6">
        <v>0.91681000000000001</v>
      </c>
      <c r="O6">
        <v>0.91156000000000004</v>
      </c>
      <c r="P6">
        <v>0.89595999999999998</v>
      </c>
      <c r="Q6">
        <v>0.65549000000000002</v>
      </c>
      <c r="R6">
        <v>0.83069999999999999</v>
      </c>
      <c r="S6">
        <v>0.91983999999999999</v>
      </c>
      <c r="T6">
        <v>0.89927000000000001</v>
      </c>
      <c r="U6">
        <v>0.73633999999999999</v>
      </c>
      <c r="V6">
        <v>0.76646000000000003</v>
      </c>
      <c r="W6">
        <v>0.99892000000000003</v>
      </c>
      <c r="X6">
        <v>0.73875999999999997</v>
      </c>
      <c r="Y6">
        <v>0.91144999999999998</v>
      </c>
      <c r="Z6">
        <v>0.50417000000000001</v>
      </c>
      <c r="AA6">
        <v>0.82643</v>
      </c>
      <c r="AB6">
        <v>0.94477</v>
      </c>
      <c r="AC6">
        <v>0.92330999999999996</v>
      </c>
      <c r="AD6">
        <v>0.70806000000000002</v>
      </c>
      <c r="AE6">
        <v>0.72474000000000005</v>
      </c>
      <c r="AF6">
        <v>0.66268000000000005</v>
      </c>
      <c r="AG6">
        <v>0.68484999999999996</v>
      </c>
      <c r="AH6">
        <v>0.71621000000000001</v>
      </c>
      <c r="AI6">
        <v>0.86994000000000005</v>
      </c>
      <c r="AJ6">
        <v>0.78358000000000005</v>
      </c>
      <c r="AK6">
        <v>0.77808999999999995</v>
      </c>
      <c r="AL6">
        <v>0.81147000000000002</v>
      </c>
      <c r="AM6">
        <v>0.97740000000000005</v>
      </c>
      <c r="AN6">
        <v>0.79196</v>
      </c>
      <c r="AO6">
        <v>0.75424000000000002</v>
      </c>
      <c r="AP6">
        <v>0.72614999999999996</v>
      </c>
      <c r="AQ6" s="12">
        <v>804</v>
      </c>
    </row>
    <row r="7" spans="1:62" ht="15" thickBot="1" x14ac:dyDescent="0.35">
      <c r="A7" s="58"/>
      <c r="B7" s="60">
        <v>2</v>
      </c>
      <c r="C7">
        <v>0.77366000000000001</v>
      </c>
      <c r="D7">
        <v>0.85353999999999997</v>
      </c>
      <c r="E7">
        <v>0.39782000000000001</v>
      </c>
      <c r="F7">
        <v>0.90373999999999999</v>
      </c>
      <c r="G7">
        <v>0.76241999999999999</v>
      </c>
      <c r="H7">
        <v>0.91622999999999999</v>
      </c>
      <c r="I7">
        <v>0.96404000000000001</v>
      </c>
      <c r="J7">
        <v>0.96638000000000002</v>
      </c>
      <c r="K7">
        <v>0.59277999999999997</v>
      </c>
      <c r="L7">
        <v>0.78773000000000004</v>
      </c>
      <c r="M7">
        <v>0.87217</v>
      </c>
      <c r="N7">
        <v>0.91681000000000001</v>
      </c>
      <c r="O7">
        <v>0.91156000000000004</v>
      </c>
      <c r="P7">
        <v>0.89595999999999998</v>
      </c>
      <c r="Q7">
        <v>0.65549000000000002</v>
      </c>
      <c r="R7">
        <v>0.83069999999999999</v>
      </c>
      <c r="S7">
        <v>0.91983999999999999</v>
      </c>
      <c r="T7">
        <v>0.89927000000000001</v>
      </c>
      <c r="U7">
        <v>0.73633999999999999</v>
      </c>
      <c r="V7">
        <v>0.76646000000000003</v>
      </c>
      <c r="W7">
        <v>0.99892000000000003</v>
      </c>
      <c r="X7">
        <v>0.73875999999999997</v>
      </c>
      <c r="Y7">
        <v>0.91144999999999998</v>
      </c>
      <c r="Z7">
        <v>0.50417000000000001</v>
      </c>
      <c r="AA7">
        <v>0.82643</v>
      </c>
      <c r="AB7">
        <v>0.94477</v>
      </c>
      <c r="AC7">
        <v>0.92330999999999996</v>
      </c>
      <c r="AD7">
        <v>0.70806000000000002</v>
      </c>
      <c r="AE7">
        <v>0.72474000000000005</v>
      </c>
      <c r="AF7">
        <v>0.66268000000000005</v>
      </c>
      <c r="AG7">
        <v>0.68484999999999996</v>
      </c>
      <c r="AH7">
        <v>0.71621000000000001</v>
      </c>
      <c r="AI7">
        <v>0.86994000000000005</v>
      </c>
      <c r="AJ7">
        <v>0.78358000000000005</v>
      </c>
      <c r="AK7">
        <v>0.77808999999999995</v>
      </c>
      <c r="AL7">
        <v>0.81147000000000002</v>
      </c>
      <c r="AM7">
        <v>0.97740000000000005</v>
      </c>
      <c r="AN7">
        <v>0.79196</v>
      </c>
      <c r="AO7">
        <v>0.75424000000000002</v>
      </c>
      <c r="AP7">
        <v>0.72614999999999996</v>
      </c>
      <c r="AQ7" s="12">
        <v>804</v>
      </c>
    </row>
    <row r="8" spans="1:62" ht="15" thickBot="1" x14ac:dyDescent="0.35">
      <c r="A8" s="58"/>
      <c r="B8" s="60">
        <v>3</v>
      </c>
      <c r="C8">
        <v>0.77366000000000001</v>
      </c>
      <c r="D8">
        <v>0.85353999999999997</v>
      </c>
      <c r="E8">
        <v>0.39782000000000001</v>
      </c>
      <c r="F8">
        <v>0.90373999999999999</v>
      </c>
      <c r="G8">
        <v>0.76241999999999999</v>
      </c>
      <c r="H8">
        <v>0.91622999999999999</v>
      </c>
      <c r="I8">
        <v>0.96404000000000001</v>
      </c>
      <c r="J8">
        <v>0.96638000000000002</v>
      </c>
      <c r="K8">
        <v>0.59277999999999997</v>
      </c>
      <c r="L8">
        <v>0.78773000000000004</v>
      </c>
      <c r="M8">
        <v>0.87217</v>
      </c>
      <c r="N8">
        <v>0.91681000000000001</v>
      </c>
      <c r="O8">
        <v>0.91156000000000004</v>
      </c>
      <c r="P8">
        <v>0.89595999999999998</v>
      </c>
      <c r="Q8">
        <v>0.65549000000000002</v>
      </c>
      <c r="R8">
        <v>0.83069999999999999</v>
      </c>
      <c r="S8">
        <v>0.91983999999999999</v>
      </c>
      <c r="T8">
        <v>0.89927000000000001</v>
      </c>
      <c r="U8">
        <v>0.73633999999999999</v>
      </c>
      <c r="V8">
        <v>0.76646000000000003</v>
      </c>
      <c r="W8">
        <v>0.99892000000000003</v>
      </c>
      <c r="X8">
        <v>0.73875999999999997</v>
      </c>
      <c r="Y8">
        <v>0.91144999999999998</v>
      </c>
      <c r="Z8">
        <v>0.50417000000000001</v>
      </c>
      <c r="AA8">
        <v>0.82643</v>
      </c>
      <c r="AB8">
        <v>0.94477</v>
      </c>
      <c r="AC8">
        <v>0.92330999999999996</v>
      </c>
      <c r="AD8">
        <v>0.70806000000000002</v>
      </c>
      <c r="AE8">
        <v>0.72474000000000005</v>
      </c>
      <c r="AF8">
        <v>0.66268000000000005</v>
      </c>
      <c r="AG8">
        <v>0.68484999999999996</v>
      </c>
      <c r="AH8">
        <v>0.71621000000000001</v>
      </c>
      <c r="AI8">
        <v>0.86994000000000005</v>
      </c>
      <c r="AJ8">
        <v>0.78358000000000005</v>
      </c>
      <c r="AK8">
        <v>0.77808999999999995</v>
      </c>
      <c r="AL8">
        <v>0.81147000000000002</v>
      </c>
      <c r="AM8">
        <v>0.97740000000000005</v>
      </c>
      <c r="AN8">
        <v>0.79196</v>
      </c>
      <c r="AO8">
        <v>0.75424000000000002</v>
      </c>
      <c r="AP8">
        <v>0.72614999999999996</v>
      </c>
      <c r="AQ8" s="12">
        <v>804</v>
      </c>
    </row>
    <row r="9" spans="1:62" ht="15" thickBot="1" x14ac:dyDescent="0.35">
      <c r="A9" s="58"/>
      <c r="B9" s="60">
        <v>4</v>
      </c>
      <c r="C9">
        <v>0.77366000000000001</v>
      </c>
      <c r="D9">
        <v>0.85353999999999997</v>
      </c>
      <c r="E9">
        <v>0.39782000000000001</v>
      </c>
      <c r="F9">
        <v>0.90373999999999999</v>
      </c>
      <c r="G9">
        <v>0.76241999999999999</v>
      </c>
      <c r="H9">
        <v>0.91622999999999999</v>
      </c>
      <c r="I9">
        <v>0.96404000000000001</v>
      </c>
      <c r="J9">
        <v>0.96638000000000002</v>
      </c>
      <c r="K9">
        <v>0.59277999999999997</v>
      </c>
      <c r="L9">
        <v>0.78773000000000004</v>
      </c>
      <c r="M9">
        <v>0.87217</v>
      </c>
      <c r="N9">
        <v>0.91681000000000001</v>
      </c>
      <c r="O9">
        <v>0.91156000000000004</v>
      </c>
      <c r="P9">
        <v>0.89595999999999998</v>
      </c>
      <c r="Q9">
        <v>0.65549000000000002</v>
      </c>
      <c r="R9">
        <v>0.83069999999999999</v>
      </c>
      <c r="S9">
        <v>0.91983999999999999</v>
      </c>
      <c r="T9">
        <v>0.89927000000000001</v>
      </c>
      <c r="U9">
        <v>0.73633999999999999</v>
      </c>
      <c r="V9">
        <v>0.76646000000000003</v>
      </c>
      <c r="W9">
        <v>0.99892000000000003</v>
      </c>
      <c r="X9">
        <v>0.73875999999999997</v>
      </c>
      <c r="Y9">
        <v>0.91144999999999998</v>
      </c>
      <c r="Z9">
        <v>0.50417000000000001</v>
      </c>
      <c r="AA9">
        <v>0.82643</v>
      </c>
      <c r="AB9">
        <v>0.94477</v>
      </c>
      <c r="AC9">
        <v>0.92330999999999996</v>
      </c>
      <c r="AD9">
        <v>0.70806000000000002</v>
      </c>
      <c r="AE9">
        <v>0.72474000000000005</v>
      </c>
      <c r="AF9">
        <v>0.66268000000000005</v>
      </c>
      <c r="AG9">
        <v>0.68484999999999996</v>
      </c>
      <c r="AH9">
        <v>0.71621000000000001</v>
      </c>
      <c r="AI9">
        <v>0.86994000000000005</v>
      </c>
      <c r="AJ9">
        <v>0.78358000000000005</v>
      </c>
      <c r="AK9">
        <v>0.77808999999999995</v>
      </c>
      <c r="AL9">
        <v>0.81147000000000002</v>
      </c>
      <c r="AM9">
        <v>0.97740000000000005</v>
      </c>
      <c r="AN9">
        <v>0.79196</v>
      </c>
      <c r="AO9">
        <v>0.75424000000000002</v>
      </c>
      <c r="AP9">
        <v>0.72614999999999996</v>
      </c>
      <c r="AQ9" s="12">
        <v>804</v>
      </c>
    </row>
    <row r="10" spans="1:62" ht="15" thickBot="1" x14ac:dyDescent="0.35">
      <c r="A10" s="58"/>
      <c r="B10" s="60">
        <v>5</v>
      </c>
      <c r="C10">
        <v>0.77366000000000001</v>
      </c>
      <c r="D10">
        <v>0.85353999999999997</v>
      </c>
      <c r="E10">
        <v>0.39782000000000001</v>
      </c>
      <c r="F10">
        <v>0.90373999999999999</v>
      </c>
      <c r="G10">
        <v>0.76241999999999999</v>
      </c>
      <c r="H10">
        <v>0.91622999999999999</v>
      </c>
      <c r="I10">
        <v>0.96404000000000001</v>
      </c>
      <c r="J10">
        <v>0.96638000000000002</v>
      </c>
      <c r="K10">
        <v>0.59277999999999997</v>
      </c>
      <c r="L10">
        <v>0.78773000000000004</v>
      </c>
      <c r="M10">
        <v>0.87217</v>
      </c>
      <c r="N10">
        <v>0.91681000000000001</v>
      </c>
      <c r="O10">
        <v>0.91156000000000004</v>
      </c>
      <c r="P10">
        <v>0.89595999999999998</v>
      </c>
      <c r="Q10">
        <v>0.65549000000000002</v>
      </c>
      <c r="R10">
        <v>0.83069999999999999</v>
      </c>
      <c r="S10">
        <v>0.91983999999999999</v>
      </c>
      <c r="T10">
        <v>0.89927000000000001</v>
      </c>
      <c r="U10">
        <v>0.73633999999999999</v>
      </c>
      <c r="V10">
        <v>0.76646000000000003</v>
      </c>
      <c r="W10">
        <v>0.99892000000000003</v>
      </c>
      <c r="X10">
        <v>0.73875999999999997</v>
      </c>
      <c r="Y10">
        <v>0.91144999999999998</v>
      </c>
      <c r="Z10">
        <v>0.50417000000000001</v>
      </c>
      <c r="AA10">
        <v>0.82643</v>
      </c>
      <c r="AB10">
        <v>0.94477</v>
      </c>
      <c r="AC10">
        <v>0.92330999999999996</v>
      </c>
      <c r="AD10">
        <v>0.70806000000000002</v>
      </c>
      <c r="AE10">
        <v>0.72474000000000005</v>
      </c>
      <c r="AF10">
        <v>0.66268000000000005</v>
      </c>
      <c r="AG10">
        <v>0.68484999999999996</v>
      </c>
      <c r="AH10">
        <v>0.71621000000000001</v>
      </c>
      <c r="AI10">
        <v>0.86994000000000005</v>
      </c>
      <c r="AJ10">
        <v>0.78358000000000005</v>
      </c>
      <c r="AK10">
        <v>0.77808999999999995</v>
      </c>
      <c r="AL10">
        <v>0.81147000000000002</v>
      </c>
      <c r="AM10">
        <v>0.97740000000000005</v>
      </c>
      <c r="AN10">
        <v>0.79196</v>
      </c>
      <c r="AO10">
        <v>0.75424000000000002</v>
      </c>
      <c r="AP10">
        <v>0.72614999999999996</v>
      </c>
      <c r="AQ10" s="12">
        <v>804</v>
      </c>
    </row>
    <row r="11" spans="1:62" ht="15" thickBot="1" x14ac:dyDescent="0.35">
      <c r="A11" s="58"/>
      <c r="B11" s="60">
        <v>6</v>
      </c>
      <c r="C11">
        <v>0.77366000000000001</v>
      </c>
      <c r="D11">
        <v>0.85353999999999997</v>
      </c>
      <c r="E11">
        <v>0.39782000000000001</v>
      </c>
      <c r="F11">
        <v>0.90373999999999999</v>
      </c>
      <c r="G11">
        <v>0.76241999999999999</v>
      </c>
      <c r="H11">
        <v>0.91622999999999999</v>
      </c>
      <c r="I11">
        <v>0.96404000000000001</v>
      </c>
      <c r="J11">
        <v>0.96638000000000002</v>
      </c>
      <c r="K11">
        <v>0.59277999999999997</v>
      </c>
      <c r="L11">
        <v>0.78773000000000004</v>
      </c>
      <c r="M11">
        <v>0.87217</v>
      </c>
      <c r="N11">
        <v>0.91681000000000001</v>
      </c>
      <c r="O11">
        <v>0.91156000000000004</v>
      </c>
      <c r="P11">
        <v>0.89595999999999998</v>
      </c>
      <c r="Q11">
        <v>0.65549000000000002</v>
      </c>
      <c r="R11">
        <v>0.83069999999999999</v>
      </c>
      <c r="S11">
        <v>0.91983999999999999</v>
      </c>
      <c r="T11">
        <v>0.89927000000000001</v>
      </c>
      <c r="U11">
        <v>0.73633999999999999</v>
      </c>
      <c r="V11">
        <v>0.76646000000000003</v>
      </c>
      <c r="W11">
        <v>0.99892000000000003</v>
      </c>
      <c r="X11">
        <v>0.73875999999999997</v>
      </c>
      <c r="Y11">
        <v>0.91144999999999998</v>
      </c>
      <c r="Z11">
        <v>0.50417000000000001</v>
      </c>
      <c r="AA11">
        <v>0.82643</v>
      </c>
      <c r="AB11">
        <v>0.94477</v>
      </c>
      <c r="AC11">
        <v>0.92330999999999996</v>
      </c>
      <c r="AD11">
        <v>0.70806000000000002</v>
      </c>
      <c r="AE11">
        <v>0.72474000000000005</v>
      </c>
      <c r="AF11">
        <v>0.66268000000000005</v>
      </c>
      <c r="AG11">
        <v>0.68484999999999996</v>
      </c>
      <c r="AH11">
        <v>0.71621000000000001</v>
      </c>
      <c r="AI11">
        <v>0.86994000000000005</v>
      </c>
      <c r="AJ11">
        <v>0.78358000000000005</v>
      </c>
      <c r="AK11">
        <v>0.77808999999999995</v>
      </c>
      <c r="AL11">
        <v>0.81147000000000002</v>
      </c>
      <c r="AM11">
        <v>0.97740000000000005</v>
      </c>
      <c r="AN11">
        <v>0.79196</v>
      </c>
      <c r="AO11">
        <v>0.75424000000000002</v>
      </c>
      <c r="AP11">
        <v>0.72614999999999996</v>
      </c>
      <c r="AQ11" s="12">
        <v>804</v>
      </c>
    </row>
    <row r="12" spans="1:62" ht="15" thickBot="1" x14ac:dyDescent="0.35">
      <c r="A12" s="58"/>
      <c r="B12" s="60">
        <v>7</v>
      </c>
      <c r="C12">
        <v>0.77366000000000001</v>
      </c>
      <c r="D12">
        <v>0.85353999999999997</v>
      </c>
      <c r="E12">
        <v>0.39782000000000001</v>
      </c>
      <c r="F12">
        <v>0.90373999999999999</v>
      </c>
      <c r="G12">
        <v>0.76241999999999999</v>
      </c>
      <c r="H12">
        <v>0.91622999999999999</v>
      </c>
      <c r="I12">
        <v>0.96404000000000001</v>
      </c>
      <c r="J12">
        <v>0.96638000000000002</v>
      </c>
      <c r="K12">
        <v>0.59277999999999997</v>
      </c>
      <c r="L12">
        <v>0.78773000000000004</v>
      </c>
      <c r="M12">
        <v>0.87217</v>
      </c>
      <c r="N12">
        <v>0.91681000000000001</v>
      </c>
      <c r="O12">
        <v>0.91156000000000004</v>
      </c>
      <c r="P12">
        <v>0.89595999999999998</v>
      </c>
      <c r="Q12">
        <v>0.65549000000000002</v>
      </c>
      <c r="R12">
        <v>0.83069999999999999</v>
      </c>
      <c r="S12">
        <v>0.91983999999999999</v>
      </c>
      <c r="T12">
        <v>0.89927000000000001</v>
      </c>
      <c r="U12">
        <v>0.73633999999999999</v>
      </c>
      <c r="V12">
        <v>0.76646000000000003</v>
      </c>
      <c r="W12">
        <v>0.99892000000000003</v>
      </c>
      <c r="X12">
        <v>0.73875999999999997</v>
      </c>
      <c r="Y12">
        <v>0.91144999999999998</v>
      </c>
      <c r="Z12">
        <v>0.50417000000000001</v>
      </c>
      <c r="AA12">
        <v>0.82643</v>
      </c>
      <c r="AB12">
        <v>0.94477</v>
      </c>
      <c r="AC12">
        <v>0.92330999999999996</v>
      </c>
      <c r="AD12">
        <v>0.70806000000000002</v>
      </c>
      <c r="AE12">
        <v>0.72474000000000005</v>
      </c>
      <c r="AF12">
        <v>0.66268000000000005</v>
      </c>
      <c r="AG12">
        <v>0.68484999999999996</v>
      </c>
      <c r="AH12">
        <v>0.71621000000000001</v>
      </c>
      <c r="AI12">
        <v>0.86994000000000005</v>
      </c>
      <c r="AJ12">
        <v>0.78358000000000005</v>
      </c>
      <c r="AK12">
        <v>0.77808999999999995</v>
      </c>
      <c r="AL12">
        <v>0.81147000000000002</v>
      </c>
      <c r="AM12">
        <v>0.97740000000000005</v>
      </c>
      <c r="AN12">
        <v>0.79196</v>
      </c>
      <c r="AO12">
        <v>0.75424000000000002</v>
      </c>
      <c r="AP12">
        <v>0.72614999999999996</v>
      </c>
      <c r="AQ12" s="12">
        <v>804</v>
      </c>
    </row>
    <row r="13" spans="1:62" ht="15" thickBot="1" x14ac:dyDescent="0.35">
      <c r="A13" s="58"/>
      <c r="B13" s="60">
        <v>8</v>
      </c>
      <c r="C13">
        <v>0.77366000000000001</v>
      </c>
      <c r="D13">
        <v>0.85353999999999997</v>
      </c>
      <c r="E13">
        <v>0.39782000000000001</v>
      </c>
      <c r="F13">
        <v>0.90373999999999999</v>
      </c>
      <c r="G13">
        <v>0.76241999999999999</v>
      </c>
      <c r="H13">
        <v>0.91622999999999999</v>
      </c>
      <c r="I13">
        <v>0.96404000000000001</v>
      </c>
      <c r="J13">
        <v>0.96638000000000002</v>
      </c>
      <c r="K13">
        <v>0.59277999999999997</v>
      </c>
      <c r="L13">
        <v>0.78773000000000004</v>
      </c>
      <c r="M13">
        <v>0.87217</v>
      </c>
      <c r="N13">
        <v>0.91681000000000001</v>
      </c>
      <c r="O13">
        <v>0.91156000000000004</v>
      </c>
      <c r="P13">
        <v>0.89595999999999998</v>
      </c>
      <c r="Q13">
        <v>0.65549000000000002</v>
      </c>
      <c r="R13">
        <v>0.83069999999999999</v>
      </c>
      <c r="S13">
        <v>0.91983999999999999</v>
      </c>
      <c r="T13">
        <v>0.89927000000000001</v>
      </c>
      <c r="U13">
        <v>0.73633999999999999</v>
      </c>
      <c r="V13">
        <v>0.76646000000000003</v>
      </c>
      <c r="W13">
        <v>0.99892000000000003</v>
      </c>
      <c r="X13">
        <v>0.73875999999999997</v>
      </c>
      <c r="Y13">
        <v>0.91144999999999998</v>
      </c>
      <c r="Z13">
        <v>0.50417000000000001</v>
      </c>
      <c r="AA13">
        <v>0.82643</v>
      </c>
      <c r="AB13">
        <v>0.94477</v>
      </c>
      <c r="AC13">
        <v>0.92330999999999996</v>
      </c>
      <c r="AD13">
        <v>0.70806000000000002</v>
      </c>
      <c r="AE13">
        <v>0.72474000000000005</v>
      </c>
      <c r="AF13">
        <v>0.66268000000000005</v>
      </c>
      <c r="AG13">
        <v>0.68484999999999996</v>
      </c>
      <c r="AH13">
        <v>0.71621000000000001</v>
      </c>
      <c r="AI13">
        <v>0.86994000000000005</v>
      </c>
      <c r="AJ13">
        <v>0.78358000000000005</v>
      </c>
      <c r="AK13">
        <v>0.77808999999999995</v>
      </c>
      <c r="AL13">
        <v>0.81147000000000002</v>
      </c>
      <c r="AM13">
        <v>0.97740000000000005</v>
      </c>
      <c r="AN13">
        <v>0.79196</v>
      </c>
      <c r="AO13">
        <v>0.75424000000000002</v>
      </c>
      <c r="AP13">
        <v>0.72614999999999996</v>
      </c>
      <c r="AQ13" s="12">
        <v>804</v>
      </c>
    </row>
    <row r="14" spans="1:62" ht="15" thickBot="1" x14ac:dyDescent="0.35">
      <c r="A14" s="58"/>
      <c r="B14" s="60">
        <v>9</v>
      </c>
      <c r="C14">
        <v>0.77366000000000001</v>
      </c>
      <c r="D14">
        <v>0.85353999999999997</v>
      </c>
      <c r="E14">
        <v>0.39782000000000001</v>
      </c>
      <c r="F14">
        <v>0.90373999999999999</v>
      </c>
      <c r="G14">
        <v>0.76241999999999999</v>
      </c>
      <c r="H14">
        <v>0.91622999999999999</v>
      </c>
      <c r="I14">
        <v>0.96404000000000001</v>
      </c>
      <c r="J14">
        <v>0.96638000000000002</v>
      </c>
      <c r="K14">
        <v>0.59277999999999997</v>
      </c>
      <c r="L14">
        <v>0.78773000000000004</v>
      </c>
      <c r="M14">
        <v>0.87217</v>
      </c>
      <c r="N14">
        <v>0.91681000000000001</v>
      </c>
      <c r="O14">
        <v>0.91156000000000004</v>
      </c>
      <c r="P14">
        <v>0.89595999999999998</v>
      </c>
      <c r="Q14">
        <v>0.65549000000000002</v>
      </c>
      <c r="R14">
        <v>0.83069999999999999</v>
      </c>
      <c r="S14">
        <v>0.91983999999999999</v>
      </c>
      <c r="T14">
        <v>0.89927000000000001</v>
      </c>
      <c r="U14">
        <v>0.73633999999999999</v>
      </c>
      <c r="V14">
        <v>0.76646000000000003</v>
      </c>
      <c r="W14">
        <v>0.99892000000000003</v>
      </c>
      <c r="X14">
        <v>0.73875999999999997</v>
      </c>
      <c r="Y14">
        <v>0.91144999999999998</v>
      </c>
      <c r="Z14">
        <v>0.50417000000000001</v>
      </c>
      <c r="AA14">
        <v>0.82643</v>
      </c>
      <c r="AB14">
        <v>0.94477</v>
      </c>
      <c r="AC14">
        <v>0.92330999999999996</v>
      </c>
      <c r="AD14">
        <v>0.70806000000000002</v>
      </c>
      <c r="AE14">
        <v>0.72474000000000005</v>
      </c>
      <c r="AF14">
        <v>0.66268000000000005</v>
      </c>
      <c r="AG14">
        <v>0.68484999999999996</v>
      </c>
      <c r="AH14">
        <v>0.71621000000000001</v>
      </c>
      <c r="AI14">
        <v>0.86994000000000005</v>
      </c>
      <c r="AJ14">
        <v>0.78358000000000005</v>
      </c>
      <c r="AK14">
        <v>0.77808999999999995</v>
      </c>
      <c r="AL14">
        <v>0.81147000000000002</v>
      </c>
      <c r="AM14">
        <v>0.97740000000000005</v>
      </c>
      <c r="AN14">
        <v>0.79196</v>
      </c>
      <c r="AO14">
        <v>0.75424000000000002</v>
      </c>
      <c r="AP14">
        <v>0.72614999999999996</v>
      </c>
      <c r="AQ14" s="12">
        <v>804</v>
      </c>
    </row>
    <row r="15" spans="1:62" ht="15" thickBot="1" x14ac:dyDescent="0.35">
      <c r="A15" s="58"/>
      <c r="B15" s="60">
        <v>10</v>
      </c>
      <c r="C15">
        <v>0.77366000000000001</v>
      </c>
      <c r="D15">
        <v>0.85353999999999997</v>
      </c>
      <c r="E15">
        <v>0.39782000000000001</v>
      </c>
      <c r="F15">
        <v>0.90373999999999999</v>
      </c>
      <c r="G15">
        <v>0.76241999999999999</v>
      </c>
      <c r="H15">
        <v>0.91622999999999999</v>
      </c>
      <c r="I15">
        <v>0.96404000000000001</v>
      </c>
      <c r="J15">
        <v>0.96638000000000002</v>
      </c>
      <c r="K15">
        <v>0.59277999999999997</v>
      </c>
      <c r="L15">
        <v>0.78773000000000004</v>
      </c>
      <c r="M15">
        <v>0.87217</v>
      </c>
      <c r="N15">
        <v>0.91681000000000001</v>
      </c>
      <c r="O15">
        <v>0.91156000000000004</v>
      </c>
      <c r="P15">
        <v>0.89595999999999998</v>
      </c>
      <c r="Q15">
        <v>0.65549000000000002</v>
      </c>
      <c r="R15">
        <v>0.83069999999999999</v>
      </c>
      <c r="S15">
        <v>0.91983999999999999</v>
      </c>
      <c r="T15">
        <v>0.89927000000000001</v>
      </c>
      <c r="U15">
        <v>0.73633999999999999</v>
      </c>
      <c r="V15">
        <v>0.76646000000000003</v>
      </c>
      <c r="W15">
        <v>0.99892000000000003</v>
      </c>
      <c r="X15">
        <v>0.73875999999999997</v>
      </c>
      <c r="Y15">
        <v>0.91144999999999998</v>
      </c>
      <c r="Z15">
        <v>0.50417000000000001</v>
      </c>
      <c r="AA15">
        <v>0.82643</v>
      </c>
      <c r="AB15">
        <v>0.94477</v>
      </c>
      <c r="AC15">
        <v>0.92330999999999996</v>
      </c>
      <c r="AD15">
        <v>0.70806000000000002</v>
      </c>
      <c r="AE15">
        <v>0.72474000000000005</v>
      </c>
      <c r="AF15">
        <v>0.66268000000000005</v>
      </c>
      <c r="AG15">
        <v>0.68484999999999996</v>
      </c>
      <c r="AH15">
        <v>0.71621000000000001</v>
      </c>
      <c r="AI15">
        <v>0.86994000000000005</v>
      </c>
      <c r="AJ15">
        <v>0.78358000000000005</v>
      </c>
      <c r="AK15">
        <v>0.77808999999999995</v>
      </c>
      <c r="AL15">
        <v>0.81147000000000002</v>
      </c>
      <c r="AM15">
        <v>0.97740000000000005</v>
      </c>
      <c r="AN15">
        <v>0.79196</v>
      </c>
      <c r="AO15">
        <v>0.75424000000000002</v>
      </c>
      <c r="AP15">
        <v>0.72614999999999996</v>
      </c>
      <c r="AQ15" s="12">
        <v>804</v>
      </c>
    </row>
    <row r="16" spans="1:62" ht="15" thickBot="1" x14ac:dyDescent="0.35">
      <c r="A16" s="58"/>
      <c r="B16" s="60">
        <v>11</v>
      </c>
      <c r="C16">
        <v>0.77366000000000001</v>
      </c>
      <c r="D16">
        <v>0.85353999999999997</v>
      </c>
      <c r="E16">
        <v>0.39782000000000001</v>
      </c>
      <c r="F16">
        <v>0.90373999999999999</v>
      </c>
      <c r="G16">
        <v>0.76241999999999999</v>
      </c>
      <c r="H16">
        <v>0.91622999999999999</v>
      </c>
      <c r="I16">
        <v>0.96404000000000001</v>
      </c>
      <c r="J16">
        <v>0.96638000000000002</v>
      </c>
      <c r="K16">
        <v>0.59277999999999997</v>
      </c>
      <c r="L16">
        <v>0.78773000000000004</v>
      </c>
      <c r="M16">
        <v>0.87217</v>
      </c>
      <c r="N16">
        <v>0.91681000000000001</v>
      </c>
      <c r="O16">
        <v>0.91156000000000004</v>
      </c>
      <c r="P16">
        <v>0.89595999999999998</v>
      </c>
      <c r="Q16">
        <v>0.65549000000000002</v>
      </c>
      <c r="R16">
        <v>0.83069999999999999</v>
      </c>
      <c r="S16">
        <v>0.91983999999999999</v>
      </c>
      <c r="T16">
        <v>0.89927000000000001</v>
      </c>
      <c r="U16">
        <v>0.73633999999999999</v>
      </c>
      <c r="V16">
        <v>0.76646000000000003</v>
      </c>
      <c r="W16">
        <v>0.99892000000000003</v>
      </c>
      <c r="X16">
        <v>0.73875999999999997</v>
      </c>
      <c r="Y16">
        <v>0.91144999999999998</v>
      </c>
      <c r="Z16">
        <v>0.50417000000000001</v>
      </c>
      <c r="AA16">
        <v>0.82643</v>
      </c>
      <c r="AB16">
        <v>0.94477</v>
      </c>
      <c r="AC16">
        <v>0.92330999999999996</v>
      </c>
      <c r="AD16">
        <v>0.70806000000000002</v>
      </c>
      <c r="AE16">
        <v>0.72474000000000005</v>
      </c>
      <c r="AF16">
        <v>0.66268000000000005</v>
      </c>
      <c r="AG16">
        <v>0.68484999999999996</v>
      </c>
      <c r="AH16">
        <v>0.71621000000000001</v>
      </c>
      <c r="AI16">
        <v>0.86994000000000005</v>
      </c>
      <c r="AJ16">
        <v>0.78358000000000005</v>
      </c>
      <c r="AK16">
        <v>0.77808999999999995</v>
      </c>
      <c r="AL16">
        <v>0.81147000000000002</v>
      </c>
      <c r="AM16">
        <v>0.97740000000000005</v>
      </c>
      <c r="AN16">
        <v>0.79196</v>
      </c>
      <c r="AO16">
        <v>0.75424000000000002</v>
      </c>
      <c r="AP16">
        <v>0.72614999999999996</v>
      </c>
      <c r="AQ16" s="12">
        <v>804</v>
      </c>
    </row>
    <row r="17" spans="1:43" ht="15" thickBot="1" x14ac:dyDescent="0.35">
      <c r="A17" s="58"/>
      <c r="B17" s="60">
        <v>12</v>
      </c>
      <c r="C17">
        <v>0.77366000000000001</v>
      </c>
      <c r="D17">
        <v>0.85353999999999997</v>
      </c>
      <c r="E17">
        <v>0.39782000000000001</v>
      </c>
      <c r="F17">
        <v>0.90373999999999999</v>
      </c>
      <c r="G17">
        <v>0.76241999999999999</v>
      </c>
      <c r="H17">
        <v>0.91622999999999999</v>
      </c>
      <c r="I17">
        <v>0.96404000000000001</v>
      </c>
      <c r="J17">
        <v>0.96638000000000002</v>
      </c>
      <c r="K17">
        <v>0.59277999999999997</v>
      </c>
      <c r="L17">
        <v>0.78773000000000004</v>
      </c>
      <c r="M17">
        <v>0.87217</v>
      </c>
      <c r="N17">
        <v>0.91681000000000001</v>
      </c>
      <c r="O17">
        <v>0.91156000000000004</v>
      </c>
      <c r="P17">
        <v>0.89595999999999998</v>
      </c>
      <c r="Q17">
        <v>0.65549000000000002</v>
      </c>
      <c r="R17">
        <v>0.83069999999999999</v>
      </c>
      <c r="S17">
        <v>0.91983999999999999</v>
      </c>
      <c r="T17">
        <v>0.89927000000000001</v>
      </c>
      <c r="U17">
        <v>0.73633999999999999</v>
      </c>
      <c r="V17">
        <v>0.76646000000000003</v>
      </c>
      <c r="W17">
        <v>0.99892000000000003</v>
      </c>
      <c r="X17">
        <v>0.73875999999999997</v>
      </c>
      <c r="Y17">
        <v>0.91144999999999998</v>
      </c>
      <c r="Z17">
        <v>0.50417000000000001</v>
      </c>
      <c r="AA17">
        <v>0.82643</v>
      </c>
      <c r="AB17">
        <v>0.94477</v>
      </c>
      <c r="AC17">
        <v>0.92330999999999996</v>
      </c>
      <c r="AD17">
        <v>0.70806000000000002</v>
      </c>
      <c r="AE17">
        <v>0.72474000000000005</v>
      </c>
      <c r="AF17">
        <v>0.66268000000000005</v>
      </c>
      <c r="AG17">
        <v>0.68484999999999996</v>
      </c>
      <c r="AH17">
        <v>0.71621000000000001</v>
      </c>
      <c r="AI17">
        <v>0.86994000000000005</v>
      </c>
      <c r="AJ17">
        <v>0.78358000000000005</v>
      </c>
      <c r="AK17">
        <v>0.77808999999999995</v>
      </c>
      <c r="AL17">
        <v>0.81147000000000002</v>
      </c>
      <c r="AM17">
        <v>0.97740000000000005</v>
      </c>
      <c r="AN17">
        <v>0.79196</v>
      </c>
      <c r="AO17">
        <v>0.75424000000000002</v>
      </c>
      <c r="AP17">
        <v>0.72614999999999996</v>
      </c>
      <c r="AQ17" s="12">
        <v>804</v>
      </c>
    </row>
    <row r="18" spans="1:43" ht="15" thickBot="1" x14ac:dyDescent="0.35">
      <c r="A18" s="58"/>
      <c r="B18" s="60">
        <v>13</v>
      </c>
      <c r="C18">
        <v>0.77366000000000001</v>
      </c>
      <c r="D18">
        <v>0.85353999999999997</v>
      </c>
      <c r="E18">
        <v>0.39782000000000001</v>
      </c>
      <c r="F18">
        <v>0.90373999999999999</v>
      </c>
      <c r="G18">
        <v>0.76241999999999999</v>
      </c>
      <c r="H18">
        <v>0.91622999999999999</v>
      </c>
      <c r="I18">
        <v>0.96404000000000001</v>
      </c>
      <c r="J18">
        <v>0.96638000000000002</v>
      </c>
      <c r="K18">
        <v>0.59277999999999997</v>
      </c>
      <c r="L18">
        <v>0.78773000000000004</v>
      </c>
      <c r="M18">
        <v>0.87217</v>
      </c>
      <c r="N18">
        <v>0.91681000000000001</v>
      </c>
      <c r="O18">
        <v>0.91156000000000004</v>
      </c>
      <c r="P18">
        <v>0.89595999999999998</v>
      </c>
      <c r="Q18">
        <v>0.65549000000000002</v>
      </c>
      <c r="R18">
        <v>0.83069999999999999</v>
      </c>
      <c r="S18">
        <v>0.91983999999999999</v>
      </c>
      <c r="T18">
        <v>0.89927000000000001</v>
      </c>
      <c r="U18">
        <v>0.73633999999999999</v>
      </c>
      <c r="V18">
        <v>0.76646000000000003</v>
      </c>
      <c r="W18">
        <v>0.99892000000000003</v>
      </c>
      <c r="X18">
        <v>0.73875999999999997</v>
      </c>
      <c r="Y18">
        <v>0.91144999999999998</v>
      </c>
      <c r="Z18">
        <v>0.50417000000000001</v>
      </c>
      <c r="AA18">
        <v>0.82643</v>
      </c>
      <c r="AB18">
        <v>0.94477</v>
      </c>
      <c r="AC18">
        <v>0.92330999999999996</v>
      </c>
      <c r="AD18">
        <v>0.70806000000000002</v>
      </c>
      <c r="AE18">
        <v>0.72474000000000005</v>
      </c>
      <c r="AF18">
        <v>0.66268000000000005</v>
      </c>
      <c r="AG18">
        <v>0.68484999999999996</v>
      </c>
      <c r="AH18">
        <v>0.71621000000000001</v>
      </c>
      <c r="AI18">
        <v>0.86994000000000005</v>
      </c>
      <c r="AJ18">
        <v>0.78358000000000005</v>
      </c>
      <c r="AK18">
        <v>0.77808999999999995</v>
      </c>
      <c r="AL18">
        <v>0.81147000000000002</v>
      </c>
      <c r="AM18">
        <v>0.97740000000000005</v>
      </c>
      <c r="AN18">
        <v>0.79196</v>
      </c>
      <c r="AO18">
        <v>0.75424000000000002</v>
      </c>
      <c r="AP18">
        <v>0.72614999999999996</v>
      </c>
      <c r="AQ18" s="12">
        <v>804</v>
      </c>
    </row>
    <row r="19" spans="1:43" ht="15" thickBot="1" x14ac:dyDescent="0.35">
      <c r="A19" s="58"/>
      <c r="B19" s="60">
        <v>14</v>
      </c>
      <c r="C19">
        <v>0.77366000000000001</v>
      </c>
      <c r="D19">
        <v>0.85353999999999997</v>
      </c>
      <c r="E19">
        <v>0.39782000000000001</v>
      </c>
      <c r="F19">
        <v>0.90373999999999999</v>
      </c>
      <c r="G19">
        <v>0.76241999999999999</v>
      </c>
      <c r="H19">
        <v>0.91622999999999999</v>
      </c>
      <c r="I19">
        <v>0.96404000000000001</v>
      </c>
      <c r="J19">
        <v>0.96638000000000002</v>
      </c>
      <c r="K19">
        <v>0.59277999999999997</v>
      </c>
      <c r="L19">
        <v>0.78773000000000004</v>
      </c>
      <c r="M19">
        <v>0.87217</v>
      </c>
      <c r="N19">
        <v>0.91681000000000001</v>
      </c>
      <c r="O19">
        <v>0.91156000000000004</v>
      </c>
      <c r="P19">
        <v>0.89595999999999998</v>
      </c>
      <c r="Q19">
        <v>0.65549000000000002</v>
      </c>
      <c r="R19">
        <v>0.83069999999999999</v>
      </c>
      <c r="S19">
        <v>0.91983999999999999</v>
      </c>
      <c r="T19">
        <v>0.89927000000000001</v>
      </c>
      <c r="U19">
        <v>0.73633999999999999</v>
      </c>
      <c r="V19">
        <v>0.76646000000000003</v>
      </c>
      <c r="W19">
        <v>0.99892000000000003</v>
      </c>
      <c r="X19">
        <v>0.73875999999999997</v>
      </c>
      <c r="Y19">
        <v>0.91144999999999998</v>
      </c>
      <c r="Z19">
        <v>0.50417000000000001</v>
      </c>
      <c r="AA19">
        <v>0.82643</v>
      </c>
      <c r="AB19">
        <v>0.94477</v>
      </c>
      <c r="AC19">
        <v>0.92330999999999996</v>
      </c>
      <c r="AD19">
        <v>0.70806000000000002</v>
      </c>
      <c r="AE19">
        <v>0.72474000000000005</v>
      </c>
      <c r="AF19">
        <v>0.66268000000000005</v>
      </c>
      <c r="AG19">
        <v>0.68484999999999996</v>
      </c>
      <c r="AH19">
        <v>0.71621000000000001</v>
      </c>
      <c r="AI19">
        <v>0.86994000000000005</v>
      </c>
      <c r="AJ19">
        <v>0.78358000000000005</v>
      </c>
      <c r="AK19">
        <v>0.77808999999999995</v>
      </c>
      <c r="AL19">
        <v>0.81147000000000002</v>
      </c>
      <c r="AM19">
        <v>0.97740000000000005</v>
      </c>
      <c r="AN19">
        <v>0.79196</v>
      </c>
      <c r="AO19">
        <v>0.75424000000000002</v>
      </c>
      <c r="AP19">
        <v>0.72614999999999996</v>
      </c>
      <c r="AQ19" s="12">
        <v>804</v>
      </c>
    </row>
    <row r="20" spans="1:43" ht="15" thickBot="1" x14ac:dyDescent="0.35">
      <c r="A20" s="58"/>
      <c r="B20" s="60">
        <v>15</v>
      </c>
      <c r="C20">
        <v>0.77366000000000001</v>
      </c>
      <c r="D20">
        <v>0.85353999999999997</v>
      </c>
      <c r="E20">
        <v>0.39782000000000001</v>
      </c>
      <c r="F20">
        <v>0.90373999999999999</v>
      </c>
      <c r="G20">
        <v>0.76241999999999999</v>
      </c>
      <c r="H20">
        <v>0.91622999999999999</v>
      </c>
      <c r="I20">
        <v>0.96404000000000001</v>
      </c>
      <c r="J20">
        <v>0.96638000000000002</v>
      </c>
      <c r="K20">
        <v>0.59277999999999997</v>
      </c>
      <c r="L20">
        <v>0.78773000000000004</v>
      </c>
      <c r="M20">
        <v>0.87217</v>
      </c>
      <c r="N20">
        <v>0.91681000000000001</v>
      </c>
      <c r="O20">
        <v>0.91156000000000004</v>
      </c>
      <c r="P20">
        <v>0.89595999999999998</v>
      </c>
      <c r="Q20">
        <v>0.65549000000000002</v>
      </c>
      <c r="R20">
        <v>0.83069999999999999</v>
      </c>
      <c r="S20">
        <v>0.91983999999999999</v>
      </c>
      <c r="T20">
        <v>0.89927000000000001</v>
      </c>
      <c r="U20">
        <v>0.73633999999999999</v>
      </c>
      <c r="V20">
        <v>0.76646000000000003</v>
      </c>
      <c r="W20">
        <v>0.99892000000000003</v>
      </c>
      <c r="X20">
        <v>0.73875999999999997</v>
      </c>
      <c r="Y20">
        <v>0.91144999999999998</v>
      </c>
      <c r="Z20">
        <v>0.50417000000000001</v>
      </c>
      <c r="AA20">
        <v>0.82643</v>
      </c>
      <c r="AB20">
        <v>0.94477</v>
      </c>
      <c r="AC20">
        <v>0.92330999999999996</v>
      </c>
      <c r="AD20">
        <v>0.70806000000000002</v>
      </c>
      <c r="AE20">
        <v>0.72474000000000005</v>
      </c>
      <c r="AF20">
        <v>0.66268000000000005</v>
      </c>
      <c r="AG20">
        <v>0.68484999999999996</v>
      </c>
      <c r="AH20">
        <v>0.71621000000000001</v>
      </c>
      <c r="AI20">
        <v>0.86994000000000005</v>
      </c>
      <c r="AJ20">
        <v>0.78358000000000005</v>
      </c>
      <c r="AK20">
        <v>0.77808999999999995</v>
      </c>
      <c r="AL20">
        <v>0.81147000000000002</v>
      </c>
      <c r="AM20">
        <v>0.97740000000000005</v>
      </c>
      <c r="AN20">
        <v>0.79196</v>
      </c>
      <c r="AO20">
        <v>0.75424000000000002</v>
      </c>
      <c r="AP20">
        <v>0.72614999999999996</v>
      </c>
      <c r="AQ20" s="12">
        <v>804</v>
      </c>
    </row>
    <row r="21" spans="1:43" ht="15" thickBot="1" x14ac:dyDescent="0.35">
      <c r="A21" s="58"/>
      <c r="B21" s="60">
        <v>16</v>
      </c>
      <c r="C21">
        <v>0.77366000000000001</v>
      </c>
      <c r="D21">
        <v>0.85353999999999997</v>
      </c>
      <c r="E21">
        <v>0.39782000000000001</v>
      </c>
      <c r="F21">
        <v>0.90373999999999999</v>
      </c>
      <c r="G21">
        <v>0.76241999999999999</v>
      </c>
      <c r="H21">
        <v>0.91622999999999999</v>
      </c>
      <c r="I21">
        <v>0.96404000000000001</v>
      </c>
      <c r="J21">
        <v>0.96638000000000002</v>
      </c>
      <c r="K21">
        <v>0.59277999999999997</v>
      </c>
      <c r="L21">
        <v>0.78773000000000004</v>
      </c>
      <c r="M21">
        <v>0.87217</v>
      </c>
      <c r="N21">
        <v>0.91681000000000001</v>
      </c>
      <c r="O21">
        <v>0.91156000000000004</v>
      </c>
      <c r="P21">
        <v>0.89595999999999998</v>
      </c>
      <c r="Q21">
        <v>0.65549000000000002</v>
      </c>
      <c r="R21">
        <v>0.83069999999999999</v>
      </c>
      <c r="S21">
        <v>0.91983999999999999</v>
      </c>
      <c r="T21">
        <v>0.89927000000000001</v>
      </c>
      <c r="U21">
        <v>0.73633999999999999</v>
      </c>
      <c r="V21">
        <v>0.76646000000000003</v>
      </c>
      <c r="W21">
        <v>0.99892000000000003</v>
      </c>
      <c r="X21">
        <v>0.73875999999999997</v>
      </c>
      <c r="Y21">
        <v>0.91144999999999998</v>
      </c>
      <c r="Z21">
        <v>0.50417000000000001</v>
      </c>
      <c r="AA21">
        <v>0.82643</v>
      </c>
      <c r="AB21">
        <v>0.94477</v>
      </c>
      <c r="AC21">
        <v>0.92330999999999996</v>
      </c>
      <c r="AD21">
        <v>0.70806000000000002</v>
      </c>
      <c r="AE21">
        <v>0.72474000000000005</v>
      </c>
      <c r="AF21">
        <v>0.66268000000000005</v>
      </c>
      <c r="AG21">
        <v>0.68484999999999996</v>
      </c>
      <c r="AH21">
        <v>0.71621000000000001</v>
      </c>
      <c r="AI21">
        <v>0.86994000000000005</v>
      </c>
      <c r="AJ21">
        <v>0.78358000000000005</v>
      </c>
      <c r="AK21">
        <v>0.77808999999999995</v>
      </c>
      <c r="AL21">
        <v>0.81147000000000002</v>
      </c>
      <c r="AM21">
        <v>0.97740000000000005</v>
      </c>
      <c r="AN21">
        <v>0.79196</v>
      </c>
      <c r="AO21">
        <v>0.75424000000000002</v>
      </c>
      <c r="AP21">
        <v>0.72614999999999996</v>
      </c>
      <c r="AQ21" s="12">
        <v>804</v>
      </c>
    </row>
    <row r="22" spans="1:43" ht="15" thickBot="1" x14ac:dyDescent="0.35">
      <c r="A22" s="58"/>
      <c r="B22" s="60">
        <v>17</v>
      </c>
      <c r="C22">
        <v>0.77366000000000001</v>
      </c>
      <c r="D22">
        <v>0.85353999999999997</v>
      </c>
      <c r="E22">
        <v>0.39782000000000001</v>
      </c>
      <c r="F22">
        <v>0.90373999999999999</v>
      </c>
      <c r="G22">
        <v>0.76241999999999999</v>
      </c>
      <c r="H22">
        <v>0.91622999999999999</v>
      </c>
      <c r="I22">
        <v>0.96404000000000001</v>
      </c>
      <c r="J22">
        <v>0.96638000000000002</v>
      </c>
      <c r="K22">
        <v>0.59277999999999997</v>
      </c>
      <c r="L22">
        <v>0.78773000000000004</v>
      </c>
      <c r="M22">
        <v>0.87217</v>
      </c>
      <c r="N22">
        <v>0.91681000000000001</v>
      </c>
      <c r="O22">
        <v>0.91156000000000004</v>
      </c>
      <c r="P22">
        <v>0.89595999999999998</v>
      </c>
      <c r="Q22">
        <v>0.65549000000000002</v>
      </c>
      <c r="R22">
        <v>0.83069999999999999</v>
      </c>
      <c r="S22">
        <v>0.91983999999999999</v>
      </c>
      <c r="T22">
        <v>0.89927000000000001</v>
      </c>
      <c r="U22">
        <v>0.73633999999999999</v>
      </c>
      <c r="V22">
        <v>0.76646000000000003</v>
      </c>
      <c r="W22">
        <v>0.99892000000000003</v>
      </c>
      <c r="X22">
        <v>0.73875999999999997</v>
      </c>
      <c r="Y22">
        <v>0.91144999999999998</v>
      </c>
      <c r="Z22">
        <v>0.50417000000000001</v>
      </c>
      <c r="AA22">
        <v>0.82643</v>
      </c>
      <c r="AB22">
        <v>0.94477</v>
      </c>
      <c r="AC22">
        <v>0.92330999999999996</v>
      </c>
      <c r="AD22">
        <v>0.70806000000000002</v>
      </c>
      <c r="AE22">
        <v>0.72474000000000005</v>
      </c>
      <c r="AF22">
        <v>0.66268000000000005</v>
      </c>
      <c r="AG22">
        <v>0.68484999999999996</v>
      </c>
      <c r="AH22">
        <v>0.71621000000000001</v>
      </c>
      <c r="AI22">
        <v>0.86994000000000005</v>
      </c>
      <c r="AJ22">
        <v>0.78358000000000005</v>
      </c>
      <c r="AK22">
        <v>0.77808999999999995</v>
      </c>
      <c r="AL22">
        <v>0.81147000000000002</v>
      </c>
      <c r="AM22">
        <v>0.97740000000000005</v>
      </c>
      <c r="AN22">
        <v>0.79196</v>
      </c>
      <c r="AO22">
        <v>0.75424000000000002</v>
      </c>
      <c r="AP22">
        <v>0.72614999999999996</v>
      </c>
      <c r="AQ22" s="12">
        <v>804</v>
      </c>
    </row>
    <row r="23" spans="1:43" ht="15" thickBot="1" x14ac:dyDescent="0.35">
      <c r="A23" s="58"/>
      <c r="B23" s="60">
        <v>18</v>
      </c>
      <c r="C23">
        <v>0.77366000000000001</v>
      </c>
      <c r="D23">
        <v>0.85353999999999997</v>
      </c>
      <c r="E23">
        <v>0.39782000000000001</v>
      </c>
      <c r="F23">
        <v>0.90373999999999999</v>
      </c>
      <c r="G23">
        <v>0.76241999999999999</v>
      </c>
      <c r="H23">
        <v>0.91622999999999999</v>
      </c>
      <c r="I23">
        <v>0.96404000000000001</v>
      </c>
      <c r="J23">
        <v>0.96638000000000002</v>
      </c>
      <c r="K23">
        <v>0.59277999999999997</v>
      </c>
      <c r="L23">
        <v>0.78773000000000004</v>
      </c>
      <c r="M23">
        <v>0.87217</v>
      </c>
      <c r="N23">
        <v>0.91681000000000001</v>
      </c>
      <c r="O23">
        <v>0.91156000000000004</v>
      </c>
      <c r="P23">
        <v>0.89595999999999998</v>
      </c>
      <c r="Q23">
        <v>0.65549000000000002</v>
      </c>
      <c r="R23">
        <v>0.83069999999999999</v>
      </c>
      <c r="S23">
        <v>0.91983999999999999</v>
      </c>
      <c r="T23">
        <v>0.89927000000000001</v>
      </c>
      <c r="U23">
        <v>0.73633999999999999</v>
      </c>
      <c r="V23">
        <v>0.76646000000000003</v>
      </c>
      <c r="W23">
        <v>0.99892000000000003</v>
      </c>
      <c r="X23">
        <v>0.73875999999999997</v>
      </c>
      <c r="Y23">
        <v>0.91144999999999998</v>
      </c>
      <c r="Z23">
        <v>0.50417000000000001</v>
      </c>
      <c r="AA23">
        <v>0.82643</v>
      </c>
      <c r="AB23">
        <v>0.94477</v>
      </c>
      <c r="AC23">
        <v>0.92330999999999996</v>
      </c>
      <c r="AD23">
        <v>0.70806000000000002</v>
      </c>
      <c r="AE23">
        <v>0.72474000000000005</v>
      </c>
      <c r="AF23">
        <v>0.66268000000000005</v>
      </c>
      <c r="AG23">
        <v>0.68484999999999996</v>
      </c>
      <c r="AH23">
        <v>0.71621000000000001</v>
      </c>
      <c r="AI23">
        <v>0.86994000000000005</v>
      </c>
      <c r="AJ23">
        <v>0.78358000000000005</v>
      </c>
      <c r="AK23">
        <v>0.77808999999999995</v>
      </c>
      <c r="AL23">
        <v>0.81147000000000002</v>
      </c>
      <c r="AM23">
        <v>0.97740000000000005</v>
      </c>
      <c r="AN23">
        <v>0.79196</v>
      </c>
      <c r="AO23">
        <v>0.75424000000000002</v>
      </c>
      <c r="AP23">
        <v>0.72614999999999996</v>
      </c>
      <c r="AQ23" s="12">
        <v>804</v>
      </c>
    </row>
    <row r="24" spans="1:43" ht="15" thickBot="1" x14ac:dyDescent="0.35">
      <c r="A24" s="58"/>
      <c r="B24" s="60">
        <v>19</v>
      </c>
      <c r="C24">
        <v>0.77366000000000001</v>
      </c>
      <c r="D24">
        <v>0.85353999999999997</v>
      </c>
      <c r="E24">
        <v>0.39782000000000001</v>
      </c>
      <c r="F24">
        <v>0.90373999999999999</v>
      </c>
      <c r="G24">
        <v>0.76241999999999999</v>
      </c>
      <c r="H24">
        <v>0.91622999999999999</v>
      </c>
      <c r="I24">
        <v>0.96404000000000001</v>
      </c>
      <c r="J24">
        <v>0.96638000000000002</v>
      </c>
      <c r="K24">
        <v>0.59277999999999997</v>
      </c>
      <c r="L24">
        <v>0.78773000000000004</v>
      </c>
      <c r="M24">
        <v>0.87217</v>
      </c>
      <c r="N24">
        <v>0.91681000000000001</v>
      </c>
      <c r="O24">
        <v>0.91156000000000004</v>
      </c>
      <c r="P24">
        <v>0.89595999999999998</v>
      </c>
      <c r="Q24">
        <v>0.65549000000000002</v>
      </c>
      <c r="R24">
        <v>0.83069999999999999</v>
      </c>
      <c r="S24">
        <v>0.91983999999999999</v>
      </c>
      <c r="T24">
        <v>0.89927000000000001</v>
      </c>
      <c r="U24">
        <v>0.73633999999999999</v>
      </c>
      <c r="V24">
        <v>0.76646000000000003</v>
      </c>
      <c r="W24">
        <v>0.99892000000000003</v>
      </c>
      <c r="X24">
        <v>0.73875999999999997</v>
      </c>
      <c r="Y24">
        <v>0.91144999999999998</v>
      </c>
      <c r="Z24">
        <v>0.50417000000000001</v>
      </c>
      <c r="AA24">
        <v>0.82643</v>
      </c>
      <c r="AB24">
        <v>0.94477</v>
      </c>
      <c r="AC24">
        <v>0.92330999999999996</v>
      </c>
      <c r="AD24">
        <v>0.70806000000000002</v>
      </c>
      <c r="AE24">
        <v>0.72474000000000005</v>
      </c>
      <c r="AF24">
        <v>0.66268000000000005</v>
      </c>
      <c r="AG24">
        <v>0.68484999999999996</v>
      </c>
      <c r="AH24">
        <v>0.71621000000000001</v>
      </c>
      <c r="AI24">
        <v>0.86994000000000005</v>
      </c>
      <c r="AJ24">
        <v>0.78358000000000005</v>
      </c>
      <c r="AK24">
        <v>0.77808999999999995</v>
      </c>
      <c r="AL24">
        <v>0.81147000000000002</v>
      </c>
      <c r="AM24">
        <v>0.97740000000000005</v>
      </c>
      <c r="AN24">
        <v>0.79196</v>
      </c>
      <c r="AO24">
        <v>0.75424000000000002</v>
      </c>
      <c r="AP24">
        <v>0.72614999999999996</v>
      </c>
      <c r="AQ24" s="12">
        <v>804</v>
      </c>
    </row>
    <row r="25" spans="1:43" ht="15" thickBot="1" x14ac:dyDescent="0.35">
      <c r="A25" s="58"/>
      <c r="B25" s="60">
        <v>20</v>
      </c>
      <c r="C25">
        <v>0.77366000000000001</v>
      </c>
      <c r="D25">
        <v>0.85353999999999997</v>
      </c>
      <c r="E25">
        <v>0.39782000000000001</v>
      </c>
      <c r="F25">
        <v>0.90373999999999999</v>
      </c>
      <c r="G25">
        <v>0.76241999999999999</v>
      </c>
      <c r="H25">
        <v>0.91622999999999999</v>
      </c>
      <c r="I25">
        <v>0.96404000000000001</v>
      </c>
      <c r="J25">
        <v>0.96638000000000002</v>
      </c>
      <c r="K25">
        <v>0.59277999999999997</v>
      </c>
      <c r="L25">
        <v>0.78773000000000004</v>
      </c>
      <c r="M25">
        <v>0.87217</v>
      </c>
      <c r="N25">
        <v>0.91681000000000001</v>
      </c>
      <c r="O25">
        <v>0.91156000000000004</v>
      </c>
      <c r="P25">
        <v>0.89595999999999998</v>
      </c>
      <c r="Q25">
        <v>0.65549000000000002</v>
      </c>
      <c r="R25">
        <v>0.83069999999999999</v>
      </c>
      <c r="S25">
        <v>0.91983999999999999</v>
      </c>
      <c r="T25">
        <v>0.89927000000000001</v>
      </c>
      <c r="U25">
        <v>0.73633999999999999</v>
      </c>
      <c r="V25">
        <v>0.76646000000000003</v>
      </c>
      <c r="W25">
        <v>0.99892000000000003</v>
      </c>
      <c r="X25">
        <v>0.73875999999999997</v>
      </c>
      <c r="Y25">
        <v>0.91144999999999998</v>
      </c>
      <c r="Z25">
        <v>0.50417000000000001</v>
      </c>
      <c r="AA25">
        <v>0.82643</v>
      </c>
      <c r="AB25">
        <v>0.94477</v>
      </c>
      <c r="AC25">
        <v>0.92330999999999996</v>
      </c>
      <c r="AD25">
        <v>0.70806000000000002</v>
      </c>
      <c r="AE25">
        <v>0.72474000000000005</v>
      </c>
      <c r="AF25">
        <v>0.66268000000000005</v>
      </c>
      <c r="AG25">
        <v>0.68484999999999996</v>
      </c>
      <c r="AH25">
        <v>0.71621000000000001</v>
      </c>
      <c r="AI25">
        <v>0.86994000000000005</v>
      </c>
      <c r="AJ25">
        <v>0.78358000000000005</v>
      </c>
      <c r="AK25">
        <v>0.77808999999999995</v>
      </c>
      <c r="AL25">
        <v>0.81147000000000002</v>
      </c>
      <c r="AM25">
        <v>0.97740000000000005</v>
      </c>
      <c r="AN25">
        <v>0.79196</v>
      </c>
      <c r="AO25">
        <v>0.75424000000000002</v>
      </c>
      <c r="AP25">
        <v>0.72614999999999996</v>
      </c>
      <c r="AQ25" s="12">
        <v>804</v>
      </c>
    </row>
    <row r="26" spans="1:43" ht="15" thickBot="1" x14ac:dyDescent="0.35">
      <c r="A26" s="58"/>
      <c r="B26" s="60">
        <v>21</v>
      </c>
      <c r="C26">
        <v>0.77366000000000001</v>
      </c>
      <c r="D26">
        <v>0.85353999999999997</v>
      </c>
      <c r="E26">
        <v>0.39782000000000001</v>
      </c>
      <c r="F26">
        <v>0.90373999999999999</v>
      </c>
      <c r="G26">
        <v>0.76241999999999999</v>
      </c>
      <c r="H26">
        <v>0.91622999999999999</v>
      </c>
      <c r="I26">
        <v>0.96404000000000001</v>
      </c>
      <c r="J26">
        <v>0.96638000000000002</v>
      </c>
      <c r="K26">
        <v>0.59277999999999997</v>
      </c>
      <c r="L26">
        <v>0.78773000000000004</v>
      </c>
      <c r="M26">
        <v>0.87217</v>
      </c>
      <c r="N26">
        <v>0.91681000000000001</v>
      </c>
      <c r="O26">
        <v>0.91156000000000004</v>
      </c>
      <c r="P26">
        <v>0.89595999999999998</v>
      </c>
      <c r="Q26">
        <v>0.65549000000000002</v>
      </c>
      <c r="R26">
        <v>0.83069999999999999</v>
      </c>
      <c r="S26">
        <v>0.91983999999999999</v>
      </c>
      <c r="T26">
        <v>0.89927000000000001</v>
      </c>
      <c r="U26">
        <v>0.73633999999999999</v>
      </c>
      <c r="V26">
        <v>0.76646000000000003</v>
      </c>
      <c r="W26">
        <v>0.99892000000000003</v>
      </c>
      <c r="X26">
        <v>0.73875999999999997</v>
      </c>
      <c r="Y26">
        <v>0.91144999999999998</v>
      </c>
      <c r="Z26">
        <v>0.50417000000000001</v>
      </c>
      <c r="AA26">
        <v>0.82643</v>
      </c>
      <c r="AB26">
        <v>0.94477</v>
      </c>
      <c r="AC26">
        <v>0.92330999999999996</v>
      </c>
      <c r="AD26">
        <v>0.70806000000000002</v>
      </c>
      <c r="AE26">
        <v>0.72474000000000005</v>
      </c>
      <c r="AF26">
        <v>0.66268000000000005</v>
      </c>
      <c r="AG26">
        <v>0.68484999999999996</v>
      </c>
      <c r="AH26">
        <v>0.71621000000000001</v>
      </c>
      <c r="AI26">
        <v>0.86994000000000005</v>
      </c>
      <c r="AJ26">
        <v>0.78358000000000005</v>
      </c>
      <c r="AK26">
        <v>0.77808999999999995</v>
      </c>
      <c r="AL26">
        <v>0.81147000000000002</v>
      </c>
      <c r="AM26">
        <v>0.97740000000000005</v>
      </c>
      <c r="AN26">
        <v>0.79196</v>
      </c>
      <c r="AO26">
        <v>0.75424000000000002</v>
      </c>
      <c r="AP26">
        <v>0.72614999999999996</v>
      </c>
      <c r="AQ26" s="12">
        <v>804</v>
      </c>
    </row>
    <row r="27" spans="1:43" ht="15" thickBot="1" x14ac:dyDescent="0.35">
      <c r="A27" s="58"/>
      <c r="B27" s="60">
        <v>22</v>
      </c>
      <c r="C27">
        <v>0.77366000000000001</v>
      </c>
      <c r="D27">
        <v>0.85353999999999997</v>
      </c>
      <c r="E27">
        <v>0.39782000000000001</v>
      </c>
      <c r="F27">
        <v>0.90373999999999999</v>
      </c>
      <c r="G27">
        <v>0.76241999999999999</v>
      </c>
      <c r="H27">
        <v>0.91622999999999999</v>
      </c>
      <c r="I27">
        <v>0.96404000000000001</v>
      </c>
      <c r="J27">
        <v>0.96638000000000002</v>
      </c>
      <c r="K27">
        <v>0.59277999999999997</v>
      </c>
      <c r="L27">
        <v>0.78773000000000004</v>
      </c>
      <c r="M27">
        <v>0.87217</v>
      </c>
      <c r="N27">
        <v>0.91681000000000001</v>
      </c>
      <c r="O27">
        <v>0.91156000000000004</v>
      </c>
      <c r="P27">
        <v>0.89595999999999998</v>
      </c>
      <c r="Q27">
        <v>0.65549000000000002</v>
      </c>
      <c r="R27">
        <v>0.83069999999999999</v>
      </c>
      <c r="S27">
        <v>0.91983999999999999</v>
      </c>
      <c r="T27">
        <v>0.89927000000000001</v>
      </c>
      <c r="U27">
        <v>0.73633999999999999</v>
      </c>
      <c r="V27">
        <v>0.76646000000000003</v>
      </c>
      <c r="W27">
        <v>0.99892000000000003</v>
      </c>
      <c r="X27">
        <v>0.73875999999999997</v>
      </c>
      <c r="Y27">
        <v>0.91144999999999998</v>
      </c>
      <c r="Z27">
        <v>0.50417000000000001</v>
      </c>
      <c r="AA27">
        <v>0.82643</v>
      </c>
      <c r="AB27">
        <v>0.94477</v>
      </c>
      <c r="AC27">
        <v>0.92330999999999996</v>
      </c>
      <c r="AD27">
        <v>0.70806000000000002</v>
      </c>
      <c r="AE27">
        <v>0.72474000000000005</v>
      </c>
      <c r="AF27">
        <v>0.66268000000000005</v>
      </c>
      <c r="AG27">
        <v>0.68484999999999996</v>
      </c>
      <c r="AH27">
        <v>0.71621000000000001</v>
      </c>
      <c r="AI27">
        <v>0.86994000000000005</v>
      </c>
      <c r="AJ27">
        <v>0.78358000000000005</v>
      </c>
      <c r="AK27">
        <v>0.77808999999999995</v>
      </c>
      <c r="AL27">
        <v>0.81147000000000002</v>
      </c>
      <c r="AM27">
        <v>0.97740000000000005</v>
      </c>
      <c r="AN27">
        <v>0.79196</v>
      </c>
      <c r="AO27">
        <v>0.75424000000000002</v>
      </c>
      <c r="AP27">
        <v>0.72614999999999996</v>
      </c>
      <c r="AQ27" s="12">
        <v>804</v>
      </c>
    </row>
    <row r="28" spans="1:43" ht="15" thickBot="1" x14ac:dyDescent="0.35">
      <c r="A28" s="58"/>
      <c r="B28" s="60">
        <v>23</v>
      </c>
      <c r="C28">
        <v>0.77366000000000001</v>
      </c>
      <c r="D28">
        <v>0.85353999999999997</v>
      </c>
      <c r="E28">
        <v>0.39782000000000001</v>
      </c>
      <c r="F28">
        <v>0.90373999999999999</v>
      </c>
      <c r="G28">
        <v>0.76241999999999999</v>
      </c>
      <c r="H28">
        <v>0.91622999999999999</v>
      </c>
      <c r="I28">
        <v>0.96404000000000001</v>
      </c>
      <c r="J28">
        <v>0.96638000000000002</v>
      </c>
      <c r="K28">
        <v>0.59277999999999997</v>
      </c>
      <c r="L28">
        <v>0.78773000000000004</v>
      </c>
      <c r="M28">
        <v>0.87217</v>
      </c>
      <c r="N28">
        <v>0.91681000000000001</v>
      </c>
      <c r="O28">
        <v>0.91156000000000004</v>
      </c>
      <c r="P28">
        <v>0.89595999999999998</v>
      </c>
      <c r="Q28">
        <v>0.65549000000000002</v>
      </c>
      <c r="R28">
        <v>0.83069999999999999</v>
      </c>
      <c r="S28">
        <v>0.91983999999999999</v>
      </c>
      <c r="T28">
        <v>0.89927000000000001</v>
      </c>
      <c r="U28">
        <v>0.73633999999999999</v>
      </c>
      <c r="V28">
        <v>0.76646000000000003</v>
      </c>
      <c r="W28">
        <v>0.99892000000000003</v>
      </c>
      <c r="X28">
        <v>0.73875999999999997</v>
      </c>
      <c r="Y28">
        <v>0.91144999999999998</v>
      </c>
      <c r="Z28">
        <v>0.50417000000000001</v>
      </c>
      <c r="AA28">
        <v>0.82643</v>
      </c>
      <c r="AB28">
        <v>0.94477</v>
      </c>
      <c r="AC28">
        <v>0.92330999999999996</v>
      </c>
      <c r="AD28">
        <v>0.70806000000000002</v>
      </c>
      <c r="AE28">
        <v>0.72474000000000005</v>
      </c>
      <c r="AF28">
        <v>0.66268000000000005</v>
      </c>
      <c r="AG28">
        <v>0.68484999999999996</v>
      </c>
      <c r="AH28">
        <v>0.71621000000000001</v>
      </c>
      <c r="AI28">
        <v>0.86994000000000005</v>
      </c>
      <c r="AJ28">
        <v>0.78358000000000005</v>
      </c>
      <c r="AK28">
        <v>0.77808999999999995</v>
      </c>
      <c r="AL28">
        <v>0.81147000000000002</v>
      </c>
      <c r="AM28">
        <v>0.97740000000000005</v>
      </c>
      <c r="AN28">
        <v>0.79196</v>
      </c>
      <c r="AO28">
        <v>0.75424000000000002</v>
      </c>
      <c r="AP28">
        <v>0.72614999999999996</v>
      </c>
      <c r="AQ28" s="12">
        <v>804</v>
      </c>
    </row>
    <row r="29" spans="1:43" ht="15" thickBot="1" x14ac:dyDescent="0.35">
      <c r="A29" s="58"/>
      <c r="B29" s="60">
        <v>24</v>
      </c>
      <c r="C29">
        <v>0.77366000000000001</v>
      </c>
      <c r="D29">
        <v>0.85353999999999997</v>
      </c>
      <c r="E29">
        <v>0.39782000000000001</v>
      </c>
      <c r="F29">
        <v>0.90373999999999999</v>
      </c>
      <c r="G29">
        <v>0.76241999999999999</v>
      </c>
      <c r="H29">
        <v>0.91622999999999999</v>
      </c>
      <c r="I29">
        <v>0.96404000000000001</v>
      </c>
      <c r="J29">
        <v>0.96638000000000002</v>
      </c>
      <c r="K29">
        <v>0.59277999999999997</v>
      </c>
      <c r="L29">
        <v>0.78773000000000004</v>
      </c>
      <c r="M29">
        <v>0.87217</v>
      </c>
      <c r="N29">
        <v>0.91681000000000001</v>
      </c>
      <c r="O29">
        <v>0.91156000000000004</v>
      </c>
      <c r="P29">
        <v>0.89595999999999998</v>
      </c>
      <c r="Q29">
        <v>0.65549000000000002</v>
      </c>
      <c r="R29">
        <v>0.83069999999999999</v>
      </c>
      <c r="S29">
        <v>0.91983999999999999</v>
      </c>
      <c r="T29">
        <v>0.89927000000000001</v>
      </c>
      <c r="U29">
        <v>0.73633999999999999</v>
      </c>
      <c r="V29">
        <v>0.76646000000000003</v>
      </c>
      <c r="W29">
        <v>0.99892000000000003</v>
      </c>
      <c r="X29">
        <v>0.73875999999999997</v>
      </c>
      <c r="Y29">
        <v>0.91144999999999998</v>
      </c>
      <c r="Z29">
        <v>0.50417000000000001</v>
      </c>
      <c r="AA29">
        <v>0.82643</v>
      </c>
      <c r="AB29">
        <v>0.94477</v>
      </c>
      <c r="AC29">
        <v>0.92330999999999996</v>
      </c>
      <c r="AD29">
        <v>0.70806000000000002</v>
      </c>
      <c r="AE29">
        <v>0.72474000000000005</v>
      </c>
      <c r="AF29">
        <v>0.66268000000000005</v>
      </c>
      <c r="AG29">
        <v>0.68484999999999996</v>
      </c>
      <c r="AH29">
        <v>0.71621000000000001</v>
      </c>
      <c r="AI29">
        <v>0.86994000000000005</v>
      </c>
      <c r="AJ29">
        <v>0.78358000000000005</v>
      </c>
      <c r="AK29">
        <v>0.77808999999999995</v>
      </c>
      <c r="AL29">
        <v>0.81147000000000002</v>
      </c>
      <c r="AM29">
        <v>0.97740000000000005</v>
      </c>
      <c r="AN29">
        <v>0.79196</v>
      </c>
      <c r="AO29">
        <v>0.75424000000000002</v>
      </c>
      <c r="AP29">
        <v>0.72614999999999996</v>
      </c>
      <c r="AQ29" s="12">
        <v>804</v>
      </c>
    </row>
    <row r="30" spans="1:43" ht="15" thickBot="1" x14ac:dyDescent="0.35">
      <c r="A30" s="58"/>
      <c r="B30" s="60">
        <v>25</v>
      </c>
      <c r="C30">
        <v>0.77366000000000001</v>
      </c>
      <c r="D30">
        <v>0.85353999999999997</v>
      </c>
      <c r="E30">
        <v>0.39782000000000001</v>
      </c>
      <c r="F30">
        <v>0.90373999999999999</v>
      </c>
      <c r="G30">
        <v>0.76241999999999999</v>
      </c>
      <c r="H30">
        <v>0.91622999999999999</v>
      </c>
      <c r="I30">
        <v>0.96404000000000001</v>
      </c>
      <c r="J30">
        <v>0.96638000000000002</v>
      </c>
      <c r="K30">
        <v>0.59277999999999997</v>
      </c>
      <c r="L30">
        <v>0.78773000000000004</v>
      </c>
      <c r="M30">
        <v>0.87217</v>
      </c>
      <c r="N30">
        <v>0.91681000000000001</v>
      </c>
      <c r="O30">
        <v>0.91156000000000004</v>
      </c>
      <c r="P30">
        <v>0.89595999999999998</v>
      </c>
      <c r="Q30">
        <v>0.65549000000000002</v>
      </c>
      <c r="R30">
        <v>0.83069999999999999</v>
      </c>
      <c r="S30">
        <v>0.91983999999999999</v>
      </c>
      <c r="T30">
        <v>0.89927000000000001</v>
      </c>
      <c r="U30">
        <v>0.73633999999999999</v>
      </c>
      <c r="V30">
        <v>0.76646000000000003</v>
      </c>
      <c r="W30">
        <v>0.99892000000000003</v>
      </c>
      <c r="X30">
        <v>0.73875999999999997</v>
      </c>
      <c r="Y30">
        <v>0.91144999999999998</v>
      </c>
      <c r="Z30">
        <v>0.50417000000000001</v>
      </c>
      <c r="AA30">
        <v>0.82643</v>
      </c>
      <c r="AB30">
        <v>0.94477</v>
      </c>
      <c r="AC30">
        <v>0.92330999999999996</v>
      </c>
      <c r="AD30">
        <v>0.70806000000000002</v>
      </c>
      <c r="AE30">
        <v>0.72474000000000005</v>
      </c>
      <c r="AF30">
        <v>0.66268000000000005</v>
      </c>
      <c r="AG30">
        <v>0.68484999999999996</v>
      </c>
      <c r="AH30">
        <v>0.71621000000000001</v>
      </c>
      <c r="AI30">
        <v>0.86994000000000005</v>
      </c>
      <c r="AJ30">
        <v>0.78358000000000005</v>
      </c>
      <c r="AK30">
        <v>0.77808999999999995</v>
      </c>
      <c r="AL30">
        <v>0.81147000000000002</v>
      </c>
      <c r="AM30">
        <v>0.97740000000000005</v>
      </c>
      <c r="AN30">
        <v>0.79196</v>
      </c>
      <c r="AO30">
        <v>0.75424000000000002</v>
      </c>
      <c r="AP30">
        <v>0.72614999999999996</v>
      </c>
      <c r="AQ30" s="12">
        <v>804</v>
      </c>
    </row>
    <row r="31" spans="1:43" ht="15" thickBot="1" x14ac:dyDescent="0.35">
      <c r="A31" s="58"/>
      <c r="B31" s="60">
        <v>26</v>
      </c>
      <c r="C31">
        <v>0.77366000000000001</v>
      </c>
      <c r="D31">
        <v>0.85353999999999997</v>
      </c>
      <c r="E31">
        <v>0.39782000000000001</v>
      </c>
      <c r="F31">
        <v>0.90373999999999999</v>
      </c>
      <c r="G31">
        <v>0.76241999999999999</v>
      </c>
      <c r="H31">
        <v>0.91622999999999999</v>
      </c>
      <c r="I31">
        <v>0.96404000000000001</v>
      </c>
      <c r="J31">
        <v>0.96638000000000002</v>
      </c>
      <c r="K31">
        <v>0.59277999999999997</v>
      </c>
      <c r="L31">
        <v>0.78773000000000004</v>
      </c>
      <c r="M31">
        <v>0.87217</v>
      </c>
      <c r="N31">
        <v>0.91681000000000001</v>
      </c>
      <c r="O31">
        <v>0.91156000000000004</v>
      </c>
      <c r="P31">
        <v>0.89595999999999998</v>
      </c>
      <c r="Q31">
        <v>0.65549000000000002</v>
      </c>
      <c r="R31">
        <v>0.83069999999999999</v>
      </c>
      <c r="S31">
        <v>0.91983999999999999</v>
      </c>
      <c r="T31">
        <v>0.89927000000000001</v>
      </c>
      <c r="U31">
        <v>0.73633999999999999</v>
      </c>
      <c r="V31">
        <v>0.76646000000000003</v>
      </c>
      <c r="W31">
        <v>0.99892000000000003</v>
      </c>
      <c r="X31">
        <v>0.73875999999999997</v>
      </c>
      <c r="Y31">
        <v>0.91144999999999998</v>
      </c>
      <c r="Z31">
        <v>0.50417000000000001</v>
      </c>
      <c r="AA31">
        <v>0.82643</v>
      </c>
      <c r="AB31">
        <v>0.94477</v>
      </c>
      <c r="AC31">
        <v>0.92330999999999996</v>
      </c>
      <c r="AD31">
        <v>0.70806000000000002</v>
      </c>
      <c r="AE31">
        <v>0.72474000000000005</v>
      </c>
      <c r="AF31">
        <v>0.66268000000000005</v>
      </c>
      <c r="AG31">
        <v>0.68484999999999996</v>
      </c>
      <c r="AH31">
        <v>0.71621000000000001</v>
      </c>
      <c r="AI31">
        <v>0.86994000000000005</v>
      </c>
      <c r="AJ31">
        <v>0.78358000000000005</v>
      </c>
      <c r="AK31">
        <v>0.77808999999999995</v>
      </c>
      <c r="AL31">
        <v>0.81147000000000002</v>
      </c>
      <c r="AM31">
        <v>0.97740000000000005</v>
      </c>
      <c r="AN31">
        <v>0.79196</v>
      </c>
      <c r="AO31">
        <v>0.75424000000000002</v>
      </c>
      <c r="AP31">
        <v>0.72614999999999996</v>
      </c>
      <c r="AQ31" s="12">
        <v>804</v>
      </c>
    </row>
    <row r="32" spans="1:43" x14ac:dyDescent="0.3">
      <c r="A32" s="58"/>
    </row>
  </sheetData>
  <sheetProtection algorithmName="SHA-512" hashValue="ZwHkvBwkx4uoPyFM4TdO8Atrm11aT6tmq3pVqgZDmYqCUHNx/BUWUh1tKU9uJo6hONeC2EdYzEj5gY6b3UyT1g==" saltValue="yCTHr5L49QjIt2T24InPmQ==" spinCount="100000" sheet="1" objects="1" scenarios="1"/>
  <mergeCells count="4">
    <mergeCell ref="A6:A32"/>
    <mergeCell ref="B3:AQ3"/>
    <mergeCell ref="C4:AQ4"/>
    <mergeCell ref="A1:B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2"/>
  <sheetViews>
    <sheetView workbookViewId="0">
      <selection sqref="A1:XFD2"/>
    </sheetView>
  </sheetViews>
  <sheetFormatPr defaultRowHeight="14.4" x14ac:dyDescent="0.3"/>
  <cols>
    <col min="42" max="42" width="11" customWidth="1"/>
  </cols>
  <sheetData>
    <row r="1" spans="1:62" ht="38.4" customHeight="1" x14ac:dyDescent="0.3">
      <c r="A1" s="48" t="s">
        <v>72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</row>
    <row r="2" spans="1:62" ht="67.8" customHeight="1" x14ac:dyDescent="0.3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</row>
    <row r="3" spans="1:62" ht="28.8" customHeight="1" x14ac:dyDescent="0.3">
      <c r="B3" s="57" t="s">
        <v>67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</row>
    <row r="4" spans="1:62" ht="28.8" customHeight="1" x14ac:dyDescent="0.3">
      <c r="B4" s="59"/>
      <c r="C4" s="64" t="s">
        <v>68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</row>
    <row r="5" spans="1:62" ht="15" thickBot="1" x14ac:dyDescent="0.35">
      <c r="A5" s="58" t="s">
        <v>66</v>
      </c>
      <c r="B5" s="61"/>
      <c r="C5" s="62">
        <v>1</v>
      </c>
      <c r="D5" s="62">
        <v>2</v>
      </c>
      <c r="E5" s="63">
        <v>4</v>
      </c>
      <c r="F5" s="63">
        <v>7</v>
      </c>
      <c r="G5" s="63">
        <v>8</v>
      </c>
      <c r="H5" s="63">
        <v>9</v>
      </c>
      <c r="I5" s="63">
        <v>14</v>
      </c>
      <c r="J5" s="63">
        <v>15</v>
      </c>
      <c r="K5" s="63">
        <v>16</v>
      </c>
      <c r="L5" s="63">
        <v>17</v>
      </c>
      <c r="M5" s="63">
        <v>18</v>
      </c>
      <c r="N5" s="63">
        <v>19</v>
      </c>
      <c r="O5" s="63">
        <v>21</v>
      </c>
      <c r="P5" s="63">
        <v>23</v>
      </c>
      <c r="Q5" s="63">
        <v>25</v>
      </c>
      <c r="R5" s="63">
        <v>26</v>
      </c>
      <c r="S5" s="63">
        <v>27</v>
      </c>
      <c r="T5" s="63">
        <v>29</v>
      </c>
      <c r="U5" s="63">
        <v>32</v>
      </c>
      <c r="V5" s="63">
        <v>33</v>
      </c>
      <c r="W5" s="63">
        <v>35</v>
      </c>
      <c r="X5" s="63">
        <v>36</v>
      </c>
      <c r="Y5" s="63">
        <v>38</v>
      </c>
      <c r="Z5" s="63">
        <v>39</v>
      </c>
      <c r="AA5" s="63">
        <v>41</v>
      </c>
      <c r="AB5" s="63">
        <v>42</v>
      </c>
      <c r="AC5" s="63">
        <v>43</v>
      </c>
      <c r="AD5" s="63">
        <v>44</v>
      </c>
      <c r="AE5" s="63">
        <v>45</v>
      </c>
      <c r="AF5" s="63">
        <v>47</v>
      </c>
      <c r="AG5" s="63">
        <v>52</v>
      </c>
      <c r="AH5" s="63">
        <v>53</v>
      </c>
      <c r="AI5" s="63">
        <v>54</v>
      </c>
      <c r="AJ5" s="63">
        <v>57</v>
      </c>
      <c r="AK5" s="63">
        <v>58</v>
      </c>
      <c r="AL5" s="63">
        <v>61</v>
      </c>
      <c r="AM5" s="63">
        <v>63</v>
      </c>
      <c r="AN5" s="63">
        <v>64</v>
      </c>
      <c r="AO5" s="63">
        <v>65</v>
      </c>
      <c r="AP5" s="63">
        <v>66</v>
      </c>
      <c r="AQ5" s="65" t="s">
        <v>23</v>
      </c>
    </row>
    <row r="6" spans="1:62" ht="15" thickBot="1" x14ac:dyDescent="0.35">
      <c r="A6" s="58"/>
      <c r="B6" s="60">
        <v>1</v>
      </c>
      <c r="C6" s="6">
        <v>23.9877</v>
      </c>
      <c r="D6" s="6">
        <v>27.9132</v>
      </c>
      <c r="E6" s="6">
        <v>23.788799999999998</v>
      </c>
      <c r="F6" s="6">
        <v>28.020700000000001</v>
      </c>
      <c r="G6" s="6">
        <v>25.3781</v>
      </c>
      <c r="H6" s="6">
        <v>24.2758</v>
      </c>
      <c r="I6" s="6">
        <v>24.714600000000001</v>
      </c>
      <c r="J6" s="6">
        <v>25.1038</v>
      </c>
      <c r="K6" s="6">
        <v>21.785299999999999</v>
      </c>
      <c r="L6" s="6">
        <v>23.192</v>
      </c>
      <c r="M6" s="6">
        <v>21.5474</v>
      </c>
      <c r="N6" s="6">
        <v>25.898099999999999</v>
      </c>
      <c r="O6" s="6">
        <v>25.3474</v>
      </c>
      <c r="P6" s="6">
        <v>25.973299999999998</v>
      </c>
      <c r="Q6" s="6">
        <v>23.587599999999998</v>
      </c>
      <c r="R6" s="6">
        <v>29.534700000000001</v>
      </c>
      <c r="S6" s="6">
        <v>27.3582</v>
      </c>
      <c r="T6" s="6">
        <v>24.4497</v>
      </c>
      <c r="U6" s="6">
        <v>27.950299999999999</v>
      </c>
      <c r="V6" s="6">
        <v>25.162700000000001</v>
      </c>
      <c r="W6" s="6">
        <v>28.714300000000001</v>
      </c>
      <c r="X6" s="6">
        <v>24.648299999999999</v>
      </c>
      <c r="Y6" s="6">
        <v>25.248799999999999</v>
      </c>
      <c r="Z6" s="6">
        <v>26.315000000000001</v>
      </c>
      <c r="AA6" s="6">
        <v>23.2712</v>
      </c>
      <c r="AB6" s="6">
        <v>27.588999999999999</v>
      </c>
      <c r="AC6" s="6">
        <v>24.552199999999999</v>
      </c>
      <c r="AD6" s="6">
        <v>27.313600000000001</v>
      </c>
      <c r="AE6" s="6">
        <v>19.523399999999999</v>
      </c>
      <c r="AF6" s="6">
        <v>25.5626</v>
      </c>
      <c r="AG6" s="6">
        <v>24.8</v>
      </c>
      <c r="AH6" s="6">
        <v>23.036100000000001</v>
      </c>
      <c r="AI6" s="6">
        <v>22.706700000000001</v>
      </c>
      <c r="AJ6" s="6">
        <v>21.7668</v>
      </c>
      <c r="AK6" s="6">
        <v>27.8292</v>
      </c>
      <c r="AL6" s="6">
        <v>26.138500000000001</v>
      </c>
      <c r="AM6" s="6">
        <v>24.1083</v>
      </c>
      <c r="AN6" s="6">
        <v>27.5261</v>
      </c>
      <c r="AO6" s="6">
        <v>22.334099999999999</v>
      </c>
      <c r="AP6" s="6">
        <v>23.704899999999999</v>
      </c>
      <c r="AQ6" s="9">
        <v>24.945999999999998</v>
      </c>
    </row>
    <row r="7" spans="1:62" ht="15" thickBot="1" x14ac:dyDescent="0.35">
      <c r="A7" s="58"/>
      <c r="B7" s="60">
        <v>2</v>
      </c>
      <c r="C7" s="6">
        <v>24.76136</v>
      </c>
      <c r="D7" s="6">
        <v>28.766739999999999</v>
      </c>
      <c r="E7" s="6">
        <v>24.186619999999998</v>
      </c>
      <c r="F7" s="6">
        <v>28.924440000000001</v>
      </c>
      <c r="G7" s="6">
        <v>26.140519999999999</v>
      </c>
      <c r="H7" s="6">
        <v>25.192029999999999</v>
      </c>
      <c r="I7" s="6">
        <v>25.678640000000001</v>
      </c>
      <c r="J7" s="6">
        <v>26.070180000000001</v>
      </c>
      <c r="K7" s="6">
        <v>22.378080000000001</v>
      </c>
      <c r="L7" s="6">
        <v>23.97973</v>
      </c>
      <c r="M7" s="6">
        <v>22.41957</v>
      </c>
      <c r="N7" s="6">
        <v>26.814910000000001</v>
      </c>
      <c r="O7" s="6">
        <v>26.258960000000002</v>
      </c>
      <c r="P7" s="6">
        <v>26.869259999999997</v>
      </c>
      <c r="Q7" s="6">
        <v>24.243089999999999</v>
      </c>
      <c r="R7" s="6">
        <v>30.365400000000001</v>
      </c>
      <c r="S7" s="6">
        <v>28.278040000000001</v>
      </c>
      <c r="T7" s="6">
        <v>25.348970000000001</v>
      </c>
      <c r="U7" s="6">
        <v>28.686639999999997</v>
      </c>
      <c r="V7" s="6">
        <v>25.92916</v>
      </c>
      <c r="W7" s="6">
        <v>29.71322</v>
      </c>
      <c r="X7" s="6">
        <v>25.387059999999998</v>
      </c>
      <c r="Y7" s="6">
        <v>26.160249999999998</v>
      </c>
      <c r="Z7" s="6">
        <v>26.81917</v>
      </c>
      <c r="AA7" s="6">
        <v>24.097629999999999</v>
      </c>
      <c r="AB7" s="6">
        <v>28.533769999999997</v>
      </c>
      <c r="AC7" s="6">
        <v>25.47551</v>
      </c>
      <c r="AD7" s="6">
        <v>28.021660000000001</v>
      </c>
      <c r="AE7" s="6">
        <v>20.248139999999999</v>
      </c>
      <c r="AF7" s="6">
        <v>26.225280000000001</v>
      </c>
      <c r="AG7" s="6">
        <v>25.484850000000002</v>
      </c>
      <c r="AH7" s="6">
        <v>23.752310000000001</v>
      </c>
      <c r="AI7" s="6">
        <v>23.576640000000001</v>
      </c>
      <c r="AJ7" s="6">
        <v>22.550380000000001</v>
      </c>
      <c r="AK7" s="6">
        <v>28.607289999999999</v>
      </c>
      <c r="AL7" s="6">
        <v>26.94997</v>
      </c>
      <c r="AM7" s="6">
        <v>25.085699999999999</v>
      </c>
      <c r="AN7" s="6">
        <v>28.318059999999999</v>
      </c>
      <c r="AO7" s="6">
        <v>23.088339999999999</v>
      </c>
      <c r="AP7" s="6">
        <v>24.431049999999999</v>
      </c>
      <c r="AQ7" s="9">
        <v>25.75</v>
      </c>
    </row>
    <row r="8" spans="1:62" ht="15" thickBot="1" x14ac:dyDescent="0.35">
      <c r="A8" s="58"/>
      <c r="B8" s="60">
        <v>3</v>
      </c>
      <c r="C8" s="6">
        <v>25.535019999999999</v>
      </c>
      <c r="D8" s="6">
        <v>29.620279999999998</v>
      </c>
      <c r="E8" s="6">
        <v>24.584439999999997</v>
      </c>
      <c r="F8" s="6">
        <v>29.82818</v>
      </c>
      <c r="G8" s="6">
        <v>26.902939999999997</v>
      </c>
      <c r="H8" s="6">
        <v>26.108259999999998</v>
      </c>
      <c r="I8" s="6">
        <v>26.642680000000002</v>
      </c>
      <c r="J8" s="6">
        <v>27.036560000000001</v>
      </c>
      <c r="K8" s="6">
        <v>22.970860000000002</v>
      </c>
      <c r="L8" s="6">
        <v>24.76746</v>
      </c>
      <c r="M8" s="6">
        <v>23.291740000000001</v>
      </c>
      <c r="N8" s="6">
        <v>27.731720000000003</v>
      </c>
      <c r="O8" s="6">
        <v>27.170520000000003</v>
      </c>
      <c r="P8" s="6">
        <v>27.765219999999996</v>
      </c>
      <c r="Q8" s="6">
        <v>24.898579999999999</v>
      </c>
      <c r="R8" s="6">
        <v>31.196100000000001</v>
      </c>
      <c r="S8" s="6">
        <v>29.197880000000001</v>
      </c>
      <c r="T8" s="6">
        <v>26.248240000000003</v>
      </c>
      <c r="U8" s="6">
        <v>29.422979999999995</v>
      </c>
      <c r="V8" s="6">
        <v>26.695619999999998</v>
      </c>
      <c r="W8" s="6">
        <v>30.712139999999998</v>
      </c>
      <c r="X8" s="6">
        <v>26.125819999999997</v>
      </c>
      <c r="Y8" s="6">
        <v>27.071699999999996</v>
      </c>
      <c r="Z8" s="6">
        <v>27.323339999999998</v>
      </c>
      <c r="AA8" s="6">
        <v>24.924059999999997</v>
      </c>
      <c r="AB8" s="6">
        <v>29.478539999999995</v>
      </c>
      <c r="AC8" s="6">
        <v>26.398820000000001</v>
      </c>
      <c r="AD8" s="6">
        <v>28.72972</v>
      </c>
      <c r="AE8" s="6">
        <v>20.97288</v>
      </c>
      <c r="AF8" s="6">
        <v>26.887960000000003</v>
      </c>
      <c r="AG8" s="6">
        <v>26.169700000000002</v>
      </c>
      <c r="AH8" s="6">
        <v>24.468520000000002</v>
      </c>
      <c r="AI8" s="6">
        <v>24.446580000000001</v>
      </c>
      <c r="AJ8" s="6">
        <v>23.333960000000001</v>
      </c>
      <c r="AK8" s="6">
        <v>29.385379999999998</v>
      </c>
      <c r="AL8" s="6">
        <v>27.76144</v>
      </c>
      <c r="AM8" s="6">
        <v>26.063099999999999</v>
      </c>
      <c r="AN8" s="6">
        <v>29.110019999999999</v>
      </c>
      <c r="AO8" s="6">
        <v>23.842579999999998</v>
      </c>
      <c r="AP8" s="6">
        <v>25.1572</v>
      </c>
      <c r="AQ8" s="9">
        <v>26.553999999999998</v>
      </c>
    </row>
    <row r="9" spans="1:62" ht="15" thickBot="1" x14ac:dyDescent="0.35">
      <c r="A9" s="58"/>
      <c r="B9" s="60">
        <v>4</v>
      </c>
      <c r="C9" s="6">
        <v>26.308679999999999</v>
      </c>
      <c r="D9" s="6">
        <v>30.473819999999996</v>
      </c>
      <c r="E9" s="6">
        <v>24.982259999999997</v>
      </c>
      <c r="F9" s="6">
        <v>30.731919999999999</v>
      </c>
      <c r="G9" s="6">
        <v>27.665359999999996</v>
      </c>
      <c r="H9" s="6">
        <v>27.024489999999997</v>
      </c>
      <c r="I9" s="6">
        <v>27.606720000000003</v>
      </c>
      <c r="J9" s="6">
        <v>28.002940000000002</v>
      </c>
      <c r="K9" s="6">
        <v>23.563640000000003</v>
      </c>
      <c r="L9" s="6">
        <v>25.55519</v>
      </c>
      <c r="M9" s="6">
        <v>24.163910000000001</v>
      </c>
      <c r="N9" s="6">
        <v>28.648530000000004</v>
      </c>
      <c r="O9" s="6">
        <v>28.082080000000005</v>
      </c>
      <c r="P9" s="6">
        <v>28.661179999999995</v>
      </c>
      <c r="Q9" s="6">
        <v>25.554069999999999</v>
      </c>
      <c r="R9" s="6">
        <v>32.026800000000001</v>
      </c>
      <c r="S9" s="6">
        <v>30.117720000000002</v>
      </c>
      <c r="T9" s="6">
        <v>27.147510000000004</v>
      </c>
      <c r="U9" s="6">
        <v>30.159319999999994</v>
      </c>
      <c r="V9" s="6">
        <v>27.462079999999997</v>
      </c>
      <c r="W9" s="6">
        <v>31.711059999999996</v>
      </c>
      <c r="X9" s="6">
        <v>26.864579999999997</v>
      </c>
      <c r="Y9" s="6">
        <v>27.983149999999995</v>
      </c>
      <c r="Z9" s="6">
        <v>27.827509999999997</v>
      </c>
      <c r="AA9" s="6">
        <v>25.750489999999996</v>
      </c>
      <c r="AB9" s="6">
        <v>30.423309999999994</v>
      </c>
      <c r="AC9" s="6">
        <v>27.322130000000001</v>
      </c>
      <c r="AD9" s="6">
        <v>29.43778</v>
      </c>
      <c r="AE9" s="6">
        <v>21.697620000000001</v>
      </c>
      <c r="AF9" s="6">
        <v>27.550640000000005</v>
      </c>
      <c r="AG9" s="6">
        <v>26.854550000000003</v>
      </c>
      <c r="AH9" s="6">
        <v>25.184730000000002</v>
      </c>
      <c r="AI9" s="6">
        <v>25.316520000000001</v>
      </c>
      <c r="AJ9" s="6">
        <v>24.117540000000002</v>
      </c>
      <c r="AK9" s="6">
        <v>30.163469999999997</v>
      </c>
      <c r="AL9" s="6">
        <v>28.57291</v>
      </c>
      <c r="AM9" s="6">
        <v>27.040499999999998</v>
      </c>
      <c r="AN9" s="6">
        <v>29.901979999999998</v>
      </c>
      <c r="AO9" s="6">
        <v>24.596819999999997</v>
      </c>
      <c r="AP9" s="6">
        <v>25.88335</v>
      </c>
      <c r="AQ9" s="9">
        <v>27.358000000000001</v>
      </c>
    </row>
    <row r="10" spans="1:62" ht="15" thickBot="1" x14ac:dyDescent="0.35">
      <c r="A10" s="58"/>
      <c r="B10" s="60">
        <v>5</v>
      </c>
      <c r="C10" s="6">
        <v>27.082339999999999</v>
      </c>
      <c r="D10" s="6">
        <v>31.327359999999995</v>
      </c>
      <c r="E10" s="6">
        <v>25.380079999999996</v>
      </c>
      <c r="F10" s="6">
        <v>31.635659999999998</v>
      </c>
      <c r="G10" s="6">
        <v>28.427779999999995</v>
      </c>
      <c r="H10" s="6">
        <v>27.940719999999995</v>
      </c>
      <c r="I10" s="6">
        <v>28.570760000000003</v>
      </c>
      <c r="J10" s="6">
        <v>28.969320000000003</v>
      </c>
      <c r="K10" s="6">
        <v>24.156420000000004</v>
      </c>
      <c r="L10" s="6">
        <v>26.342919999999999</v>
      </c>
      <c r="M10" s="6">
        <v>25.036080000000002</v>
      </c>
      <c r="N10" s="6">
        <v>29.565340000000006</v>
      </c>
      <c r="O10" s="6">
        <v>28.993640000000006</v>
      </c>
      <c r="P10" s="6">
        <v>29.557139999999993</v>
      </c>
      <c r="Q10" s="6">
        <v>26.20956</v>
      </c>
      <c r="R10" s="6">
        <v>32.857500000000002</v>
      </c>
      <c r="S10" s="6">
        <v>31.037560000000003</v>
      </c>
      <c r="T10" s="6">
        <v>28.046780000000005</v>
      </c>
      <c r="U10" s="6">
        <v>30.895659999999992</v>
      </c>
      <c r="V10" s="6">
        <v>28.228539999999995</v>
      </c>
      <c r="W10" s="6">
        <v>32.709979999999995</v>
      </c>
      <c r="X10" s="6">
        <v>27.603339999999996</v>
      </c>
      <c r="Y10" s="6">
        <v>28.894599999999993</v>
      </c>
      <c r="Z10" s="6">
        <v>28.331679999999995</v>
      </c>
      <c r="AA10" s="6">
        <v>26.576919999999994</v>
      </c>
      <c r="AB10" s="6">
        <v>31.368079999999992</v>
      </c>
      <c r="AC10" s="6">
        <v>28.245440000000002</v>
      </c>
      <c r="AD10" s="6">
        <v>30.14584</v>
      </c>
      <c r="AE10" s="6">
        <v>22.422360000000001</v>
      </c>
      <c r="AF10" s="6">
        <v>28.213320000000007</v>
      </c>
      <c r="AG10" s="6">
        <v>27.539400000000004</v>
      </c>
      <c r="AH10" s="6">
        <v>25.900940000000002</v>
      </c>
      <c r="AI10" s="6">
        <v>26.18646</v>
      </c>
      <c r="AJ10" s="6">
        <v>24.901120000000002</v>
      </c>
      <c r="AK10" s="6">
        <v>30.941559999999996</v>
      </c>
      <c r="AL10" s="6">
        <v>29.38438</v>
      </c>
      <c r="AM10" s="6">
        <v>28.017899999999997</v>
      </c>
      <c r="AN10" s="6">
        <v>30.693939999999998</v>
      </c>
      <c r="AO10" s="6">
        <v>25.351059999999997</v>
      </c>
      <c r="AP10" s="6">
        <v>26.609500000000001</v>
      </c>
      <c r="AQ10" s="9">
        <v>28.161999999999999</v>
      </c>
    </row>
    <row r="11" spans="1:62" ht="15" thickBot="1" x14ac:dyDescent="0.35">
      <c r="A11" s="58"/>
      <c r="B11" s="60">
        <v>6</v>
      </c>
      <c r="C11" s="6">
        <v>27.855999999999998</v>
      </c>
      <c r="D11" s="6">
        <v>32.180899999999994</v>
      </c>
      <c r="E11" s="6">
        <v>25.777899999999995</v>
      </c>
      <c r="F11" s="6">
        <v>32.539400000000001</v>
      </c>
      <c r="G11" s="6">
        <v>29.190199999999994</v>
      </c>
      <c r="H11" s="6">
        <v>28.856949999999994</v>
      </c>
      <c r="I11" s="6">
        <v>29.534800000000004</v>
      </c>
      <c r="J11" s="6">
        <v>29.935700000000004</v>
      </c>
      <c r="K11" s="6">
        <v>24.749200000000005</v>
      </c>
      <c r="L11" s="6">
        <v>27.130649999999999</v>
      </c>
      <c r="M11" s="6">
        <v>25.908250000000002</v>
      </c>
      <c r="N11" s="6">
        <v>30.482150000000008</v>
      </c>
      <c r="O11" s="6">
        <v>29.905200000000008</v>
      </c>
      <c r="P11" s="6">
        <v>30.453099999999992</v>
      </c>
      <c r="Q11" s="6">
        <v>26.86505</v>
      </c>
      <c r="R11" s="6">
        <v>33.688200000000002</v>
      </c>
      <c r="S11" s="6">
        <v>31.957400000000003</v>
      </c>
      <c r="T11" s="6">
        <v>28.946050000000007</v>
      </c>
      <c r="U11" s="6">
        <v>31.631999999999991</v>
      </c>
      <c r="V11" s="6">
        <v>28.994999999999994</v>
      </c>
      <c r="W11" s="6">
        <v>33.708899999999993</v>
      </c>
      <c r="X11" s="6">
        <v>28.342099999999995</v>
      </c>
      <c r="Y11" s="6">
        <v>29.806049999999992</v>
      </c>
      <c r="Z11" s="6">
        <v>28.835849999999994</v>
      </c>
      <c r="AA11" s="6">
        <v>27.403349999999993</v>
      </c>
      <c r="AB11" s="6">
        <v>32.31284999999999</v>
      </c>
      <c r="AC11" s="6">
        <v>29.168750000000003</v>
      </c>
      <c r="AD11" s="6">
        <v>30.853899999999999</v>
      </c>
      <c r="AE11" s="6">
        <v>23.147100000000002</v>
      </c>
      <c r="AF11" s="6">
        <v>28.876000000000008</v>
      </c>
      <c r="AG11" s="6">
        <v>28.224250000000005</v>
      </c>
      <c r="AH11" s="6">
        <v>26.617150000000002</v>
      </c>
      <c r="AI11" s="6">
        <v>27.0564</v>
      </c>
      <c r="AJ11" s="6">
        <v>25.684700000000003</v>
      </c>
      <c r="AK11" s="6">
        <v>31.719649999999994</v>
      </c>
      <c r="AL11" s="6">
        <v>30.19585</v>
      </c>
      <c r="AM11" s="6">
        <v>28.995299999999997</v>
      </c>
      <c r="AN11" s="6">
        <v>31.485899999999997</v>
      </c>
      <c r="AO11" s="6">
        <v>26.105299999999996</v>
      </c>
      <c r="AP11" s="6">
        <v>27.335650000000001</v>
      </c>
      <c r="AQ11" s="9">
        <v>28.966000000000001</v>
      </c>
    </row>
    <row r="12" spans="1:62" ht="15" thickBot="1" x14ac:dyDescent="0.35">
      <c r="A12" s="58"/>
      <c r="B12" s="60">
        <v>7</v>
      </c>
      <c r="C12" s="6">
        <v>28.629659999999998</v>
      </c>
      <c r="D12" s="6">
        <v>33.034439999999996</v>
      </c>
      <c r="E12" s="6">
        <v>26.175719999999995</v>
      </c>
      <c r="F12" s="6">
        <v>33.44314</v>
      </c>
      <c r="G12" s="6">
        <v>29.952619999999992</v>
      </c>
      <c r="H12" s="6">
        <v>29.773179999999993</v>
      </c>
      <c r="I12" s="6">
        <v>30.498840000000005</v>
      </c>
      <c r="J12" s="6">
        <v>30.902080000000005</v>
      </c>
      <c r="K12" s="6">
        <v>25.341980000000007</v>
      </c>
      <c r="L12" s="6">
        <v>27.918379999999999</v>
      </c>
      <c r="M12" s="6">
        <v>26.780420000000003</v>
      </c>
      <c r="N12" s="6">
        <v>31.39896000000001</v>
      </c>
      <c r="O12" s="6">
        <v>30.816760000000009</v>
      </c>
      <c r="P12" s="6">
        <v>31.349059999999991</v>
      </c>
      <c r="Q12" s="6">
        <v>27.52054</v>
      </c>
      <c r="R12" s="6">
        <v>34.518900000000002</v>
      </c>
      <c r="S12" s="6">
        <v>32.87724</v>
      </c>
      <c r="T12" s="6">
        <v>29.845320000000008</v>
      </c>
      <c r="U12" s="6">
        <v>32.368339999999989</v>
      </c>
      <c r="V12" s="6">
        <v>29.761459999999992</v>
      </c>
      <c r="W12" s="6">
        <v>34.707819999999991</v>
      </c>
      <c r="X12" s="6">
        <v>29.080859999999994</v>
      </c>
      <c r="Y12" s="6">
        <v>30.71749999999999</v>
      </c>
      <c r="Z12" s="6">
        <v>29.340019999999992</v>
      </c>
      <c r="AA12" s="6">
        <v>28.229779999999991</v>
      </c>
      <c r="AB12" s="6">
        <v>33.257619999999989</v>
      </c>
      <c r="AC12" s="6">
        <v>30.092060000000004</v>
      </c>
      <c r="AD12" s="6">
        <v>31.561959999999999</v>
      </c>
      <c r="AE12" s="6">
        <v>23.871840000000002</v>
      </c>
      <c r="AF12" s="6">
        <v>29.53868000000001</v>
      </c>
      <c r="AG12" s="6">
        <v>28.909100000000006</v>
      </c>
      <c r="AH12" s="6">
        <v>27.333360000000003</v>
      </c>
      <c r="AI12" s="6">
        <v>27.92634</v>
      </c>
      <c r="AJ12" s="6">
        <v>26.468280000000004</v>
      </c>
      <c r="AK12" s="6">
        <v>32.497739999999993</v>
      </c>
      <c r="AL12" s="6">
        <v>31.00732</v>
      </c>
      <c r="AM12" s="6">
        <v>29.972699999999996</v>
      </c>
      <c r="AN12" s="6">
        <v>32.277859999999997</v>
      </c>
      <c r="AO12" s="6">
        <v>26.859539999999996</v>
      </c>
      <c r="AP12" s="6">
        <v>28.061800000000002</v>
      </c>
      <c r="AQ12" s="9">
        <v>29.77</v>
      </c>
    </row>
    <row r="13" spans="1:62" ht="15" thickBot="1" x14ac:dyDescent="0.35">
      <c r="A13" s="58"/>
      <c r="B13" s="60">
        <v>8</v>
      </c>
      <c r="C13" s="6">
        <v>29.403319999999997</v>
      </c>
      <c r="D13" s="6">
        <v>33.887979999999999</v>
      </c>
      <c r="E13" s="6">
        <v>26.573539999999994</v>
      </c>
      <c r="F13" s="6">
        <v>34.346879999999999</v>
      </c>
      <c r="G13" s="6">
        <v>30.715039999999991</v>
      </c>
      <c r="H13" s="6">
        <v>30.689409999999992</v>
      </c>
      <c r="I13" s="6">
        <v>31.462880000000006</v>
      </c>
      <c r="J13" s="6">
        <v>31.868460000000006</v>
      </c>
      <c r="K13" s="6">
        <v>25.934760000000008</v>
      </c>
      <c r="L13" s="6">
        <v>28.706109999999999</v>
      </c>
      <c r="M13" s="6">
        <v>27.652590000000004</v>
      </c>
      <c r="N13" s="6">
        <v>32.315770000000008</v>
      </c>
      <c r="O13" s="6">
        <v>31.728320000000011</v>
      </c>
      <c r="P13" s="6">
        <v>32.24501999999999</v>
      </c>
      <c r="Q13" s="6">
        <v>28.176030000000001</v>
      </c>
      <c r="R13" s="6">
        <v>35.349600000000002</v>
      </c>
      <c r="S13" s="6">
        <v>33.797080000000001</v>
      </c>
      <c r="T13" s="6">
        <v>30.744590000000009</v>
      </c>
      <c r="U13" s="6">
        <v>33.104679999999988</v>
      </c>
      <c r="V13" s="6">
        <v>30.527919999999991</v>
      </c>
      <c r="W13" s="6">
        <v>35.706739999999989</v>
      </c>
      <c r="X13" s="6">
        <v>29.819619999999993</v>
      </c>
      <c r="Y13" s="6">
        <v>31.628949999999989</v>
      </c>
      <c r="Z13" s="6">
        <v>29.84418999999999</v>
      </c>
      <c r="AA13" s="6">
        <v>29.056209999999989</v>
      </c>
      <c r="AB13" s="6">
        <v>34.202389999999987</v>
      </c>
      <c r="AC13" s="6">
        <v>31.015370000000004</v>
      </c>
      <c r="AD13" s="6">
        <v>32.270020000000002</v>
      </c>
      <c r="AE13" s="6">
        <v>24.596580000000003</v>
      </c>
      <c r="AF13" s="6">
        <v>30.201360000000012</v>
      </c>
      <c r="AG13" s="6">
        <v>29.593950000000007</v>
      </c>
      <c r="AH13" s="6">
        <v>28.049570000000003</v>
      </c>
      <c r="AI13" s="6">
        <v>28.796279999999999</v>
      </c>
      <c r="AJ13" s="6">
        <v>27.251860000000004</v>
      </c>
      <c r="AK13" s="6">
        <v>33.275829999999992</v>
      </c>
      <c r="AL13" s="6">
        <v>31.81879</v>
      </c>
      <c r="AM13" s="6">
        <v>30.950099999999996</v>
      </c>
      <c r="AN13" s="6">
        <v>33.06982</v>
      </c>
      <c r="AO13" s="6">
        <v>27.613779999999995</v>
      </c>
      <c r="AP13" s="6">
        <v>28.787950000000002</v>
      </c>
      <c r="AQ13" s="9">
        <v>30.573999999999998</v>
      </c>
    </row>
    <row r="14" spans="1:62" ht="15" thickBot="1" x14ac:dyDescent="0.35">
      <c r="A14" s="58"/>
      <c r="B14" s="60">
        <v>9</v>
      </c>
      <c r="C14" s="6">
        <v>30.176979999999997</v>
      </c>
      <c r="D14" s="6">
        <v>34.741520000000001</v>
      </c>
      <c r="E14" s="6">
        <v>26.971359999999994</v>
      </c>
      <c r="F14" s="6">
        <v>35.250619999999998</v>
      </c>
      <c r="G14" s="6">
        <v>31.47745999999999</v>
      </c>
      <c r="H14" s="6">
        <v>31.60563999999999</v>
      </c>
      <c r="I14" s="6">
        <v>32.426920000000003</v>
      </c>
      <c r="J14" s="6">
        <v>32.834840000000007</v>
      </c>
      <c r="K14" s="6">
        <v>26.527540000000009</v>
      </c>
      <c r="L14" s="6">
        <v>29.493839999999999</v>
      </c>
      <c r="M14" s="6">
        <v>28.524760000000004</v>
      </c>
      <c r="N14" s="6">
        <v>33.232580000000006</v>
      </c>
      <c r="O14" s="6">
        <v>32.639880000000012</v>
      </c>
      <c r="P14" s="6">
        <v>33.140979999999992</v>
      </c>
      <c r="Q14" s="6">
        <v>28.831520000000001</v>
      </c>
      <c r="R14" s="6">
        <v>36.180300000000003</v>
      </c>
      <c r="S14" s="6">
        <v>34.716920000000002</v>
      </c>
      <c r="T14" s="6">
        <v>31.643860000000011</v>
      </c>
      <c r="U14" s="6">
        <v>33.841019999999986</v>
      </c>
      <c r="V14" s="6">
        <v>31.29437999999999</v>
      </c>
      <c r="W14" s="6">
        <v>36.705659999999988</v>
      </c>
      <c r="X14" s="6">
        <v>30.558379999999993</v>
      </c>
      <c r="Y14" s="6">
        <v>32.540399999999991</v>
      </c>
      <c r="Z14" s="6">
        <v>30.348359999999989</v>
      </c>
      <c r="AA14" s="6">
        <v>29.882639999999988</v>
      </c>
      <c r="AB14" s="6">
        <v>35.147159999999985</v>
      </c>
      <c r="AC14" s="6">
        <v>31.938680000000005</v>
      </c>
      <c r="AD14" s="6">
        <v>32.978080000000006</v>
      </c>
      <c r="AE14" s="6">
        <v>25.321320000000004</v>
      </c>
      <c r="AF14" s="6">
        <v>30.864040000000013</v>
      </c>
      <c r="AG14" s="6">
        <v>30.278800000000007</v>
      </c>
      <c r="AH14" s="6">
        <v>28.765780000000003</v>
      </c>
      <c r="AI14" s="6">
        <v>29.666219999999999</v>
      </c>
      <c r="AJ14" s="6">
        <v>28.035440000000005</v>
      </c>
      <c r="AK14" s="6">
        <v>34.053919999999991</v>
      </c>
      <c r="AL14" s="6">
        <v>32.63026</v>
      </c>
      <c r="AM14" s="6">
        <v>31.927499999999995</v>
      </c>
      <c r="AN14" s="6">
        <v>33.861780000000003</v>
      </c>
      <c r="AO14" s="6">
        <v>28.368019999999994</v>
      </c>
      <c r="AP14" s="6">
        <v>29.514100000000003</v>
      </c>
      <c r="AQ14" s="9">
        <v>31.378</v>
      </c>
    </row>
    <row r="15" spans="1:62" ht="15" thickBot="1" x14ac:dyDescent="0.35">
      <c r="A15" s="58"/>
      <c r="B15" s="60">
        <v>10</v>
      </c>
      <c r="C15" s="6">
        <v>30.950639999999996</v>
      </c>
      <c r="D15" s="6">
        <v>35.595060000000004</v>
      </c>
      <c r="E15" s="6">
        <v>27.369179999999993</v>
      </c>
      <c r="F15" s="6">
        <v>36.154359999999997</v>
      </c>
      <c r="G15" s="6">
        <v>32.239879999999992</v>
      </c>
      <c r="H15" s="6">
        <v>32.521869999999993</v>
      </c>
      <c r="I15" s="6">
        <v>33.39096</v>
      </c>
      <c r="J15" s="6">
        <v>33.801220000000008</v>
      </c>
      <c r="K15" s="6">
        <v>27.12032000000001</v>
      </c>
      <c r="L15" s="6">
        <v>30.281569999999999</v>
      </c>
      <c r="M15" s="6">
        <v>29.396930000000005</v>
      </c>
      <c r="N15" s="6">
        <v>34.149390000000004</v>
      </c>
      <c r="O15" s="6">
        <v>33.551440000000014</v>
      </c>
      <c r="P15" s="6">
        <v>34.036939999999994</v>
      </c>
      <c r="Q15" s="6">
        <v>29.487010000000001</v>
      </c>
      <c r="R15" s="6">
        <v>37.011000000000003</v>
      </c>
      <c r="S15" s="6">
        <v>35.636760000000002</v>
      </c>
      <c r="T15" s="6">
        <v>32.543130000000012</v>
      </c>
      <c r="U15" s="6">
        <v>34.577359999999985</v>
      </c>
      <c r="V15" s="6">
        <v>32.060839999999992</v>
      </c>
      <c r="W15" s="6">
        <v>37.704579999999986</v>
      </c>
      <c r="X15" s="6">
        <v>31.297139999999992</v>
      </c>
      <c r="Y15" s="6">
        <v>33.451849999999993</v>
      </c>
      <c r="Z15" s="6">
        <v>30.852529999999987</v>
      </c>
      <c r="AA15" s="6">
        <v>30.709069999999986</v>
      </c>
      <c r="AB15" s="6">
        <v>36.091929999999984</v>
      </c>
      <c r="AC15" s="6">
        <v>32.861990000000006</v>
      </c>
      <c r="AD15" s="6">
        <v>33.686140000000009</v>
      </c>
      <c r="AE15" s="6">
        <v>26.046060000000004</v>
      </c>
      <c r="AF15" s="6">
        <v>31.526720000000015</v>
      </c>
      <c r="AG15" s="6">
        <v>30.963650000000008</v>
      </c>
      <c r="AH15" s="6">
        <v>29.481990000000003</v>
      </c>
      <c r="AI15" s="6">
        <v>30.536159999999999</v>
      </c>
      <c r="AJ15" s="6">
        <v>28.819020000000005</v>
      </c>
      <c r="AK15" s="6">
        <v>34.83200999999999</v>
      </c>
      <c r="AL15" s="6">
        <v>33.44173</v>
      </c>
      <c r="AM15" s="6">
        <v>32.904899999999998</v>
      </c>
      <c r="AN15" s="6">
        <v>34.653740000000006</v>
      </c>
      <c r="AO15" s="6">
        <v>29.122259999999994</v>
      </c>
      <c r="AP15" s="6">
        <v>30.240250000000003</v>
      </c>
      <c r="AQ15" s="9">
        <v>32.182000000000002</v>
      </c>
    </row>
    <row r="16" spans="1:62" ht="15" thickBot="1" x14ac:dyDescent="0.35">
      <c r="A16" s="58"/>
      <c r="B16" s="60">
        <v>11</v>
      </c>
      <c r="C16" s="6">
        <v>31.724299999999996</v>
      </c>
      <c r="D16" s="6">
        <v>36.448600000000006</v>
      </c>
      <c r="E16" s="6">
        <v>27.766999999999992</v>
      </c>
      <c r="F16" s="6">
        <v>37.058099999999996</v>
      </c>
      <c r="G16" s="6">
        <v>33.002299999999991</v>
      </c>
      <c r="H16" s="6">
        <v>33.438099999999991</v>
      </c>
      <c r="I16" s="6">
        <v>34.354999999999997</v>
      </c>
      <c r="J16" s="6">
        <v>34.767600000000009</v>
      </c>
      <c r="K16" s="6">
        <v>27.713100000000011</v>
      </c>
      <c r="L16" s="6">
        <v>31.069299999999998</v>
      </c>
      <c r="M16" s="6">
        <v>30.269100000000005</v>
      </c>
      <c r="N16" s="6">
        <v>35.066200000000002</v>
      </c>
      <c r="O16" s="6">
        <v>34.463000000000015</v>
      </c>
      <c r="P16" s="6">
        <v>34.932899999999997</v>
      </c>
      <c r="Q16" s="6">
        <v>30.142500000000002</v>
      </c>
      <c r="R16" s="6">
        <v>37.841700000000003</v>
      </c>
      <c r="S16" s="6">
        <v>36.556600000000003</v>
      </c>
      <c r="T16" s="6">
        <v>33.442400000000013</v>
      </c>
      <c r="U16" s="6">
        <v>35.313699999999983</v>
      </c>
      <c r="V16" s="6">
        <v>32.827299999999994</v>
      </c>
      <c r="W16" s="6">
        <v>38.703499999999984</v>
      </c>
      <c r="X16" s="6">
        <v>32.035899999999991</v>
      </c>
      <c r="Y16" s="6">
        <v>34.363299999999995</v>
      </c>
      <c r="Z16" s="6">
        <v>31.356699999999986</v>
      </c>
      <c r="AA16" s="6">
        <v>31.535499999999985</v>
      </c>
      <c r="AB16" s="6">
        <v>37.036699999999982</v>
      </c>
      <c r="AC16" s="6">
        <v>33.785300000000007</v>
      </c>
      <c r="AD16" s="6">
        <v>34.394200000000012</v>
      </c>
      <c r="AE16" s="6">
        <v>26.770800000000005</v>
      </c>
      <c r="AF16" s="6">
        <v>32.189400000000013</v>
      </c>
      <c r="AG16" s="6">
        <v>31.648500000000009</v>
      </c>
      <c r="AH16" s="6">
        <v>30.198200000000003</v>
      </c>
      <c r="AI16" s="6">
        <v>31.406099999999999</v>
      </c>
      <c r="AJ16" s="6">
        <v>29.602600000000006</v>
      </c>
      <c r="AK16" s="6">
        <v>35.610099999999989</v>
      </c>
      <c r="AL16" s="6">
        <v>34.2532</v>
      </c>
      <c r="AM16" s="6">
        <v>33.882300000000001</v>
      </c>
      <c r="AN16" s="6">
        <v>35.445700000000009</v>
      </c>
      <c r="AO16" s="6">
        <v>29.876499999999993</v>
      </c>
      <c r="AP16" s="6">
        <v>30.966400000000004</v>
      </c>
      <c r="AQ16" s="9">
        <v>32.986000000000004</v>
      </c>
    </row>
    <row r="17" spans="1:43" ht="15" thickBot="1" x14ac:dyDescent="0.35">
      <c r="A17" s="58"/>
      <c r="B17" s="60">
        <v>12</v>
      </c>
      <c r="C17" s="6">
        <v>32.497959999999999</v>
      </c>
      <c r="D17" s="6">
        <v>37.302140000000009</v>
      </c>
      <c r="E17" s="6">
        <v>28.164819999999992</v>
      </c>
      <c r="F17" s="6">
        <v>37.961839999999995</v>
      </c>
      <c r="G17" s="6">
        <v>33.76471999999999</v>
      </c>
      <c r="H17" s="6">
        <v>34.35432999999999</v>
      </c>
      <c r="I17" s="6">
        <v>35.319039999999994</v>
      </c>
      <c r="J17" s="6">
        <v>35.73398000000001</v>
      </c>
      <c r="K17" s="6">
        <v>28.305880000000013</v>
      </c>
      <c r="L17" s="6">
        <v>31.857029999999998</v>
      </c>
      <c r="M17" s="6">
        <v>31.141270000000006</v>
      </c>
      <c r="N17" s="6">
        <v>35.98301</v>
      </c>
      <c r="O17" s="6">
        <v>35.374560000000017</v>
      </c>
      <c r="P17" s="6">
        <v>35.828859999999999</v>
      </c>
      <c r="Q17" s="6">
        <v>30.797990000000002</v>
      </c>
      <c r="R17" s="6">
        <v>38.672400000000003</v>
      </c>
      <c r="S17" s="6">
        <v>37.476440000000004</v>
      </c>
      <c r="T17" s="6">
        <v>34.341670000000015</v>
      </c>
      <c r="U17" s="6">
        <v>36.050039999999981</v>
      </c>
      <c r="V17" s="6">
        <v>33.593759999999996</v>
      </c>
      <c r="W17" s="6">
        <v>39.702419999999982</v>
      </c>
      <c r="X17" s="6">
        <v>32.77465999999999</v>
      </c>
      <c r="Y17" s="6">
        <v>35.274749999999997</v>
      </c>
      <c r="Z17" s="6">
        <v>31.860869999999984</v>
      </c>
      <c r="AA17" s="6">
        <v>32.361929999999987</v>
      </c>
      <c r="AB17" s="6">
        <v>37.98146999999998</v>
      </c>
      <c r="AC17" s="6">
        <v>34.708610000000007</v>
      </c>
      <c r="AD17" s="6">
        <v>35.102260000000015</v>
      </c>
      <c r="AE17" s="6">
        <v>27.495540000000005</v>
      </c>
      <c r="AF17" s="6">
        <v>32.852080000000015</v>
      </c>
      <c r="AG17" s="6">
        <v>32.33335000000001</v>
      </c>
      <c r="AH17" s="6">
        <v>30.914410000000004</v>
      </c>
      <c r="AI17" s="6">
        <v>32.276040000000002</v>
      </c>
      <c r="AJ17" s="6">
        <v>30.386180000000007</v>
      </c>
      <c r="AK17" s="6">
        <v>36.388189999999987</v>
      </c>
      <c r="AL17" s="6">
        <v>35.06467</v>
      </c>
      <c r="AM17" s="6">
        <v>34.859700000000004</v>
      </c>
      <c r="AN17" s="6">
        <v>36.237660000000012</v>
      </c>
      <c r="AO17" s="6">
        <v>30.630739999999992</v>
      </c>
      <c r="AP17" s="6">
        <v>31.692550000000004</v>
      </c>
      <c r="AQ17" s="9">
        <v>33.79</v>
      </c>
    </row>
    <row r="18" spans="1:43" ht="15" thickBot="1" x14ac:dyDescent="0.35">
      <c r="A18" s="58"/>
      <c r="B18" s="60">
        <v>13</v>
      </c>
      <c r="C18" s="6">
        <v>33.271619999999999</v>
      </c>
      <c r="D18" s="6">
        <v>38.155680000000011</v>
      </c>
      <c r="E18" s="6">
        <v>28.562639999999991</v>
      </c>
      <c r="F18" s="6">
        <v>38.865579999999994</v>
      </c>
      <c r="G18" s="6">
        <v>34.527139999999989</v>
      </c>
      <c r="H18" s="6">
        <v>35.270559999999989</v>
      </c>
      <c r="I18" s="6">
        <v>36.283079999999991</v>
      </c>
      <c r="J18" s="6">
        <v>36.700360000000011</v>
      </c>
      <c r="K18" s="6">
        <v>28.898660000000014</v>
      </c>
      <c r="L18" s="6">
        <v>32.644759999999998</v>
      </c>
      <c r="M18" s="6">
        <v>32.013440000000003</v>
      </c>
      <c r="N18" s="6">
        <v>36.899819999999998</v>
      </c>
      <c r="O18" s="6">
        <v>36.286120000000018</v>
      </c>
      <c r="P18" s="6">
        <v>36.724820000000001</v>
      </c>
      <c r="Q18" s="6">
        <v>31.453480000000003</v>
      </c>
      <c r="R18" s="6">
        <v>39.503100000000003</v>
      </c>
      <c r="S18" s="6">
        <v>38.396280000000004</v>
      </c>
      <c r="T18" s="6">
        <v>35.240940000000016</v>
      </c>
      <c r="U18" s="6">
        <v>36.78637999999998</v>
      </c>
      <c r="V18" s="6">
        <v>34.360219999999998</v>
      </c>
      <c r="W18" s="6">
        <v>40.701339999999981</v>
      </c>
      <c r="X18" s="6">
        <v>33.513419999999989</v>
      </c>
      <c r="Y18" s="6">
        <v>36.186199999999999</v>
      </c>
      <c r="Z18" s="6">
        <v>32.365039999999986</v>
      </c>
      <c r="AA18" s="6">
        <v>33.188359999999989</v>
      </c>
      <c r="AB18" s="6">
        <v>38.926239999999979</v>
      </c>
      <c r="AC18" s="6">
        <v>35.631920000000008</v>
      </c>
      <c r="AD18" s="6">
        <v>35.810320000000019</v>
      </c>
      <c r="AE18" s="6">
        <v>28.220280000000006</v>
      </c>
      <c r="AF18" s="6">
        <v>33.514760000000017</v>
      </c>
      <c r="AG18" s="6">
        <v>33.018200000000007</v>
      </c>
      <c r="AH18" s="6">
        <v>31.630620000000004</v>
      </c>
      <c r="AI18" s="6">
        <v>33.145980000000002</v>
      </c>
      <c r="AJ18" s="6">
        <v>31.169760000000007</v>
      </c>
      <c r="AK18" s="6">
        <v>37.166279999999986</v>
      </c>
      <c r="AL18" s="6">
        <v>35.876139999999999</v>
      </c>
      <c r="AM18" s="6">
        <v>35.837100000000007</v>
      </c>
      <c r="AN18" s="6">
        <v>37.029620000000016</v>
      </c>
      <c r="AO18" s="6">
        <v>31.384979999999992</v>
      </c>
      <c r="AP18" s="6">
        <v>32.418700000000001</v>
      </c>
      <c r="AQ18" s="9">
        <v>34.594000000000001</v>
      </c>
    </row>
    <row r="19" spans="1:43" ht="15" thickBot="1" x14ac:dyDescent="0.35">
      <c r="A19" s="58"/>
      <c r="B19" s="60">
        <v>14</v>
      </c>
      <c r="C19" s="6">
        <v>34.045279999999998</v>
      </c>
      <c r="D19" s="6">
        <v>39.009220000000013</v>
      </c>
      <c r="E19" s="6">
        <v>28.960459999999991</v>
      </c>
      <c r="F19" s="6">
        <v>39.769319999999993</v>
      </c>
      <c r="G19" s="6">
        <v>35.289559999999987</v>
      </c>
      <c r="H19" s="6">
        <v>36.186789999999988</v>
      </c>
      <c r="I19" s="6">
        <v>37.247119999999988</v>
      </c>
      <c r="J19" s="6">
        <v>37.666740000000011</v>
      </c>
      <c r="K19" s="6">
        <v>29.491440000000015</v>
      </c>
      <c r="L19" s="6">
        <v>33.432490000000001</v>
      </c>
      <c r="M19" s="6">
        <v>32.88561</v>
      </c>
      <c r="N19" s="6">
        <v>37.816629999999996</v>
      </c>
      <c r="O19" s="6">
        <v>37.19768000000002</v>
      </c>
      <c r="P19" s="6">
        <v>37.620780000000003</v>
      </c>
      <c r="Q19" s="6">
        <v>32.108969999999999</v>
      </c>
      <c r="R19" s="6">
        <v>40.333800000000004</v>
      </c>
      <c r="S19" s="6">
        <v>39.316120000000005</v>
      </c>
      <c r="T19" s="6">
        <v>36.140210000000017</v>
      </c>
      <c r="U19" s="6">
        <v>37.522719999999978</v>
      </c>
      <c r="V19" s="6">
        <v>35.12668</v>
      </c>
      <c r="W19" s="6">
        <v>41.700259999999979</v>
      </c>
      <c r="X19" s="6">
        <v>34.252179999999989</v>
      </c>
      <c r="Y19" s="6">
        <v>37.097650000000002</v>
      </c>
      <c r="Z19" s="6">
        <v>32.869209999999988</v>
      </c>
      <c r="AA19" s="6">
        <v>34.014789999999991</v>
      </c>
      <c r="AB19" s="6">
        <v>39.871009999999977</v>
      </c>
      <c r="AC19" s="6">
        <v>36.555230000000009</v>
      </c>
      <c r="AD19" s="6">
        <v>36.518380000000022</v>
      </c>
      <c r="AE19" s="6">
        <v>28.945020000000007</v>
      </c>
      <c r="AF19" s="6">
        <v>34.177440000000018</v>
      </c>
      <c r="AG19" s="6">
        <v>33.703050000000005</v>
      </c>
      <c r="AH19" s="6">
        <v>32.346830000000004</v>
      </c>
      <c r="AI19" s="6">
        <v>34.015920000000001</v>
      </c>
      <c r="AJ19" s="6">
        <v>31.953340000000008</v>
      </c>
      <c r="AK19" s="6">
        <v>37.944369999999985</v>
      </c>
      <c r="AL19" s="6">
        <v>36.687609999999999</v>
      </c>
      <c r="AM19" s="6">
        <v>36.81450000000001</v>
      </c>
      <c r="AN19" s="6">
        <v>37.821580000000019</v>
      </c>
      <c r="AO19" s="6">
        <v>32.139219999999995</v>
      </c>
      <c r="AP19" s="6">
        <v>33.144849999999998</v>
      </c>
      <c r="AQ19" s="9">
        <v>35.397999999999996</v>
      </c>
    </row>
    <row r="20" spans="1:43" ht="15" thickBot="1" x14ac:dyDescent="0.35">
      <c r="A20" s="58"/>
      <c r="B20" s="60">
        <v>15</v>
      </c>
      <c r="C20" s="6">
        <v>34.818939999999998</v>
      </c>
      <c r="D20" s="6">
        <v>39.862760000000016</v>
      </c>
      <c r="E20" s="6">
        <v>29.35827999999999</v>
      </c>
      <c r="F20" s="6">
        <v>40.673059999999992</v>
      </c>
      <c r="G20" s="6">
        <v>36.051979999999986</v>
      </c>
      <c r="H20" s="6">
        <v>37.103019999999987</v>
      </c>
      <c r="I20" s="6">
        <v>38.211159999999985</v>
      </c>
      <c r="J20" s="6">
        <v>38.633120000000012</v>
      </c>
      <c r="K20" s="6">
        <v>30.084220000000016</v>
      </c>
      <c r="L20" s="6">
        <v>34.220220000000005</v>
      </c>
      <c r="M20" s="6">
        <v>33.757779999999997</v>
      </c>
      <c r="N20" s="6">
        <v>38.733439999999995</v>
      </c>
      <c r="O20" s="6">
        <v>38.109240000000021</v>
      </c>
      <c r="P20" s="6">
        <v>38.516740000000006</v>
      </c>
      <c r="Q20" s="6">
        <v>32.76446</v>
      </c>
      <c r="R20" s="6">
        <v>41.164500000000004</v>
      </c>
      <c r="S20" s="6">
        <v>40.235960000000006</v>
      </c>
      <c r="T20" s="6">
        <v>37.039480000000019</v>
      </c>
      <c r="U20" s="6">
        <v>38.259059999999977</v>
      </c>
      <c r="V20" s="6">
        <v>35.893140000000002</v>
      </c>
      <c r="W20" s="6">
        <v>42.699179999999977</v>
      </c>
      <c r="X20" s="6">
        <v>34.990939999999988</v>
      </c>
      <c r="Y20" s="6">
        <v>38.009100000000004</v>
      </c>
      <c r="Z20" s="6">
        <v>33.37337999999999</v>
      </c>
      <c r="AA20" s="6">
        <v>34.841219999999993</v>
      </c>
      <c r="AB20" s="6">
        <v>40.815779999999975</v>
      </c>
      <c r="AC20" s="6">
        <v>37.47854000000001</v>
      </c>
      <c r="AD20" s="6">
        <v>37.226440000000025</v>
      </c>
      <c r="AE20" s="6">
        <v>29.669760000000007</v>
      </c>
      <c r="AF20" s="6">
        <v>34.84012000000002</v>
      </c>
      <c r="AG20" s="6">
        <v>34.387900000000002</v>
      </c>
      <c r="AH20" s="6">
        <v>33.063040000000001</v>
      </c>
      <c r="AI20" s="6">
        <v>34.885860000000001</v>
      </c>
      <c r="AJ20" s="6">
        <v>32.736920000000005</v>
      </c>
      <c r="AK20" s="6">
        <v>38.722459999999984</v>
      </c>
      <c r="AL20" s="6">
        <v>37.499079999999999</v>
      </c>
      <c r="AM20" s="6">
        <v>37.791900000000012</v>
      </c>
      <c r="AN20" s="6">
        <v>38.613540000000022</v>
      </c>
      <c r="AO20" s="6">
        <v>32.893459999999997</v>
      </c>
      <c r="AP20" s="6">
        <v>33.870999999999995</v>
      </c>
      <c r="AQ20" s="9">
        <v>36.201999999999998</v>
      </c>
    </row>
    <row r="21" spans="1:43" ht="15" thickBot="1" x14ac:dyDescent="0.35">
      <c r="A21" s="58"/>
      <c r="B21" s="60">
        <v>16</v>
      </c>
      <c r="C21" s="6">
        <v>35.592599999999997</v>
      </c>
      <c r="D21" s="6">
        <v>40.716300000000018</v>
      </c>
      <c r="E21" s="6">
        <v>29.756099999999989</v>
      </c>
      <c r="F21" s="6">
        <v>41.576799999999992</v>
      </c>
      <c r="G21" s="6">
        <v>36.814399999999985</v>
      </c>
      <c r="H21" s="6">
        <v>38.019249999999985</v>
      </c>
      <c r="I21" s="6">
        <v>39.175199999999982</v>
      </c>
      <c r="J21" s="6">
        <v>39.599500000000013</v>
      </c>
      <c r="K21" s="6">
        <v>30.677000000000017</v>
      </c>
      <c r="L21" s="6">
        <v>35.007950000000008</v>
      </c>
      <c r="M21" s="6">
        <v>34.629949999999994</v>
      </c>
      <c r="N21" s="6">
        <v>39.650249999999993</v>
      </c>
      <c r="O21" s="6">
        <v>39.020800000000023</v>
      </c>
      <c r="P21" s="6">
        <v>39.412700000000008</v>
      </c>
      <c r="Q21" s="6">
        <v>33.41995</v>
      </c>
      <c r="R21" s="6">
        <v>41.995200000000004</v>
      </c>
      <c r="S21" s="6">
        <v>41.155800000000006</v>
      </c>
      <c r="T21" s="6">
        <v>37.93875000000002</v>
      </c>
      <c r="U21" s="6">
        <v>38.995399999999975</v>
      </c>
      <c r="V21" s="6">
        <v>36.659600000000005</v>
      </c>
      <c r="W21" s="6">
        <v>43.698099999999975</v>
      </c>
      <c r="X21" s="6">
        <v>35.729699999999987</v>
      </c>
      <c r="Y21" s="6">
        <v>38.920550000000006</v>
      </c>
      <c r="Z21" s="6">
        <v>33.877549999999992</v>
      </c>
      <c r="AA21" s="6">
        <v>35.667649999999995</v>
      </c>
      <c r="AB21" s="6">
        <v>41.760549999999974</v>
      </c>
      <c r="AC21" s="6">
        <v>38.40185000000001</v>
      </c>
      <c r="AD21" s="6">
        <v>37.934500000000028</v>
      </c>
      <c r="AE21" s="6">
        <v>30.394500000000008</v>
      </c>
      <c r="AF21" s="6">
        <v>35.502800000000022</v>
      </c>
      <c r="AG21" s="6">
        <v>35.072749999999999</v>
      </c>
      <c r="AH21" s="6">
        <v>33.779249999999998</v>
      </c>
      <c r="AI21" s="6">
        <v>35.755800000000001</v>
      </c>
      <c r="AJ21" s="6">
        <v>33.520500000000006</v>
      </c>
      <c r="AK21" s="6">
        <v>39.500549999999983</v>
      </c>
      <c r="AL21" s="6">
        <v>38.310549999999999</v>
      </c>
      <c r="AM21" s="6">
        <v>38.769300000000015</v>
      </c>
      <c r="AN21" s="6">
        <v>39.405500000000025</v>
      </c>
      <c r="AO21" s="6">
        <v>33.6477</v>
      </c>
      <c r="AP21" s="6">
        <v>34.597149999999992</v>
      </c>
      <c r="AQ21" s="9">
        <v>37.006</v>
      </c>
    </row>
    <row r="22" spans="1:43" ht="15" thickBot="1" x14ac:dyDescent="0.35">
      <c r="A22" s="58"/>
      <c r="B22" s="60">
        <v>17</v>
      </c>
      <c r="C22" s="6">
        <v>36.366259999999997</v>
      </c>
      <c r="D22" s="6">
        <v>41.569840000000021</v>
      </c>
      <c r="E22" s="6">
        <v>30.153919999999989</v>
      </c>
      <c r="F22" s="6">
        <v>42.480539999999991</v>
      </c>
      <c r="G22" s="6">
        <v>37.576819999999984</v>
      </c>
      <c r="H22" s="6">
        <v>38.935479999999984</v>
      </c>
      <c r="I22" s="6">
        <v>40.13923999999998</v>
      </c>
      <c r="J22" s="6">
        <v>40.565880000000014</v>
      </c>
      <c r="K22" s="6">
        <v>31.269780000000019</v>
      </c>
      <c r="L22" s="6">
        <v>35.795680000000011</v>
      </c>
      <c r="M22" s="6">
        <v>35.502119999999991</v>
      </c>
      <c r="N22" s="6">
        <v>40.567059999999991</v>
      </c>
      <c r="O22" s="6">
        <v>39.932360000000024</v>
      </c>
      <c r="P22" s="6">
        <v>40.30866000000001</v>
      </c>
      <c r="Q22" s="6">
        <v>34.07544</v>
      </c>
      <c r="R22" s="6">
        <v>42.825900000000004</v>
      </c>
      <c r="S22" s="6">
        <v>42.075640000000007</v>
      </c>
      <c r="T22" s="6">
        <v>38.838020000000022</v>
      </c>
      <c r="U22" s="6">
        <v>39.731739999999974</v>
      </c>
      <c r="V22" s="6">
        <v>37.426060000000007</v>
      </c>
      <c r="W22" s="6">
        <v>44.697019999999974</v>
      </c>
      <c r="X22" s="6">
        <v>36.468459999999986</v>
      </c>
      <c r="Y22" s="6">
        <v>39.832000000000008</v>
      </c>
      <c r="Z22" s="6">
        <v>34.381719999999994</v>
      </c>
      <c r="AA22" s="6">
        <v>36.494079999999997</v>
      </c>
      <c r="AB22" s="6">
        <v>42.705319999999972</v>
      </c>
      <c r="AC22" s="6">
        <v>39.325160000000011</v>
      </c>
      <c r="AD22" s="6">
        <v>38.642560000000032</v>
      </c>
      <c r="AE22" s="6">
        <v>31.119240000000008</v>
      </c>
      <c r="AF22" s="6">
        <v>36.165480000000024</v>
      </c>
      <c r="AG22" s="6">
        <v>35.757599999999996</v>
      </c>
      <c r="AH22" s="6">
        <v>34.495459999999994</v>
      </c>
      <c r="AI22" s="6">
        <v>36.62574</v>
      </c>
      <c r="AJ22" s="6">
        <v>34.304080000000006</v>
      </c>
      <c r="AK22" s="6">
        <v>40.278639999999982</v>
      </c>
      <c r="AL22" s="6">
        <v>39.122019999999999</v>
      </c>
      <c r="AM22" s="6">
        <v>39.746700000000018</v>
      </c>
      <c r="AN22" s="6">
        <v>40.197460000000028</v>
      </c>
      <c r="AO22" s="6">
        <v>34.401940000000003</v>
      </c>
      <c r="AP22" s="6">
        <v>35.323299999999989</v>
      </c>
      <c r="AQ22" s="9">
        <v>37.81</v>
      </c>
    </row>
    <row r="23" spans="1:43" ht="15" thickBot="1" x14ac:dyDescent="0.35">
      <c r="A23" s="58"/>
      <c r="B23" s="60">
        <v>18</v>
      </c>
      <c r="C23" s="6">
        <v>37.139919999999996</v>
      </c>
      <c r="D23" s="6">
        <v>42.423380000000023</v>
      </c>
      <c r="E23" s="6">
        <v>30.551739999999988</v>
      </c>
      <c r="F23" s="6">
        <v>43.38427999999999</v>
      </c>
      <c r="G23" s="6">
        <v>38.339239999999982</v>
      </c>
      <c r="H23" s="6">
        <v>39.851709999999983</v>
      </c>
      <c r="I23" s="6">
        <v>41.103279999999977</v>
      </c>
      <c r="J23" s="6">
        <v>41.532260000000015</v>
      </c>
      <c r="K23" s="6">
        <v>31.86256000000002</v>
      </c>
      <c r="L23" s="6">
        <v>36.583410000000015</v>
      </c>
      <c r="M23" s="6">
        <v>36.374289999999988</v>
      </c>
      <c r="N23" s="6">
        <v>41.483869999999989</v>
      </c>
      <c r="O23" s="6">
        <v>40.843920000000026</v>
      </c>
      <c r="P23" s="6">
        <v>41.204620000000013</v>
      </c>
      <c r="Q23" s="6">
        <v>34.730930000000001</v>
      </c>
      <c r="R23" s="6">
        <v>43.656600000000005</v>
      </c>
      <c r="S23" s="6">
        <v>42.995480000000008</v>
      </c>
      <c r="T23" s="6">
        <v>39.737290000000023</v>
      </c>
      <c r="U23" s="6">
        <v>40.468079999999972</v>
      </c>
      <c r="V23" s="6">
        <v>38.192520000000009</v>
      </c>
      <c r="W23" s="6">
        <v>45.695939999999972</v>
      </c>
      <c r="X23" s="6">
        <v>37.207219999999985</v>
      </c>
      <c r="Y23" s="6">
        <v>40.74345000000001</v>
      </c>
      <c r="Z23" s="6">
        <v>34.885889999999996</v>
      </c>
      <c r="AA23" s="6">
        <v>37.320509999999999</v>
      </c>
      <c r="AB23" s="6">
        <v>43.65008999999997</v>
      </c>
      <c r="AC23" s="6">
        <v>40.248470000000012</v>
      </c>
      <c r="AD23" s="6">
        <v>39.350620000000035</v>
      </c>
      <c r="AE23" s="6">
        <v>31.843980000000009</v>
      </c>
      <c r="AF23" s="6">
        <v>36.828160000000025</v>
      </c>
      <c r="AG23" s="6">
        <v>36.442449999999994</v>
      </c>
      <c r="AH23" s="6">
        <v>35.211669999999991</v>
      </c>
      <c r="AI23" s="6">
        <v>37.49568</v>
      </c>
      <c r="AJ23" s="6">
        <v>35.087660000000007</v>
      </c>
      <c r="AK23" s="6">
        <v>41.05672999999998</v>
      </c>
      <c r="AL23" s="6">
        <v>39.933489999999999</v>
      </c>
      <c r="AM23" s="6">
        <v>40.724100000000021</v>
      </c>
      <c r="AN23" s="6">
        <v>40.989420000000031</v>
      </c>
      <c r="AO23" s="6">
        <v>35.156180000000006</v>
      </c>
      <c r="AP23" s="6">
        <v>36.049449999999986</v>
      </c>
      <c r="AQ23" s="9">
        <v>38.614000000000004</v>
      </c>
    </row>
    <row r="24" spans="1:43" ht="15" thickBot="1" x14ac:dyDescent="0.35">
      <c r="A24" s="58"/>
      <c r="B24" s="60">
        <v>19</v>
      </c>
      <c r="C24" s="6">
        <v>37.913579999999996</v>
      </c>
      <c r="D24" s="6">
        <v>43.276920000000025</v>
      </c>
      <c r="E24" s="6">
        <v>30.949559999999988</v>
      </c>
      <c r="F24" s="6">
        <v>44.288019999999989</v>
      </c>
      <c r="G24" s="6">
        <v>39.101659999999981</v>
      </c>
      <c r="H24" s="6">
        <v>40.767939999999982</v>
      </c>
      <c r="I24" s="6">
        <v>42.067319999999974</v>
      </c>
      <c r="J24" s="6">
        <v>42.498640000000016</v>
      </c>
      <c r="K24" s="6">
        <v>32.455340000000021</v>
      </c>
      <c r="L24" s="6">
        <v>37.371140000000018</v>
      </c>
      <c r="M24" s="6">
        <v>37.246459999999985</v>
      </c>
      <c r="N24" s="6">
        <v>42.400679999999987</v>
      </c>
      <c r="O24" s="6">
        <v>41.755480000000027</v>
      </c>
      <c r="P24" s="6">
        <v>42.100580000000015</v>
      </c>
      <c r="Q24" s="6">
        <v>35.386420000000001</v>
      </c>
      <c r="R24" s="6">
        <v>44.487300000000005</v>
      </c>
      <c r="S24" s="6">
        <v>43.915320000000008</v>
      </c>
      <c r="T24" s="6">
        <v>40.636560000000024</v>
      </c>
      <c r="U24" s="6">
        <v>41.204419999999971</v>
      </c>
      <c r="V24" s="6">
        <v>38.958980000000011</v>
      </c>
      <c r="W24" s="6">
        <v>46.69485999999997</v>
      </c>
      <c r="X24" s="6">
        <v>37.945979999999984</v>
      </c>
      <c r="Y24" s="6">
        <v>41.654900000000012</v>
      </c>
      <c r="Z24" s="6">
        <v>35.390059999999998</v>
      </c>
      <c r="AA24" s="6">
        <v>38.146940000000001</v>
      </c>
      <c r="AB24" s="6">
        <v>44.594859999999969</v>
      </c>
      <c r="AC24" s="6">
        <v>41.171780000000012</v>
      </c>
      <c r="AD24" s="6">
        <v>40.058680000000038</v>
      </c>
      <c r="AE24" s="6">
        <v>32.568720000000006</v>
      </c>
      <c r="AF24" s="6">
        <v>37.490840000000027</v>
      </c>
      <c r="AG24" s="6">
        <v>37.127299999999991</v>
      </c>
      <c r="AH24" s="6">
        <v>35.927879999999988</v>
      </c>
      <c r="AI24" s="6">
        <v>38.36562</v>
      </c>
      <c r="AJ24" s="6">
        <v>35.871240000000007</v>
      </c>
      <c r="AK24" s="6">
        <v>41.834819999999979</v>
      </c>
      <c r="AL24" s="6">
        <v>40.744959999999999</v>
      </c>
      <c r="AM24" s="6">
        <v>41.701500000000024</v>
      </c>
      <c r="AN24" s="6">
        <v>41.781380000000034</v>
      </c>
      <c r="AO24" s="6">
        <v>35.910420000000009</v>
      </c>
      <c r="AP24" s="6">
        <v>36.775599999999983</v>
      </c>
      <c r="AQ24" s="9">
        <v>39.417999999999999</v>
      </c>
    </row>
    <row r="25" spans="1:43" ht="15" thickBot="1" x14ac:dyDescent="0.35">
      <c r="A25" s="58"/>
      <c r="B25" s="60">
        <v>20</v>
      </c>
      <c r="C25" s="6">
        <v>38.687239999999996</v>
      </c>
      <c r="D25" s="6">
        <v>44.130460000000028</v>
      </c>
      <c r="E25" s="6">
        <v>31.347379999999987</v>
      </c>
      <c r="F25" s="6">
        <v>45.191759999999988</v>
      </c>
      <c r="G25" s="6">
        <v>39.86407999999998</v>
      </c>
      <c r="H25" s="6">
        <v>41.68416999999998</v>
      </c>
      <c r="I25" s="6">
        <v>43.031359999999971</v>
      </c>
      <c r="J25" s="6">
        <v>43.465020000000017</v>
      </c>
      <c r="K25" s="6">
        <v>33.048120000000019</v>
      </c>
      <c r="L25" s="6">
        <v>38.158870000000022</v>
      </c>
      <c r="M25" s="6">
        <v>38.118629999999982</v>
      </c>
      <c r="N25" s="6">
        <v>43.317489999999985</v>
      </c>
      <c r="O25" s="6">
        <v>42.667040000000028</v>
      </c>
      <c r="P25" s="6">
        <v>42.996540000000017</v>
      </c>
      <c r="Q25" s="6">
        <v>36.041910000000001</v>
      </c>
      <c r="R25" s="6">
        <v>45.318000000000005</v>
      </c>
      <c r="S25" s="6">
        <v>44.835160000000009</v>
      </c>
      <c r="T25" s="6">
        <v>41.535830000000026</v>
      </c>
      <c r="U25" s="6">
        <v>41.940759999999969</v>
      </c>
      <c r="V25" s="6">
        <v>39.725440000000013</v>
      </c>
      <c r="W25" s="6">
        <v>47.693779999999968</v>
      </c>
      <c r="X25" s="6">
        <v>38.684739999999984</v>
      </c>
      <c r="Y25" s="6">
        <v>42.566350000000014</v>
      </c>
      <c r="Z25" s="6">
        <v>35.89423</v>
      </c>
      <c r="AA25" s="6">
        <v>38.973370000000003</v>
      </c>
      <c r="AB25" s="6">
        <v>45.539629999999967</v>
      </c>
      <c r="AC25" s="6">
        <v>42.095090000000013</v>
      </c>
      <c r="AD25" s="6">
        <v>40.766740000000041</v>
      </c>
      <c r="AE25" s="6">
        <v>33.293460000000003</v>
      </c>
      <c r="AF25" s="6">
        <v>38.153520000000029</v>
      </c>
      <c r="AG25" s="6">
        <v>37.812149999999988</v>
      </c>
      <c r="AH25" s="6">
        <v>36.644089999999984</v>
      </c>
      <c r="AI25" s="6">
        <v>39.23556</v>
      </c>
      <c r="AJ25" s="6">
        <v>36.654820000000008</v>
      </c>
      <c r="AK25" s="6">
        <v>42.612909999999978</v>
      </c>
      <c r="AL25" s="6">
        <v>41.556429999999999</v>
      </c>
      <c r="AM25" s="6">
        <v>42.678900000000027</v>
      </c>
      <c r="AN25" s="6">
        <v>42.573340000000037</v>
      </c>
      <c r="AO25" s="6">
        <v>36.664660000000012</v>
      </c>
      <c r="AP25" s="6">
        <v>37.50174999999998</v>
      </c>
      <c r="AQ25" s="9">
        <v>40.222000000000001</v>
      </c>
    </row>
    <row r="26" spans="1:43" ht="15" thickBot="1" x14ac:dyDescent="0.35">
      <c r="A26" s="58"/>
      <c r="B26" s="60">
        <v>21</v>
      </c>
      <c r="C26" s="6">
        <v>39.460899999999995</v>
      </c>
      <c r="D26" s="6">
        <v>44.98400000000003</v>
      </c>
      <c r="E26" s="6">
        <v>31.745199999999986</v>
      </c>
      <c r="F26" s="6">
        <v>46.095499999999987</v>
      </c>
      <c r="G26" s="6">
        <v>40.626499999999979</v>
      </c>
      <c r="H26" s="6">
        <v>42.600399999999979</v>
      </c>
      <c r="I26" s="6">
        <v>43.995399999999968</v>
      </c>
      <c r="J26" s="6">
        <v>44.431400000000018</v>
      </c>
      <c r="K26" s="6">
        <v>33.640900000000016</v>
      </c>
      <c r="L26" s="6">
        <v>38.946600000000025</v>
      </c>
      <c r="M26" s="6">
        <v>38.990799999999979</v>
      </c>
      <c r="N26" s="6">
        <v>44.234299999999983</v>
      </c>
      <c r="O26" s="6">
        <v>43.57860000000003</v>
      </c>
      <c r="P26" s="6">
        <v>43.89250000000002</v>
      </c>
      <c r="Q26" s="6">
        <v>36.697400000000002</v>
      </c>
      <c r="R26" s="6">
        <v>46.148700000000005</v>
      </c>
      <c r="S26" s="6">
        <v>45.75500000000001</v>
      </c>
      <c r="T26" s="6">
        <v>42.435100000000027</v>
      </c>
      <c r="U26" s="6">
        <v>42.677099999999967</v>
      </c>
      <c r="V26" s="6">
        <v>40.491900000000015</v>
      </c>
      <c r="W26" s="6">
        <v>48.692699999999967</v>
      </c>
      <c r="X26" s="6">
        <v>39.423499999999983</v>
      </c>
      <c r="Y26" s="6">
        <v>43.477800000000016</v>
      </c>
      <c r="Z26" s="6">
        <v>36.398400000000002</v>
      </c>
      <c r="AA26" s="6">
        <v>39.799800000000005</v>
      </c>
      <c r="AB26" s="6">
        <v>46.484399999999965</v>
      </c>
      <c r="AC26" s="6">
        <v>43.018400000000014</v>
      </c>
      <c r="AD26" s="6">
        <v>41.474800000000045</v>
      </c>
      <c r="AE26" s="6">
        <v>34.0182</v>
      </c>
      <c r="AF26" s="6">
        <v>38.81620000000003</v>
      </c>
      <c r="AG26" s="6">
        <v>38.496999999999986</v>
      </c>
      <c r="AH26" s="6">
        <v>37.360299999999981</v>
      </c>
      <c r="AI26" s="6">
        <v>40.105499999999999</v>
      </c>
      <c r="AJ26" s="6">
        <v>37.438400000000009</v>
      </c>
      <c r="AK26" s="6">
        <v>43.390999999999977</v>
      </c>
      <c r="AL26" s="6">
        <v>42.367899999999999</v>
      </c>
      <c r="AM26" s="6">
        <v>43.65630000000003</v>
      </c>
      <c r="AN26" s="6">
        <v>43.36530000000004</v>
      </c>
      <c r="AO26" s="6">
        <v>37.418900000000015</v>
      </c>
      <c r="AP26" s="6">
        <v>38.227899999999977</v>
      </c>
      <c r="AQ26" s="9">
        <v>41.025999999999996</v>
      </c>
    </row>
    <row r="27" spans="1:43" ht="15" thickBot="1" x14ac:dyDescent="0.35">
      <c r="A27" s="58"/>
      <c r="B27" s="60">
        <v>22</v>
      </c>
      <c r="C27" s="6">
        <v>40.234559999999995</v>
      </c>
      <c r="D27" s="6">
        <v>45.837540000000033</v>
      </c>
      <c r="E27" s="6">
        <v>32.143019999999986</v>
      </c>
      <c r="F27" s="6">
        <v>46.999239999999986</v>
      </c>
      <c r="G27" s="6">
        <v>41.388919999999978</v>
      </c>
      <c r="H27" s="6">
        <v>43.516629999999978</v>
      </c>
      <c r="I27" s="6">
        <v>44.959439999999965</v>
      </c>
      <c r="J27" s="6">
        <v>45.397780000000019</v>
      </c>
      <c r="K27" s="6">
        <v>34.233680000000014</v>
      </c>
      <c r="L27" s="6">
        <v>39.734330000000028</v>
      </c>
      <c r="M27" s="6">
        <v>39.862969999999976</v>
      </c>
      <c r="N27" s="6">
        <v>45.151109999999981</v>
      </c>
      <c r="O27" s="6">
        <v>44.490160000000031</v>
      </c>
      <c r="P27" s="6">
        <v>44.788460000000022</v>
      </c>
      <c r="Q27" s="6">
        <v>37.352890000000002</v>
      </c>
      <c r="R27" s="6">
        <v>46.979400000000005</v>
      </c>
      <c r="S27" s="6">
        <v>46.67484000000001</v>
      </c>
      <c r="T27" s="6">
        <v>43.334370000000028</v>
      </c>
      <c r="U27" s="6">
        <v>43.413439999999966</v>
      </c>
      <c r="V27" s="6">
        <v>41.258360000000017</v>
      </c>
      <c r="W27" s="6">
        <v>49.691619999999965</v>
      </c>
      <c r="X27" s="6">
        <v>40.162259999999982</v>
      </c>
      <c r="Y27" s="6">
        <v>44.389250000000018</v>
      </c>
      <c r="Z27" s="6">
        <v>36.902570000000004</v>
      </c>
      <c r="AA27" s="6">
        <v>40.626230000000007</v>
      </c>
      <c r="AB27" s="6">
        <v>47.429169999999964</v>
      </c>
      <c r="AC27" s="6">
        <v>43.941710000000015</v>
      </c>
      <c r="AD27" s="6">
        <v>42.182860000000048</v>
      </c>
      <c r="AE27" s="6">
        <v>34.742939999999997</v>
      </c>
      <c r="AF27" s="6">
        <v>39.478880000000032</v>
      </c>
      <c r="AG27" s="6">
        <v>39.181849999999983</v>
      </c>
      <c r="AH27" s="6">
        <v>38.076509999999978</v>
      </c>
      <c r="AI27" s="6">
        <v>40.975439999999999</v>
      </c>
      <c r="AJ27" s="6">
        <v>38.221980000000009</v>
      </c>
      <c r="AK27" s="6">
        <v>44.169089999999976</v>
      </c>
      <c r="AL27" s="6">
        <v>43.179369999999999</v>
      </c>
      <c r="AM27" s="6">
        <v>44.633700000000033</v>
      </c>
      <c r="AN27" s="6">
        <v>44.157260000000043</v>
      </c>
      <c r="AO27" s="6">
        <v>38.173140000000018</v>
      </c>
      <c r="AP27" s="6">
        <v>38.954049999999974</v>
      </c>
      <c r="AQ27" s="9">
        <v>41.83</v>
      </c>
    </row>
    <row r="28" spans="1:43" ht="15" thickBot="1" x14ac:dyDescent="0.35">
      <c r="A28" s="58"/>
      <c r="B28" s="60">
        <v>23</v>
      </c>
      <c r="C28" s="6">
        <v>41.008219999999994</v>
      </c>
      <c r="D28" s="6">
        <v>46.691080000000035</v>
      </c>
      <c r="E28" s="6">
        <v>32.540839999999989</v>
      </c>
      <c r="F28" s="6">
        <v>47.902979999999985</v>
      </c>
      <c r="G28" s="6">
        <v>42.151339999999976</v>
      </c>
      <c r="H28" s="6">
        <v>44.432859999999977</v>
      </c>
      <c r="I28" s="6">
        <v>45.923479999999962</v>
      </c>
      <c r="J28" s="6">
        <v>46.36416000000002</v>
      </c>
      <c r="K28" s="6">
        <v>34.826460000000012</v>
      </c>
      <c r="L28" s="6">
        <v>40.522060000000032</v>
      </c>
      <c r="M28" s="6">
        <v>40.735139999999973</v>
      </c>
      <c r="N28" s="6">
        <v>46.06791999999998</v>
      </c>
      <c r="O28" s="6">
        <v>45.401720000000033</v>
      </c>
      <c r="P28" s="6">
        <v>45.684420000000024</v>
      </c>
      <c r="Q28" s="6">
        <v>38.008380000000002</v>
      </c>
      <c r="R28" s="6">
        <v>47.810100000000006</v>
      </c>
      <c r="S28" s="6">
        <v>47.594680000000011</v>
      </c>
      <c r="T28" s="6">
        <v>44.23364000000003</v>
      </c>
      <c r="U28" s="6">
        <v>44.149779999999964</v>
      </c>
      <c r="V28" s="6">
        <v>42.02482000000002</v>
      </c>
      <c r="W28" s="6">
        <v>50.690539999999963</v>
      </c>
      <c r="X28" s="6">
        <v>40.901019999999981</v>
      </c>
      <c r="Y28" s="6">
        <v>45.30070000000002</v>
      </c>
      <c r="Z28" s="6">
        <v>37.406740000000006</v>
      </c>
      <c r="AA28" s="6">
        <v>41.452660000000009</v>
      </c>
      <c r="AB28" s="6">
        <v>48.373939999999962</v>
      </c>
      <c r="AC28" s="6">
        <v>44.865020000000015</v>
      </c>
      <c r="AD28" s="6">
        <v>42.890920000000051</v>
      </c>
      <c r="AE28" s="6">
        <v>35.467679999999994</v>
      </c>
      <c r="AF28" s="6">
        <v>40.141560000000034</v>
      </c>
      <c r="AG28" s="6">
        <v>39.86669999999998</v>
      </c>
      <c r="AH28" s="6">
        <v>38.792719999999974</v>
      </c>
      <c r="AI28" s="6">
        <v>41.845379999999999</v>
      </c>
      <c r="AJ28" s="6">
        <v>39.00556000000001</v>
      </c>
      <c r="AK28" s="6">
        <v>44.947179999999975</v>
      </c>
      <c r="AL28" s="6">
        <v>43.990839999999999</v>
      </c>
      <c r="AM28" s="6">
        <v>45.611100000000036</v>
      </c>
      <c r="AN28" s="6">
        <v>44.949220000000047</v>
      </c>
      <c r="AO28" s="6">
        <v>38.927380000000021</v>
      </c>
      <c r="AP28" s="6">
        <v>39.680199999999971</v>
      </c>
      <c r="AQ28" s="9">
        <v>42.634</v>
      </c>
    </row>
    <row r="29" spans="1:43" ht="15" thickBot="1" x14ac:dyDescent="0.35">
      <c r="A29" s="58"/>
      <c r="B29" s="60">
        <v>24</v>
      </c>
      <c r="C29" s="6">
        <v>41.781879999999994</v>
      </c>
      <c r="D29" s="6">
        <v>47.544620000000037</v>
      </c>
      <c r="E29" s="6">
        <v>32.938659999999992</v>
      </c>
      <c r="F29" s="6">
        <v>48.806719999999984</v>
      </c>
      <c r="G29" s="6">
        <v>42.913759999999975</v>
      </c>
      <c r="H29" s="6">
        <v>45.349089999999975</v>
      </c>
      <c r="I29" s="6">
        <v>46.887519999999959</v>
      </c>
      <c r="J29" s="6">
        <v>47.33054000000002</v>
      </c>
      <c r="K29" s="6">
        <v>35.419240000000009</v>
      </c>
      <c r="L29" s="6">
        <v>41.309790000000035</v>
      </c>
      <c r="M29" s="6">
        <v>41.60730999999997</v>
      </c>
      <c r="N29" s="6">
        <v>46.984729999999978</v>
      </c>
      <c r="O29" s="6">
        <v>46.313280000000034</v>
      </c>
      <c r="P29" s="6">
        <v>46.580380000000027</v>
      </c>
      <c r="Q29" s="6">
        <v>38.663870000000003</v>
      </c>
      <c r="R29" s="6">
        <v>48.640800000000006</v>
      </c>
      <c r="S29" s="6">
        <v>48.514520000000012</v>
      </c>
      <c r="T29" s="6">
        <v>45.132910000000031</v>
      </c>
      <c r="U29" s="6">
        <v>44.886119999999963</v>
      </c>
      <c r="V29" s="6">
        <v>42.791280000000022</v>
      </c>
      <c r="W29" s="6">
        <v>51.689459999999961</v>
      </c>
      <c r="X29" s="6">
        <v>41.63977999999998</v>
      </c>
      <c r="Y29" s="6">
        <v>46.212150000000022</v>
      </c>
      <c r="Z29" s="6">
        <v>37.910910000000008</v>
      </c>
      <c r="AA29" s="6">
        <v>42.279090000000011</v>
      </c>
      <c r="AB29" s="6">
        <v>49.31870999999996</v>
      </c>
      <c r="AC29" s="6">
        <v>45.788330000000016</v>
      </c>
      <c r="AD29" s="6">
        <v>43.598980000000054</v>
      </c>
      <c r="AE29" s="6">
        <v>36.192419999999991</v>
      </c>
      <c r="AF29" s="6">
        <v>40.804240000000036</v>
      </c>
      <c r="AG29" s="6">
        <v>40.551549999999978</v>
      </c>
      <c r="AH29" s="6">
        <v>39.508929999999971</v>
      </c>
      <c r="AI29" s="6">
        <v>42.715319999999998</v>
      </c>
      <c r="AJ29" s="6">
        <v>39.78914000000001</v>
      </c>
      <c r="AK29" s="6">
        <v>45.725269999999973</v>
      </c>
      <c r="AL29" s="6">
        <v>44.802309999999999</v>
      </c>
      <c r="AM29" s="6">
        <v>46.588500000000039</v>
      </c>
      <c r="AN29" s="6">
        <v>45.74118000000005</v>
      </c>
      <c r="AO29" s="6">
        <v>39.681620000000024</v>
      </c>
      <c r="AP29" s="6">
        <v>40.406349999999968</v>
      </c>
      <c r="AQ29" s="9">
        <v>43.438000000000002</v>
      </c>
    </row>
    <row r="30" spans="1:43" ht="15" thickBot="1" x14ac:dyDescent="0.35">
      <c r="A30" s="58"/>
      <c r="B30" s="60">
        <v>25</v>
      </c>
      <c r="C30" s="6">
        <v>42.555539999999993</v>
      </c>
      <c r="D30" s="6">
        <v>48.39816000000004</v>
      </c>
      <c r="E30" s="6">
        <v>33.336479999999995</v>
      </c>
      <c r="F30" s="6">
        <v>49.710459999999983</v>
      </c>
      <c r="G30" s="6">
        <v>43.676179999999974</v>
      </c>
      <c r="H30" s="6">
        <v>46.265319999999974</v>
      </c>
      <c r="I30" s="6">
        <v>47.851559999999957</v>
      </c>
      <c r="J30" s="6">
        <v>48.296920000000021</v>
      </c>
      <c r="K30" s="6">
        <v>36.012020000000007</v>
      </c>
      <c r="L30" s="6">
        <v>42.097520000000038</v>
      </c>
      <c r="M30" s="6">
        <v>42.479479999999967</v>
      </c>
      <c r="N30" s="6">
        <v>47.901539999999976</v>
      </c>
      <c r="O30" s="6">
        <v>47.224840000000036</v>
      </c>
      <c r="P30" s="6">
        <v>47.476340000000029</v>
      </c>
      <c r="Q30" s="6">
        <v>39.319360000000003</v>
      </c>
      <c r="R30" s="6">
        <v>49.471500000000006</v>
      </c>
      <c r="S30" s="6">
        <v>49.434360000000012</v>
      </c>
      <c r="T30" s="6">
        <v>46.032180000000032</v>
      </c>
      <c r="U30" s="6">
        <v>45.622459999999961</v>
      </c>
      <c r="V30" s="6">
        <v>43.557740000000024</v>
      </c>
      <c r="W30" s="6">
        <v>52.68837999999996</v>
      </c>
      <c r="X30" s="6">
        <v>42.37853999999998</v>
      </c>
      <c r="Y30" s="6">
        <v>47.123600000000025</v>
      </c>
      <c r="Z30" s="6">
        <v>38.41508000000001</v>
      </c>
      <c r="AA30" s="6">
        <v>43.105520000000013</v>
      </c>
      <c r="AB30" s="6">
        <v>50.263479999999959</v>
      </c>
      <c r="AC30" s="6">
        <v>46.711640000000017</v>
      </c>
      <c r="AD30" s="6">
        <v>44.307040000000057</v>
      </c>
      <c r="AE30" s="6">
        <v>36.917159999999988</v>
      </c>
      <c r="AF30" s="6">
        <v>41.466920000000037</v>
      </c>
      <c r="AG30" s="6">
        <v>41.236399999999975</v>
      </c>
      <c r="AH30" s="6">
        <v>40.225139999999968</v>
      </c>
      <c r="AI30" s="6">
        <v>43.585259999999998</v>
      </c>
      <c r="AJ30" s="6">
        <v>40.572720000000011</v>
      </c>
      <c r="AK30" s="6">
        <v>46.503359999999972</v>
      </c>
      <c r="AL30" s="6">
        <v>45.613779999999998</v>
      </c>
      <c r="AM30" s="6">
        <v>47.565900000000042</v>
      </c>
      <c r="AN30" s="6">
        <v>46.533140000000053</v>
      </c>
      <c r="AO30" s="6">
        <v>40.435860000000027</v>
      </c>
      <c r="AP30" s="6">
        <v>41.132499999999965</v>
      </c>
      <c r="AQ30" s="9">
        <v>44.242000000000004</v>
      </c>
    </row>
    <row r="31" spans="1:43" ht="15" thickBot="1" x14ac:dyDescent="0.35">
      <c r="A31" s="58"/>
      <c r="B31" s="60">
        <v>26</v>
      </c>
      <c r="C31" s="6">
        <v>43.329199999999993</v>
      </c>
      <c r="D31" s="6">
        <v>49.251700000000042</v>
      </c>
      <c r="E31" s="6">
        <v>33.734299999999998</v>
      </c>
      <c r="F31" s="6">
        <v>50.614199999999983</v>
      </c>
      <c r="G31" s="6">
        <v>44.438599999999973</v>
      </c>
      <c r="H31" s="6">
        <v>47.181549999999973</v>
      </c>
      <c r="I31" s="6">
        <v>48.815599999999954</v>
      </c>
      <c r="J31" s="6">
        <v>49.263300000000022</v>
      </c>
      <c r="K31" s="6">
        <v>36.604800000000004</v>
      </c>
      <c r="L31" s="6">
        <v>42.885250000000042</v>
      </c>
      <c r="M31" s="6">
        <v>43.351649999999964</v>
      </c>
      <c r="N31" s="6">
        <v>48.818349999999974</v>
      </c>
      <c r="O31" s="6">
        <v>48.136400000000037</v>
      </c>
      <c r="P31" s="6">
        <v>48.372300000000031</v>
      </c>
      <c r="Q31" s="6">
        <v>39.974850000000004</v>
      </c>
      <c r="R31" s="6">
        <v>50.302200000000006</v>
      </c>
      <c r="S31" s="6">
        <v>50.354200000000013</v>
      </c>
      <c r="T31" s="6">
        <v>46.931450000000034</v>
      </c>
      <c r="U31" s="6">
        <v>46.35879999999996</v>
      </c>
      <c r="V31" s="6">
        <v>44.324200000000026</v>
      </c>
      <c r="W31" s="6">
        <v>53.687299999999958</v>
      </c>
      <c r="X31" s="6">
        <v>43.117299999999979</v>
      </c>
      <c r="Y31" s="6">
        <v>48.035050000000027</v>
      </c>
      <c r="Z31" s="6">
        <v>38.919250000000012</v>
      </c>
      <c r="AA31" s="6">
        <v>43.931950000000015</v>
      </c>
      <c r="AB31" s="6">
        <v>51.208249999999957</v>
      </c>
      <c r="AC31" s="6">
        <v>47.634950000000018</v>
      </c>
      <c r="AD31" s="6">
        <v>45.015100000000061</v>
      </c>
      <c r="AE31" s="6">
        <v>37.641899999999985</v>
      </c>
      <c r="AF31" s="6">
        <v>42.129600000000039</v>
      </c>
      <c r="AG31" s="6">
        <v>41.921249999999972</v>
      </c>
      <c r="AH31" s="6">
        <v>40.941349999999964</v>
      </c>
      <c r="AI31" s="6">
        <v>44.455199999999998</v>
      </c>
      <c r="AJ31" s="6">
        <v>41.356300000000012</v>
      </c>
      <c r="AK31" s="6">
        <v>47.281449999999971</v>
      </c>
      <c r="AL31" s="6">
        <v>46.425249999999998</v>
      </c>
      <c r="AM31" s="6">
        <v>48.543300000000045</v>
      </c>
      <c r="AN31" s="6">
        <v>47.325100000000056</v>
      </c>
      <c r="AO31" s="6">
        <v>41.190100000000029</v>
      </c>
      <c r="AP31" s="6">
        <v>41.858649999999962</v>
      </c>
      <c r="AQ31" s="9">
        <v>45.045999999999999</v>
      </c>
    </row>
    <row r="32" spans="1:43" x14ac:dyDescent="0.3">
      <c r="AQ32">
        <f>AVERAGE(AQ6:AQ31)</f>
        <v>34.995999999999995</v>
      </c>
    </row>
  </sheetData>
  <sheetProtection algorithmName="SHA-512" hashValue="Mn3Tb7xPUewInDGRmrDCE6BX4lVhaEYLmR4S2QBy0WBSDWDs0BjXm0upF2BOLr1FaSItlAELTcsUsgB2ubXi9A==" saltValue="B3uyFEkoRXEM9mHMqw1pJQ==" spinCount="100000" sheet="1" objects="1" scenarios="1"/>
  <mergeCells count="4">
    <mergeCell ref="B3:AQ3"/>
    <mergeCell ref="A5:A31"/>
    <mergeCell ref="C4:AQ4"/>
    <mergeCell ref="A1:BI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67"/>
  <sheetViews>
    <sheetView zoomScale="70" zoomScaleNormal="70" workbookViewId="0">
      <selection activeCell="J18" sqref="J18"/>
    </sheetView>
  </sheetViews>
  <sheetFormatPr defaultRowHeight="14.4" x14ac:dyDescent="0.3"/>
  <cols>
    <col min="1" max="1" width="32" customWidth="1"/>
    <col min="2" max="4" width="12" bestFit="1" customWidth="1"/>
  </cols>
  <sheetData>
    <row r="1" spans="1:61" ht="38.4" customHeight="1" x14ac:dyDescent="0.3">
      <c r="A1" s="51" t="s">
        <v>74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</row>
    <row r="2" spans="1:61" ht="67.8" customHeight="1" x14ac:dyDescent="0.3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</row>
    <row r="3" spans="1:61" ht="15" thickBot="1" x14ac:dyDescent="0.35">
      <c r="A3" s="53" t="s">
        <v>73</v>
      </c>
      <c r="B3" s="53"/>
      <c r="C3" s="53"/>
      <c r="D3" s="53"/>
      <c r="E3" s="53"/>
      <c r="F3" s="53"/>
      <c r="G3" s="53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6" t="s">
        <v>31</v>
      </c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</row>
    <row r="4" spans="1:61" ht="27" thickBot="1" x14ac:dyDescent="0.35">
      <c r="A4" s="1" t="s">
        <v>0</v>
      </c>
      <c r="B4" s="7" t="s">
        <v>9</v>
      </c>
      <c r="C4" s="7" t="s">
        <v>10</v>
      </c>
      <c r="D4" s="7" t="s">
        <v>12</v>
      </c>
      <c r="E4" s="7" t="s">
        <v>11</v>
      </c>
      <c r="F4" s="7" t="s">
        <v>11</v>
      </c>
      <c r="G4" s="54" t="s">
        <v>65</v>
      </c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</row>
    <row r="5" spans="1:61" ht="27" thickBot="1" x14ac:dyDescent="0.35">
      <c r="A5" s="1" t="s">
        <v>0</v>
      </c>
      <c r="B5" s="2" t="s">
        <v>13</v>
      </c>
      <c r="C5" s="2" t="s">
        <v>13</v>
      </c>
      <c r="D5" s="2" t="s">
        <v>13</v>
      </c>
      <c r="E5" s="2" t="s">
        <v>14</v>
      </c>
      <c r="F5" s="2" t="s">
        <v>26</v>
      </c>
      <c r="G5" s="13">
        <v>1</v>
      </c>
      <c r="H5" s="14">
        <v>2</v>
      </c>
      <c r="I5" s="21">
        <v>4</v>
      </c>
      <c r="J5" s="21">
        <v>7</v>
      </c>
      <c r="K5" s="21">
        <v>8</v>
      </c>
      <c r="L5" s="21">
        <v>9</v>
      </c>
      <c r="M5" s="21">
        <v>14</v>
      </c>
      <c r="N5" s="21">
        <v>15</v>
      </c>
      <c r="O5" s="21">
        <v>16</v>
      </c>
      <c r="P5" s="21">
        <v>17</v>
      </c>
      <c r="Q5" s="21">
        <v>18</v>
      </c>
      <c r="R5" s="21">
        <v>19</v>
      </c>
      <c r="S5" s="67">
        <v>21</v>
      </c>
      <c r="T5" s="21">
        <v>23</v>
      </c>
      <c r="U5" s="21">
        <v>25</v>
      </c>
      <c r="V5" s="21">
        <v>26</v>
      </c>
      <c r="W5" s="21">
        <v>27</v>
      </c>
      <c r="X5" s="21">
        <v>29</v>
      </c>
      <c r="Y5" s="21">
        <v>32</v>
      </c>
      <c r="Z5" s="21">
        <v>33</v>
      </c>
      <c r="AA5" s="21">
        <v>35</v>
      </c>
      <c r="AB5" s="21">
        <v>36</v>
      </c>
      <c r="AC5" s="21">
        <v>38</v>
      </c>
      <c r="AD5" s="21">
        <v>39</v>
      </c>
      <c r="AE5" s="21">
        <v>41</v>
      </c>
      <c r="AF5" s="21">
        <v>42</v>
      </c>
      <c r="AG5" s="21">
        <v>43</v>
      </c>
      <c r="AH5" s="21">
        <v>44</v>
      </c>
      <c r="AI5" s="21">
        <v>45</v>
      </c>
      <c r="AJ5" s="21">
        <v>47</v>
      </c>
      <c r="AK5" s="21">
        <v>52</v>
      </c>
      <c r="AL5" s="21">
        <v>53</v>
      </c>
      <c r="AM5" s="21">
        <v>54</v>
      </c>
      <c r="AN5" s="21">
        <v>57</v>
      </c>
      <c r="AO5" s="21">
        <v>58</v>
      </c>
      <c r="AP5" s="21">
        <v>61</v>
      </c>
      <c r="AQ5" s="21">
        <v>63</v>
      </c>
      <c r="AR5" s="21">
        <v>64</v>
      </c>
      <c r="AS5" s="21">
        <v>65</v>
      </c>
      <c r="AT5" s="21">
        <v>66</v>
      </c>
      <c r="AU5" s="7" t="s">
        <v>23</v>
      </c>
    </row>
    <row r="6" spans="1:61" ht="15" thickBot="1" x14ac:dyDescent="0.35">
      <c r="A6" s="2">
        <v>1</v>
      </c>
      <c r="B6" s="18">
        <v>15.03722338848698</v>
      </c>
      <c r="C6" s="18">
        <v>15.125761141379781</v>
      </c>
      <c r="D6" s="18">
        <v>15.130106512377747</v>
      </c>
      <c r="E6" s="18">
        <f>(((((((FI_daily!CE6*0.313)+(0.0045*('BW(predicted)'!AQ6^0.75))+(0.0239*('BW(predicted)'!AQ6^0.75)))))+((((1000*((0.16*0.07/0.72)*('ADG (predicted)'!AQ6/1000)))))))))</f>
        <v>13.278349152308055</v>
      </c>
      <c r="F6" s="18">
        <v>14.891061034617477</v>
      </c>
      <c r="G6" s="18">
        <f>((((((((FI_daily!CR6*0.9)*0.313)+(0.0045*('BW(predicted)'!C6^0.75))+(0.0239*('BW(predicted)'!C6^0.75)))))+((((1000*((0.16*0.07/0.72)*('ADG (predicted)'!C6)))))))))</f>
        <v>12.667455896012358</v>
      </c>
      <c r="H6" s="18">
        <f>((((((((FI_daily!CS6*0.9)*0.313)+(0.0045*('BW(predicted)'!D6^0.75))+(0.0239*('BW(predicted)'!D6^0.75)))))+((((1000*((0.16*0.07/0.72)*('ADG (predicted)'!D6)))))))))</f>
        <v>14.092211054074559</v>
      </c>
      <c r="I6" s="18">
        <f>((((((((FI_daily!CT6*0.9)*0.313)+(0.0045*('BW(predicted)'!E6^0.75))+(0.0239*('BW(predicted)'!E6^0.75)))))+((((1000*((0.16*0.07/0.72)*('ADG (predicted)'!E6)))))))))</f>
        <v>6.7653602260889869</v>
      </c>
      <c r="J6" s="18">
        <f>((((((((FI_daily!CU6*0.9)*0.313)+(0.0045*('BW(predicted)'!F6^0.75))+(0.0239*('BW(predicted)'!F6^0.75)))))+((((1000*((0.16*0.07/0.72)*('ADG (predicted)'!F6)))))))))</f>
        <v>14.86837431222092</v>
      </c>
      <c r="K6" s="18">
        <f>((((((((FI_daily!CV6*0.9)*0.313)+(0.0045*('BW(predicted)'!G6^0.75))+(0.0239*('BW(predicted)'!G6^0.75)))))+((((1000*((0.16*0.07/0.72)*('ADG (predicted)'!G6)))))))))</f>
        <v>12.6148997962097</v>
      </c>
      <c r="L6" s="18">
        <f>((((((((FI_daily!CW6*0.9)*0.313)+(0.0045*('BW(predicted)'!H6^0.75))+(0.0239*('BW(predicted)'!H6^0.75)))))+((((1000*((0.16*0.07/0.72)*('ADG (predicted)'!H6)))))))))</f>
        <v>14.983806044154907</v>
      </c>
      <c r="M6" s="18">
        <f>((((((((FI_daily!CX6*0.9)*0.313)+(0.0045*('BW(predicted)'!I6^0.75))+(0.0239*('BW(predicted)'!I6^0.75)))))+((((1000*((0.16*0.07/0.72)*('ADG (predicted)'!I6)))))))))</f>
        <v>15.753499442147401</v>
      </c>
      <c r="N6" s="18">
        <f>((((((((FI_daily!CY6*0.9)*0.313)+(0.0045*('BW(predicted)'!J6^0.75))+(0.0239*('BW(predicted)'!J6^0.75)))))+((((1000*((0.16*0.07/0.72)*('ADG (predicted)'!J6)))))))))</f>
        <v>15.8752637727276</v>
      </c>
      <c r="O6" s="18">
        <f>((((((((FI_daily!CZ6*0.9)*0.313)+(0.0045*('BW(predicted)'!K6^0.75))+(0.0239*('BW(predicted)'!K6^0.75)))))+((((1000*((0.16*0.07/0.72)*('ADG (predicted)'!K6)))))))))</f>
        <v>9.7626466634212523</v>
      </c>
      <c r="P6" s="18">
        <f>((((((((FI_daily!DA6*0.9)*0.313)+(0.0045*('BW(predicted)'!L6^0.75))+(0.0239*('BW(predicted)'!L6^0.75)))))+((((1000*((0.16*0.07/0.72)*('ADG (predicted)'!L6)))))))))</f>
        <v>12.97649746809666</v>
      </c>
      <c r="Q6" s="18">
        <f>((((((((FI_daily!DB6*0.9)*0.313)+(0.0045*('BW(predicted)'!M6^0.75))+(0.0239*('BW(predicted)'!M6^0.75)))))+((((1000*((0.16*0.07/0.72)*('ADG (predicted)'!M6)))))))))</f>
        <v>14.204942724081345</v>
      </c>
      <c r="R6" s="18">
        <f>((((((((FI_daily!DC6*0.9)*0.313)+(0.0045*('BW(predicted)'!N6^0.75))+(0.0239*('BW(predicted)'!N6^0.75)))))+((((1000*((0.16*0.07/0.72)*('ADG (predicted)'!N6)))))))))</f>
        <v>14.990713617092101</v>
      </c>
      <c r="S6" s="19">
        <f>((((((((FI_daily!DD6*0.9)*0.313)+(0.0045*('BW(predicted)'!O6^0.75))+(0.0239*('BW(predicted)'!O6^0.75)))))+((((1000*((0.16*0.07/0.72)*('ADG (predicted)'!O6)))))))))</f>
        <v>14.891061034617477</v>
      </c>
      <c r="T6" s="18">
        <f>((((((((FI_daily!DE6*0.9)*0.313)+(0.0045*('BW(predicted)'!P6^0.75))+(0.0239*('BW(predicted)'!P6^0.75)))))+((((1000*((0.16*0.07/0.72)*('ADG (predicted)'!P6)))))))))</f>
        <v>14.755611470517202</v>
      </c>
      <c r="U6" s="18">
        <f>((((((((FI_daily!DF6*0.9)*0.313)+(0.0045*('BW(predicted)'!Q6^0.75))+(0.0239*('BW(predicted)'!Q6^0.75)))))+((((1000*((0.16*0.07/0.72)*('ADG (predicted)'!Q6)))))))))</f>
        <v>10.793590263715094</v>
      </c>
      <c r="V6" s="18">
        <f>((((((((FI_daily!DG6*0.9)*0.313)+(0.0045*('BW(predicted)'!R6^0.75))+(0.0239*('BW(predicted)'!R6^0.75)))))+((((1000*((0.16*0.07/0.72)*('ADG (predicted)'!R6)))))))))</f>
        <v>13.742463847196809</v>
      </c>
      <c r="W6" s="18">
        <f>((((((((FI_daily!DH6*0.9)*0.313)+(0.0045*('BW(predicted)'!S6^0.75))+(0.0239*('BW(predicted)'!S6^0.75)))))+((((1000*((0.16*0.07/0.72)*('ADG (predicted)'!S6)))))))))</f>
        <v>15.091886118588599</v>
      </c>
      <c r="X6" s="18">
        <f>((((((((FI_daily!DI6*0.9)*0.313)+(0.0045*('BW(predicted)'!T6^0.75))+(0.0239*('BW(predicted)'!T6^0.75)))))+((((1000*((0.16*0.07/0.72)*('ADG (predicted)'!T6)))))))))</f>
        <v>14.706067417069532</v>
      </c>
      <c r="Y6" s="18">
        <f>((((((((FI_daily!DJ6*0.9)*0.313)+(0.0045*('BW(predicted)'!U6^0.75))+(0.0239*('BW(predicted)'!U6^0.75)))))+((((1000*((0.16*0.07/0.72)*('ADG (predicted)'!U6)))))))))</f>
        <v>12.27651998610375</v>
      </c>
      <c r="Z6" s="18">
        <f>((((((((FI_daily!DK6*0.9)*0.313)+(0.0045*('BW(predicted)'!V6^0.75))+(0.0239*('BW(predicted)'!V6^0.75)))))+((((1000*((0.16*0.07/0.72)*('ADG (predicted)'!V6)))))))))</f>
        <v>12.721043173728619</v>
      </c>
      <c r="AA6" s="18">
        <f>((((((((FI_daily!DL6*0.9)*0.313)+(0.0045*('BW(predicted)'!W6^0.75))+(0.0239*('BW(predicted)'!W6^0.75)))))+((((1000*((0.16*0.07/0.72)*('ADG (predicted)'!W6)))))))))</f>
        <v>16.399831277480491</v>
      </c>
      <c r="AB6" s="18">
        <f>((((((((FI_daily!DM6*0.9)*0.313)+(0.0045*('BW(predicted)'!X6^0.75))+(0.0239*('BW(predicted)'!X6^0.75)))))+((((1000*((0.16*0.07/0.72)*('ADG (predicted)'!X6)))))))))</f>
        <v>12.194747862984334</v>
      </c>
      <c r="AC6" s="18">
        <f>((((((((FI_daily!DN6*0.9)*0.313)+(0.0045*('BW(predicted)'!Y6^0.75))+(0.0239*('BW(predicted)'!Y6^0.75)))))+((((1000*((0.16*0.07/0.72)*('ADG (predicted)'!Y6)))))))))</f>
        <v>15.017834904432931</v>
      </c>
      <c r="AD6" s="18">
        <f>((((((((FI_daily!DO6*0.9)*0.313)+(0.0045*('BW(predicted)'!Z6^0.75))+(0.0239*('BW(predicted)'!Z6^0.75)))))+((((1000*((0.16*0.07/0.72)*('ADG (predicted)'!Z6)))))))))</f>
        <v>8.7148109779047331</v>
      </c>
      <c r="AE6" s="18">
        <f>((((((((FI_daily!DP6*0.9)*0.313)+(0.0045*('BW(predicted)'!AA6^0.75))+(0.0239*('BW(predicted)'!AA6^0.75)))))+((((1000*((0.16*0.07/0.72)*('ADG (predicted)'!AA6)))))))))</f>
        <v>13.502443457052394</v>
      </c>
      <c r="AF6" s="18">
        <f>((((((((FI_daily!DQ6*0.9)*0.313)+(0.0045*('BW(predicted)'!AB6^0.75))+(0.0239*('BW(predicted)'!AB6^0.75)))))+((((1000*((0.16*0.07/0.72)*('ADG (predicted)'!AB6)))))))))</f>
        <v>15.509254067863097</v>
      </c>
      <c r="AG6" s="18">
        <f>((((((((FI_daily!DR6*0.9)*0.313)+(0.0045*('BW(predicted)'!AC6^0.75))+(0.0239*('BW(predicted)'!AC6^0.75)))))+((((1000*((0.16*0.07/0.72)*('ADG (predicted)'!AC6)))))))))</f>
        <v>15.123397319268088</v>
      </c>
      <c r="AH6" s="18">
        <f>((((((((FI_daily!DS6*0.9)*0.313)+(0.0045*('BW(predicted)'!AD6^0.75))+(0.0239*('BW(predicted)'!AD6^0.75)))))+((((1000*((0.16*0.07/0.72)*('ADG (predicted)'!AD6)))))))))</f>
        <v>11.775443920199972</v>
      </c>
      <c r="AI6" s="18">
        <f>((((((((FI_daily!DT6*0.9)*0.313)+(0.0045*('BW(predicted)'!AE6^0.75))+(0.0239*('BW(predicted)'!AE6^0.75)))))+((((1000*((0.16*0.07/0.72)*('ADG (predicted)'!AE6)))))))))</f>
        <v>11.789686961427714</v>
      </c>
      <c r="AJ6" s="18">
        <f>((((((((FI_daily!DU6*0.9)*0.313)+(0.0045*('BW(predicted)'!AF6^0.75))+(0.0239*('BW(predicted)'!AF6^0.75)))))+((((1000*((0.16*0.07/0.72)*('ADG (predicted)'!AF6)))))))))</f>
        <v>10.983735149174457</v>
      </c>
      <c r="AK6" s="18">
        <f>((((((((FI_daily!DV6*0.9)*0.313)+(0.0045*('BW(predicted)'!AG6^0.75))+(0.0239*('BW(predicted)'!AG6^0.75)))))+((((1000*((0.16*0.07/0.72)*('ADG (predicted)'!AG6)))))))))</f>
        <v>11.265185233601288</v>
      </c>
      <c r="AL6" s="18">
        <f>((((((((FI_daily!DW6*0.9)*0.313)+(0.0045*('BW(predicted)'!AH6^0.75))+(0.0239*('BW(predicted)'!AH6^0.75)))))+((((1000*((0.16*0.07/0.72)*('ADG (predicted)'!AH6)))))))))</f>
        <v>11.695841029704503</v>
      </c>
      <c r="AM6" s="18">
        <f>((((((((FI_daily!DX6*0.9)*0.313)+(0.0045*('BW(predicted)'!AI6^0.75))+(0.0239*('BW(predicted)'!AI6^0.75)))))+((((1000*((0.16*0.07/0.72)*('ADG (predicted)'!AI6)))))))))</f>
        <v>14.313846988364674</v>
      </c>
      <c r="AN6" s="18">
        <f>((((((((FI_daily!DY6*0.9)*0.313)+(0.0045*('BW(predicted)'!AJ6^0.75))+(0.0239*('BW(predicted)'!AJ6^0.75)))))+((((1000*((0.16*0.07/0.72)*('ADG (predicted)'!AJ6)))))))))</f>
        <v>12.866626762096255</v>
      </c>
      <c r="AO6" s="18">
        <f>((((((((FI_daily!DZ6*0.9)*0.313)+(0.0045*('BW(predicted)'!AK6^0.75))+(0.0239*('BW(predicted)'!AK6^0.75)))))+((((1000*((0.16*0.07/0.72)*('ADG (predicted)'!AK6)))))))))</f>
        <v>12.893116937678219</v>
      </c>
      <c r="AP6" s="18">
        <f>((((((((FI_daily!EA6*0.9)*0.313)+(0.0045*('BW(predicted)'!AL6^0.75))+(0.0239*('BW(predicted)'!AL6^0.75)))))+((((1000*((0.16*0.07/0.72)*('ADG (predicted)'!AL6)))))))))</f>
        <v>13.385052652906335</v>
      </c>
      <c r="AQ6" s="18">
        <f>((((((((FI_daily!EB6*0.9)*0.313)+(0.0045*('BW(predicted)'!AM6^0.75))+(0.0239*('BW(predicted)'!AM6^0.75)))))+((((1000*((0.16*0.07/0.72)*('ADG (predicted)'!AM6)))))))))</f>
        <v>15.99968227609412</v>
      </c>
      <c r="AR6" s="18">
        <f>((((((((FI_daily!EC6*0.9)*0.313)+(0.0045*('BW(predicted)'!AN6^0.75))+(0.0239*('BW(predicted)'!AN6^0.75)))))+((((1000*((0.16*0.07/0.72)*('ADG (predicted)'!AN6)))))))))</f>
        <v>13.079268111557539</v>
      </c>
      <c r="AS6" s="18">
        <f>((((((((FI_daily!ED6*0.9)*0.313)+(0.0045*('BW(predicted)'!AO6^0.75))+(0.0239*('BW(predicted)'!AO6^0.75)))))+((((1000*((0.16*0.07/0.72)*('ADG (predicted)'!AO6)))))))))</f>
        <v>12.357665760057643</v>
      </c>
      <c r="AT6" s="18">
        <f>((((((((FI_daily!EE6*0.9)*0.313)+(0.0045*('BW(predicted)'!AP6^0.75))+(0.0239*('BW(predicted)'!AP6^0.75)))))+((((1000*((0.16*0.07/0.72)*('ADG (predicted)'!AP6)))))))))</f>
        <v>11.858646619251687</v>
      </c>
      <c r="AU6" s="18">
        <f>AVERAGE(G6:AT6)</f>
        <v>13.231500814924132</v>
      </c>
    </row>
    <row r="7" spans="1:61" ht="15" thickBot="1" x14ac:dyDescent="0.35">
      <c r="A7" s="2">
        <v>2</v>
      </c>
      <c r="B7" s="18">
        <v>15.091986943453245</v>
      </c>
      <c r="C7" s="18">
        <v>15.173180893453248</v>
      </c>
      <c r="D7" s="18">
        <v>15.17336572632558</v>
      </c>
      <c r="E7" s="18">
        <f>(((((((FI_daily!CE7*0.313)+(0.0045*('BW(predicted)'!AQ7^0.75))+(0.0239*('BW(predicted)'!AQ7^0.75)))))+((((1000*((0.16*0.07/0.72)*('ADG (predicted)'!AQ7/1000)))))))))</f>
        <v>13.296399215625939</v>
      </c>
      <c r="F7" s="18">
        <v>14.910282006521362</v>
      </c>
      <c r="G7" s="18">
        <f>((((((((FI_daily!CR7*0.9)*0.313)+(0.0045*('BW(predicted)'!C7^0.75))+(0.0239*('BW(predicted)'!C7^0.75)))))+((((1000*((0.16*0.07/0.72)*('ADG (predicted)'!C7)))))))))</f>
        <v>12.685193924669528</v>
      </c>
      <c r="H7" s="18">
        <f>((((((((FI_daily!CS7*0.9)*0.313)+(0.0045*('BW(predicted)'!D7^0.75))+(0.0239*('BW(predicted)'!D7^0.75)))))+((((1000*((0.16*0.07/0.72)*('ADG (predicted)'!D7)))))))))</f>
        <v>14.110268558422048</v>
      </c>
      <c r="I7" s="18">
        <f>((((((((FI_daily!CT7*0.9)*0.313)+(0.0045*('BW(predicted)'!E7^0.75))+(0.0239*('BW(predicted)'!E7^0.75)))))+((((1000*((0.16*0.07/0.72)*('ADG (predicted)'!E7)))))))))</f>
        <v>6.7760851116765517</v>
      </c>
      <c r="J7" s="18">
        <f>((((((((FI_daily!CU7*0.9)*0.313)+(0.0045*('BW(predicted)'!F7^0.75))+(0.0239*('BW(predicted)'!F7^0.75)))))+((((1000*((0.16*0.07/0.72)*('ADG (predicted)'!F7)))))))))</f>
        <v>14.885060115498565</v>
      </c>
      <c r="K7" s="18">
        <f>((((((((FI_daily!CV7*0.9)*0.313)+(0.0045*('BW(predicted)'!G7^0.75))+(0.0239*('BW(predicted)'!G7^0.75)))))+((((1000*((0.16*0.07/0.72)*('ADG (predicted)'!G7)))))))))</f>
        <v>12.629607156496496</v>
      </c>
      <c r="L7" s="18">
        <f>((((((((FI_daily!CW7*0.9)*0.313)+(0.0045*('BW(predicted)'!H7^0.75))+(0.0239*('BW(predicted)'!H7^0.75)))))+((((1000*((0.16*0.07/0.72)*('ADG (predicted)'!H7)))))))))</f>
        <v>15.005318275241757</v>
      </c>
      <c r="M7" s="18">
        <f>((((((((FI_daily!CX7*0.9)*0.313)+(0.0045*('BW(predicted)'!I7^0.75))+(0.0239*('BW(predicted)'!I7^0.75)))))+((((1000*((0.16*0.07/0.72)*('ADG (predicted)'!I7)))))))))</f>
        <v>15.771752398499848</v>
      </c>
      <c r="N7" s="18">
        <f>((((((((FI_daily!CY7*0.9)*0.313)+(0.0045*('BW(predicted)'!J7^0.75))+(0.0239*('BW(predicted)'!J7^0.75)))))+((((1000*((0.16*0.07/0.72)*('ADG (predicted)'!J7)))))))))</f>
        <v>15.894881239466127</v>
      </c>
      <c r="O7" s="18">
        <f>((((((((FI_daily!CZ7*0.9)*0.313)+(0.0045*('BW(predicted)'!K7^0.75))+(0.0239*('BW(predicted)'!K7^0.75)))))+((((1000*((0.16*0.07/0.72)*('ADG (predicted)'!K7)))))))))</f>
        <v>9.7782124901691354</v>
      </c>
      <c r="P7" s="18">
        <f>((((((((FI_daily!DA7*0.9)*0.313)+(0.0045*('BW(predicted)'!L7^0.75))+(0.0239*('BW(predicted)'!L7^0.75)))))+((((1000*((0.16*0.07/0.72)*('ADG (predicted)'!L7)))))))))</f>
        <v>12.990683309472798</v>
      </c>
      <c r="Q7" s="18">
        <f>((((((((FI_daily!DB7*0.9)*0.313)+(0.0045*('BW(predicted)'!M7^0.75))+(0.0239*('BW(predicted)'!M7^0.75)))))+((((1000*((0.16*0.07/0.72)*('ADG (predicted)'!M7)))))))))</f>
        <v>14.223962095930419</v>
      </c>
      <c r="R7" s="18">
        <f>((((((((FI_daily!DC7*0.9)*0.313)+(0.0045*('BW(predicted)'!N7^0.75))+(0.0239*('BW(predicted)'!N7^0.75)))))+((((1000*((0.16*0.07/0.72)*('ADG (predicted)'!N7)))))))))</f>
        <v>15.008701700153809</v>
      </c>
      <c r="S7" s="19">
        <f>((((((((FI_daily!DD7*0.9)*0.313)+(0.0045*('BW(predicted)'!O7^0.75))+(0.0239*('BW(predicted)'!O7^0.75)))))+((((1000*((0.16*0.07/0.72)*('ADG (predicted)'!O7)))))))))</f>
        <v>14.910282006521362</v>
      </c>
      <c r="T7" s="18">
        <f>((((((((FI_daily!DE7*0.9)*0.313)+(0.0045*('BW(predicted)'!P7^0.75))+(0.0239*('BW(predicted)'!P7^0.75)))))+((((1000*((0.16*0.07/0.72)*('ADG (predicted)'!P7)))))))))</f>
        <v>14.774527990365252</v>
      </c>
      <c r="U7" s="18">
        <f>((((((((FI_daily!DF7*0.9)*0.313)+(0.0045*('BW(predicted)'!Q7^0.75))+(0.0239*('BW(predicted)'!Q7^0.75)))))+((((1000*((0.16*0.07/0.72)*('ADG (predicted)'!Q7)))))))))</f>
        <v>10.805746375450763</v>
      </c>
      <c r="V7" s="18">
        <f>((((((((FI_daily!DG7*0.9)*0.313)+(0.0045*('BW(predicted)'!R7^0.75))+(0.0239*('BW(predicted)'!R7^0.75)))))+((((1000*((0.16*0.07/0.72)*('ADG (predicted)'!R7)))))))))</f>
        <v>13.761703916086594</v>
      </c>
      <c r="W7" s="18">
        <f>((((((((FI_daily!DH7*0.9)*0.313)+(0.0045*('BW(predicted)'!S7^0.75))+(0.0239*('BW(predicted)'!S7^0.75)))))+((((1000*((0.16*0.07/0.72)*('ADG (predicted)'!S7)))))))))</f>
        <v>15.112508000663659</v>
      </c>
      <c r="X7" s="18">
        <f>((((((((FI_daily!DI7*0.9)*0.313)+(0.0045*('BW(predicted)'!T7^0.75))+(0.0239*('BW(predicted)'!T7^0.75)))))+((((1000*((0.16*0.07/0.72)*('ADG (predicted)'!T7)))))))))</f>
        <v>14.726608954486128</v>
      </c>
      <c r="Y7" s="18">
        <f>((((((((FI_daily!DJ7*0.9)*0.313)+(0.0045*('BW(predicted)'!U7^0.75))+(0.0239*('BW(predicted)'!U7^0.75)))))+((((1000*((0.16*0.07/0.72)*('ADG (predicted)'!U7)))))))))</f>
        <v>12.285950053655755</v>
      </c>
      <c r="Z7" s="18">
        <f>((((((((FI_daily!DK7*0.9)*0.313)+(0.0045*('BW(predicted)'!V7^0.75))+(0.0239*('BW(predicted)'!V7^0.75)))))+((((1000*((0.16*0.07/0.72)*('ADG (predicted)'!V7)))))))))</f>
        <v>12.730724767967093</v>
      </c>
      <c r="AA7" s="18">
        <f>((((((((FI_daily!DL7*0.9)*0.313)+(0.0045*('BW(predicted)'!W7^0.75))+(0.0239*('BW(predicted)'!W7^0.75)))))+((((1000*((0.16*0.07/0.72)*('ADG (predicted)'!W7)))))))))</f>
        <v>16.420620389796358</v>
      </c>
      <c r="AB7" s="18">
        <f>((((((((FI_daily!DM7*0.9)*0.313)+(0.0045*('BW(predicted)'!X7^0.75))+(0.0239*('BW(predicted)'!X7^0.75)))))+((((1000*((0.16*0.07/0.72)*('ADG (predicted)'!X7)))))))))</f>
        <v>12.207972817142029</v>
      </c>
      <c r="AC7" s="18">
        <f>((((((((FI_daily!DN7*0.9)*0.313)+(0.0045*('BW(predicted)'!Y7^0.75))+(0.0239*('BW(predicted)'!Y7^0.75)))))+((((1000*((0.16*0.07/0.72)*('ADG (predicted)'!Y7)))))))))</f>
        <v>15.036592652073704</v>
      </c>
      <c r="AD7" s="18">
        <f>((((((((FI_daily!DO7*0.9)*0.313)+(0.0045*('BW(predicted)'!Z7^0.75))+(0.0239*('BW(predicted)'!Z7^0.75)))))+((((1000*((0.16*0.07/0.72)*('ADG (predicted)'!Z7)))))))))</f>
        <v>8.7127887544052953</v>
      </c>
      <c r="AE7" s="18">
        <f>((((((((FI_daily!DP7*0.9)*0.313)+(0.0045*('BW(predicted)'!AA7^0.75))+(0.0239*('BW(predicted)'!AA7^0.75)))))+((((1000*((0.16*0.07/0.72)*('ADG (predicted)'!AA7)))))))))</f>
        <v>13.524178390442803</v>
      </c>
      <c r="AF7" s="18">
        <f>((((((((FI_daily!DQ7*0.9)*0.313)+(0.0045*('BW(predicted)'!AB7^0.75))+(0.0239*('BW(predicted)'!AB7^0.75)))))+((((1000*((0.16*0.07/0.72)*('ADG (predicted)'!AB7)))))))))</f>
        <v>15.531237458167906</v>
      </c>
      <c r="AG7" s="18">
        <f>((((((((FI_daily!DR7*0.9)*0.313)+(0.0045*('BW(predicted)'!AC7^0.75))+(0.0239*('BW(predicted)'!AC7^0.75)))))+((((1000*((0.16*0.07/0.72)*('ADG (predicted)'!AC7)))))))))</f>
        <v>15.142912886672823</v>
      </c>
      <c r="AH7" s="18">
        <f>((((((((FI_daily!DS7*0.9)*0.313)+(0.0045*('BW(predicted)'!AD7^0.75))+(0.0239*('BW(predicted)'!AD7^0.75)))))+((((1000*((0.16*0.07/0.72)*('ADG (predicted)'!AD7)))))))))</f>
        <v>11.79163995360199</v>
      </c>
      <c r="AI7" s="18">
        <f>((((((((FI_daily!DT7*0.9)*0.313)+(0.0045*('BW(predicted)'!AE7^0.75))+(0.0239*('BW(predicted)'!AE7^0.75)))))+((((1000*((0.16*0.07/0.72)*('ADG (predicted)'!AE7)))))))))</f>
        <v>11.812569612921516</v>
      </c>
      <c r="AJ7" s="18">
        <f>((((((((FI_daily!DU7*0.9)*0.313)+(0.0045*('BW(predicted)'!AF7^0.75))+(0.0239*('BW(predicted)'!AF7^0.75)))))+((((1000*((0.16*0.07/0.72)*('ADG (predicted)'!AF7)))))))))</f>
        <v>11.00107453667334</v>
      </c>
      <c r="AK7" s="18">
        <f>((((((((FI_daily!DV7*0.9)*0.313)+(0.0045*('BW(predicted)'!AG7^0.75))+(0.0239*('BW(predicted)'!AG7^0.75)))))+((((1000*((0.16*0.07/0.72)*('ADG (predicted)'!AG7)))))))))</f>
        <v>11.279246422303995</v>
      </c>
      <c r="AL7" s="18">
        <f>((((((((FI_daily!DW7*0.9)*0.313)+(0.0045*('BW(predicted)'!AH7^0.75))+(0.0239*('BW(predicted)'!AH7^0.75)))))+((((1000*((0.16*0.07/0.72)*('ADG (predicted)'!AH7)))))))))</f>
        <v>11.717885225623005</v>
      </c>
      <c r="AM7" s="18">
        <f>((((((((FI_daily!DX7*0.9)*0.313)+(0.0045*('BW(predicted)'!AI7^0.75))+(0.0239*('BW(predicted)'!AI7^0.75)))))+((((1000*((0.16*0.07/0.72)*('ADG (predicted)'!AI7)))))))))</f>
        <v>14.330853507390053</v>
      </c>
      <c r="AN7" s="18">
        <f>((((((((FI_daily!DY7*0.9)*0.313)+(0.0045*('BW(predicted)'!AJ7^0.75))+(0.0239*('BW(predicted)'!AJ7^0.75)))))+((((1000*((0.16*0.07/0.72)*('ADG (predicted)'!AJ7)))))))))</f>
        <v>12.884176245912331</v>
      </c>
      <c r="AO7" s="18">
        <f>((((((((FI_daily!DZ7*0.9)*0.313)+(0.0045*('BW(predicted)'!AK7^0.75))+(0.0239*('BW(predicted)'!AK7^0.75)))))+((((1000*((0.16*0.07/0.72)*('ADG (predicted)'!AK7)))))))))</f>
        <v>12.911823700361257</v>
      </c>
      <c r="AP7" s="18">
        <f>((((((((FI_daily!EA7*0.9)*0.313)+(0.0045*('BW(predicted)'!AL7^0.75))+(0.0239*('BW(predicted)'!AL7^0.75)))))+((((1000*((0.16*0.07/0.72)*('ADG (predicted)'!AL7)))))))))</f>
        <v>13.407431460415859</v>
      </c>
      <c r="AQ7" s="18">
        <f>((((((((FI_daily!EB7*0.9)*0.313)+(0.0045*('BW(predicted)'!AM7^0.75))+(0.0239*('BW(predicted)'!AM7^0.75)))))+((((1000*((0.16*0.07/0.72)*('ADG (predicted)'!AM7)))))))))</f>
        <v>16.014895735667821</v>
      </c>
      <c r="AR7" s="18">
        <f>((((((((FI_daily!EC7*0.9)*0.313)+(0.0045*('BW(predicted)'!AN7^0.75))+(0.0239*('BW(predicted)'!AN7^0.75)))))+((((1000*((0.16*0.07/0.72)*('ADG (predicted)'!AN7)))))))))</f>
        <v>13.091964429972252</v>
      </c>
      <c r="AS7" s="18">
        <f>((((((((FI_daily!ED7*0.9)*0.313)+(0.0045*('BW(predicted)'!AO7^0.75))+(0.0239*('BW(predicted)'!AO7^0.75)))))+((((1000*((0.16*0.07/0.72)*('ADG (predicted)'!AO7)))))))))</f>
        <v>12.373969014357236</v>
      </c>
      <c r="AT7" s="18">
        <f>((((((((FI_daily!EE7*0.9)*0.313)+(0.0045*('BW(predicted)'!AP7^0.75))+(0.0239*('BW(predicted)'!AP7^0.75)))))+((((1000*((0.16*0.07/0.72)*('ADG (predicted)'!AP7)))))))))</f>
        <v>11.879483772585784</v>
      </c>
      <c r="AU7" s="18">
        <f t="shared" ref="AU7:AU30" si="0">AVERAGE(G7:AT7)</f>
        <v>13.248527385184525</v>
      </c>
    </row>
    <row r="8" spans="1:61" ht="15" thickBot="1" x14ac:dyDescent="0.35">
      <c r="A8" s="2">
        <v>3</v>
      </c>
      <c r="B8" s="18">
        <v>15.146155540855126</v>
      </c>
      <c r="C8" s="18">
        <v>15.220213575347925</v>
      </c>
      <c r="D8" s="18">
        <v>15.216611728935058</v>
      </c>
      <c r="E8" s="18">
        <f>(((((((FI_daily!CE8*0.313)+(0.0045*('BW(predicted)'!AQ8^0.75))+(0.0239*('BW(predicted)'!AQ8^0.75)))))+((((1000*((0.16*0.07/0.72)*('ADG (predicted)'!AQ8/1000)))))))))</f>
        <v>13.314390485448392</v>
      </c>
      <c r="F8" s="18">
        <v>14.9294285196407</v>
      </c>
      <c r="G8" s="18">
        <f>((((((((FI_daily!CR8*0.9)*0.313)+(0.0045*('BW(predicted)'!C8^0.75))+(0.0239*('BW(predicted)'!C8^0.75)))))+((((1000*((0.16*0.07/0.72)*('ADG (predicted)'!C8)))))))))</f>
        <v>12.702874236667837</v>
      </c>
      <c r="H8" s="18">
        <f>((((((((FI_daily!CS8*0.9)*0.313)+(0.0045*('BW(predicted)'!D8^0.75))+(0.0239*('BW(predicted)'!D8^0.75)))))+((((1000*((0.16*0.07/0.72)*('ADG (predicted)'!D8)))))))))</f>
        <v>14.128265002774816</v>
      </c>
      <c r="I8" s="18">
        <f>((((((((FI_daily!CT8*0.9)*0.313)+(0.0045*('BW(predicted)'!E8^0.75))+(0.0239*('BW(predicted)'!E8^0.75)))))+((((1000*((0.16*0.07/0.72)*('ADG (predicted)'!E8)))))))))</f>
        <v>6.786794284543042</v>
      </c>
      <c r="J8" s="18">
        <f>((((((((FI_daily!CU8*0.9)*0.313)+(0.0045*('BW(predicted)'!F8^0.75))+(0.0239*('BW(predicted)'!F8^0.75)))))+((((1000*((0.16*0.07/0.72)*('ADG (predicted)'!F8)))))))))</f>
        <v>14.901683883559514</v>
      </c>
      <c r="K8" s="18">
        <f>((((((((FI_daily!CV8*0.9)*0.313)+(0.0045*('BW(predicted)'!G8^0.75))+(0.0239*('BW(predicted)'!G8^0.75)))))+((((1000*((0.16*0.07/0.72)*('ADG (predicted)'!G8)))))))))</f>
        <v>12.644262138409879</v>
      </c>
      <c r="L8" s="18">
        <f>((((((((FI_daily!CW8*0.9)*0.313)+(0.0045*('BW(predicted)'!H8^0.75))+(0.0239*('BW(predicted)'!H8^0.75)))))+((((1000*((0.16*0.07/0.72)*('ADG (predicted)'!H8)))))))))</f>
        <v>15.026751277292203</v>
      </c>
      <c r="M8" s="18">
        <f>((((((((FI_daily!CX8*0.9)*0.313)+(0.0045*('BW(predicted)'!I8^0.75))+(0.0239*('BW(predicted)'!I8^0.75)))))+((((1000*((0.16*0.07/0.72)*('ADG (predicted)'!I8)))))))))</f>
        <v>15.789922529570507</v>
      </c>
      <c r="N8" s="18">
        <f>((((((((FI_daily!CY8*0.9)*0.313)+(0.0045*('BW(predicted)'!J8^0.75))+(0.0239*('BW(predicted)'!J8^0.75)))))+((((1000*((0.16*0.07/0.72)*('ADG (predicted)'!J8)))))))))</f>
        <v>15.914414260926467</v>
      </c>
      <c r="O8" s="18">
        <f>((((((((FI_daily!CZ8*0.9)*0.313)+(0.0045*('BW(predicted)'!K8^0.75))+(0.0239*('BW(predicted)'!K8^0.75)))))+((((1000*((0.16*0.07/0.72)*('ADG (predicted)'!K8)))))))))</f>
        <v>9.7937426836279329</v>
      </c>
      <c r="P8" s="18">
        <f>((((((((FI_daily!DA8*0.9)*0.313)+(0.0045*('BW(predicted)'!L8^0.75))+(0.0239*('BW(predicted)'!L8^0.75)))))+((((1000*((0.16*0.07/0.72)*('ADG (predicted)'!L8)))))))))</f>
        <v>13.004804049503729</v>
      </c>
      <c r="Q8" s="18">
        <f>((((((((FI_daily!DB8*0.9)*0.313)+(0.0045*('BW(predicted)'!M8^0.75))+(0.0239*('BW(predicted)'!M8^0.75)))))+((((1000*((0.16*0.07/0.72)*('ADG (predicted)'!M8)))))))))</f>
        <v>14.242895590779707</v>
      </c>
      <c r="R8" s="18">
        <f>((((((((FI_daily!DC8*0.9)*0.313)+(0.0045*('BW(predicted)'!N8^0.75))+(0.0239*('BW(predicted)'!N8^0.75)))))+((((1000*((0.16*0.07/0.72)*('ADG (predicted)'!N8)))))))))</f>
        <v>15.026619228799419</v>
      </c>
      <c r="S8" s="19">
        <f>((((((((FI_daily!DD8*0.9)*0.313)+(0.0045*('BW(predicted)'!O8^0.75))+(0.0239*('BW(predicted)'!O8^0.75)))))+((((1000*((0.16*0.07/0.72)*('ADG (predicted)'!O8)))))))))</f>
        <v>14.9294285196407</v>
      </c>
      <c r="T8" s="18">
        <f>((((((((FI_daily!DE8*0.9)*0.313)+(0.0045*('BW(predicted)'!P8^0.75))+(0.0239*('BW(predicted)'!P8^0.75)))))+((((1000*((0.16*0.07/0.72)*('ADG (predicted)'!P8)))))))))</f>
        <v>14.793374616125195</v>
      </c>
      <c r="U8" s="18">
        <f>((((((((FI_daily!DF8*0.9)*0.313)+(0.0045*('BW(predicted)'!Q8^0.75))+(0.0239*('BW(predicted)'!Q8^0.75)))))+((((1000*((0.16*0.07/0.72)*('ADG (predicted)'!Q8)))))))))</f>
        <v>10.817862764800324</v>
      </c>
      <c r="V8" s="18">
        <f>((((((((FI_daily!DG8*0.9)*0.313)+(0.0045*('BW(predicted)'!R8^0.75))+(0.0239*('BW(predicted)'!R8^0.75)))))+((((1000*((0.16*0.07/0.72)*('ADG (predicted)'!R8)))))))))</f>
        <v>13.780889608265666</v>
      </c>
      <c r="W8" s="18">
        <f>((((((((FI_daily!DH8*0.9)*0.313)+(0.0045*('BW(predicted)'!S8^0.75))+(0.0239*('BW(predicted)'!S8^0.75)))))+((((1000*((0.16*0.07/0.72)*('ADG (predicted)'!S8)))))))))</f>
        <v>15.133063589832329</v>
      </c>
      <c r="X8" s="18">
        <f>((((((((FI_daily!DI8*0.9)*0.313)+(0.0045*('BW(predicted)'!T8^0.75))+(0.0239*('BW(predicted)'!T8^0.75)))))+((((1000*((0.16*0.07/0.72)*('ADG (predicted)'!T8)))))))))</f>
        <v>14.747074760224086</v>
      </c>
      <c r="Y8" s="18">
        <f>((((((((FI_daily!DJ8*0.9)*0.313)+(0.0045*('BW(predicted)'!U8^0.75))+(0.0239*('BW(predicted)'!U8^0.75)))))+((((1000*((0.16*0.07/0.72)*('ADG (predicted)'!U8)))))))))</f>
        <v>12.295333808753185</v>
      </c>
      <c r="Z8" s="18">
        <f>((((((((FI_daily!DK8*0.9)*0.313)+(0.0045*('BW(predicted)'!V8^0.75))+(0.0239*('BW(predicted)'!V8^0.75)))))+((((1000*((0.16*0.07/0.72)*('ADG (predicted)'!V8)))))))))</f>
        <v>12.740352887055861</v>
      </c>
      <c r="AA8" s="18">
        <f>((((((((FI_daily!DL8*0.9)*0.313)+(0.0045*('BW(predicted)'!W8^0.75))+(0.0239*('BW(predicted)'!W8^0.75)))))+((((1000*((0.16*0.07/0.72)*('ADG (predicted)'!W8)))))))))</f>
        <v>16.441335704965713</v>
      </c>
      <c r="AB8" s="18">
        <f>((((((((FI_daily!DM8*0.9)*0.313)+(0.0045*('BW(predicted)'!X8^0.75))+(0.0239*('BW(predicted)'!X8^0.75)))))+((((1000*((0.16*0.07/0.72)*('ADG (predicted)'!X8)))))))))</f>
        <v>12.221143945269752</v>
      </c>
      <c r="AC8" s="18">
        <f>((((((((FI_daily!DN8*0.9)*0.313)+(0.0045*('BW(predicted)'!Y8^0.75))+(0.0239*('BW(predicted)'!Y8^0.75)))))+((((1000*((0.16*0.07/0.72)*('ADG (predicted)'!Y8)))))))))</f>
        <v>15.055278424471172</v>
      </c>
      <c r="AD8" s="18">
        <f>((((((((FI_daily!DO8*0.9)*0.313)+(0.0045*('BW(predicted)'!Z8^0.75))+(0.0239*('BW(predicted)'!Z8^0.75)))))+((((1000*((0.16*0.07/0.72)*('ADG (predicted)'!Z8)))))))))</f>
        <v>8.7107443513461078</v>
      </c>
      <c r="AE8" s="18">
        <f>((((((((FI_daily!DP8*0.9)*0.313)+(0.0045*('BW(predicted)'!AA8^0.75))+(0.0239*('BW(predicted)'!AA8^0.75)))))+((((1000*((0.16*0.07/0.72)*('ADG (predicted)'!AA8)))))))))</f>
        <v>13.545842369738537</v>
      </c>
      <c r="AF8" s="18">
        <f>((((((((FI_daily!DQ8*0.9)*0.313)+(0.0045*('BW(predicted)'!AB8^0.75))+(0.0239*('BW(predicted)'!AB8^0.75)))))+((((1000*((0.16*0.07/0.72)*('ADG (predicted)'!AB8)))))))))</f>
        <v>15.553148756901892</v>
      </c>
      <c r="AG8" s="18">
        <f>((((((((FI_daily!DR8*0.9)*0.313)+(0.0045*('BW(predicted)'!AC8^0.75))+(0.0239*('BW(predicted)'!AC8^0.75)))))+((((1000*((0.16*0.07/0.72)*('ADG (predicted)'!AC8)))))))))</f>
        <v>15.162349113593397</v>
      </c>
      <c r="AH8" s="18">
        <f>((((((((FI_daily!DS8*0.9)*0.313)+(0.0045*('BW(predicted)'!AD8^0.75))+(0.0239*('BW(predicted)'!AD8^0.75)))))+((((1000*((0.16*0.07/0.72)*('ADG (predicted)'!AD8)))))))))</f>
        <v>11.807797389028009</v>
      </c>
      <c r="AI8" s="18">
        <f>((((((((FI_daily!DT8*0.9)*0.313)+(0.0045*('BW(predicted)'!AE8^0.75))+(0.0239*('BW(predicted)'!AE8^0.75)))))+((((1000*((0.16*0.07/0.72)*('ADG (predicted)'!AE8)))))))))</f>
        <v>11.835389943610613</v>
      </c>
      <c r="AJ8" s="18">
        <f>((((((((FI_daily!DU8*0.9)*0.313)+(0.0045*('BW(predicted)'!AF8^0.75))+(0.0239*('BW(predicted)'!AF8^0.75)))))+((((1000*((0.16*0.07/0.72)*('ADG (predicted)'!AF8)))))))))</f>
        <v>11.018377332465864</v>
      </c>
      <c r="AK8" s="18">
        <f>((((((((FI_daily!DV8*0.9)*0.313)+(0.0045*('BW(predicted)'!AG8^0.75))+(0.0239*('BW(predicted)'!AG8^0.75)))))+((((1000*((0.16*0.07/0.72)*('ADG (predicted)'!AG8)))))))))</f>
        <v>11.293266803407064</v>
      </c>
      <c r="AL8" s="18">
        <f>((((((((FI_daily!DW8*0.9)*0.313)+(0.0045*('BW(predicted)'!AH8^0.75))+(0.0239*('BW(predicted)'!AH8^0.75)))))+((((1000*((0.16*0.07/0.72)*('ADG (predicted)'!AH8)))))))))</f>
        <v>11.739874501793011</v>
      </c>
      <c r="AM8" s="18">
        <f>((((((((FI_daily!DX8*0.9)*0.313)+(0.0045*('BW(predicted)'!AI8^0.75))+(0.0239*('BW(predicted)'!AI8^0.75)))))+((((1000*((0.16*0.07/0.72)*('ADG (predicted)'!AI8)))))))))</f>
        <v>14.347785248284486</v>
      </c>
      <c r="AN8" s="18">
        <f>((((((((FI_daily!DY8*0.9)*0.313)+(0.0045*('BW(predicted)'!AJ8^0.75))+(0.0239*('BW(predicted)'!AJ8^0.75)))))+((((1000*((0.16*0.07/0.72)*('ADG (predicted)'!AJ8)))))))))</f>
        <v>12.901661993838541</v>
      </c>
      <c r="AO8" s="18">
        <f>((((((((FI_daily!DZ8*0.9)*0.313)+(0.0045*('BW(predicted)'!AK8^0.75))+(0.0239*('BW(predicted)'!AK8^0.75)))))+((((1000*((0.16*0.07/0.72)*('ADG (predicted)'!AK8)))))))))</f>
        <v>12.930484543054495</v>
      </c>
      <c r="AP8" s="18">
        <f>((((((((FI_daily!EA8*0.9)*0.313)+(0.0045*('BW(predicted)'!AL8^0.75))+(0.0239*('BW(predicted)'!AL8^0.75)))))+((((1000*((0.16*0.07/0.72)*('ADG (predicted)'!AL8)))))))))</f>
        <v>13.429753151765063</v>
      </c>
      <c r="AQ8" s="18">
        <f>((((((((FI_daily!EB8*0.9)*0.313)+(0.0045*('BW(predicted)'!AM8^0.75))+(0.0239*('BW(predicted)'!AM8^0.75)))))+((((1000*((0.16*0.07/0.72)*('ADG (predicted)'!AM8)))))))))</f>
        <v>16.03002136885916</v>
      </c>
      <c r="AR8" s="18">
        <f>((((((((FI_daily!EC8*0.9)*0.313)+(0.0045*('BW(predicted)'!AN8^0.75))+(0.0239*('BW(predicted)'!AN8^0.75)))))+((((1000*((0.16*0.07/0.72)*('ADG (predicted)'!AN8)))))))))</f>
        <v>13.104606795432474</v>
      </c>
      <c r="AS8" s="18">
        <f>((((((((FI_daily!ED8*0.9)*0.313)+(0.0045*('BW(predicted)'!AO8^0.75))+(0.0239*('BW(predicted)'!AO8^0.75)))))+((((1000*((0.16*0.07/0.72)*('ADG (predicted)'!AO8)))))))))</f>
        <v>12.390212399035409</v>
      </c>
      <c r="AT8" s="18">
        <f>((((((((FI_daily!EE8*0.9)*0.313)+(0.0045*('BW(predicted)'!AP8^0.75))+(0.0239*('BW(predicted)'!AP8^0.75)))))+((((1000*((0.16*0.07/0.72)*('ADG (predicted)'!AP8)))))))))</f>
        <v>11.900269220677455</v>
      </c>
      <c r="AU8" s="18">
        <f t="shared" si="0"/>
        <v>13.265493826967264</v>
      </c>
    </row>
    <row r="9" spans="1:61" ht="15" thickBot="1" x14ac:dyDescent="0.35">
      <c r="A9" s="2">
        <v>4</v>
      </c>
      <c r="B9" s="18">
        <v>15.199732018424481</v>
      </c>
      <c r="C9" s="18">
        <v>15.266862024795682</v>
      </c>
      <c r="D9" s="18">
        <v>15.259845018487468</v>
      </c>
      <c r="E9" s="18">
        <f>(((((((FI_daily!CE9*0.313)+(0.0045*('BW(predicted)'!AQ9^0.75))+(0.0239*('BW(predicted)'!AQ9^0.75)))))+((((1000*((0.16*0.07/0.72)*('ADG (predicted)'!AQ9/1000)))))))))</f>
        <v>13.332323996584394</v>
      </c>
      <c r="F9" s="18">
        <v>14.948500867677192</v>
      </c>
      <c r="G9" s="18">
        <f>((((((((FI_daily!CR9*0.9)*0.313)+(0.0045*('BW(predicted)'!C9^0.75))+(0.0239*('BW(predicted)'!C9^0.75)))))+((((1000*((0.16*0.07/0.72)*('ADG (predicted)'!C9)))))))))</f>
        <v>12.720499010298195</v>
      </c>
      <c r="H9" s="18">
        <f>((((((((FI_daily!CS9*0.9)*0.313)+(0.0045*('BW(predicted)'!D9^0.75))+(0.0239*('BW(predicted)'!D9^0.75)))))+((((1000*((0.16*0.07/0.72)*('ADG (predicted)'!D9)))))))))</f>
        <v>14.146205295097133</v>
      </c>
      <c r="I9" s="18">
        <f>((((((((FI_daily!CT9*0.9)*0.313)+(0.0045*('BW(predicted)'!E9^0.75))+(0.0239*('BW(predicted)'!E9^0.75)))))+((((1000*((0.16*0.07/0.72)*('ADG (predicted)'!E9)))))))))</f>
        <v>6.7974852448990548</v>
      </c>
      <c r="J9" s="18">
        <f>((((((((FI_daily!CU9*0.9)*0.313)+(0.0045*('BW(predicted)'!F9^0.75))+(0.0239*('BW(predicted)'!F9^0.75)))))+((((1000*((0.16*0.07/0.72)*('ADG (predicted)'!F9)))))))))</f>
        <v>14.918245247014347</v>
      </c>
      <c r="K9" s="18">
        <f>((((((((FI_daily!CV9*0.9)*0.313)+(0.0045*('BW(predicted)'!G9^0.75))+(0.0239*('BW(predicted)'!G9^0.75)))))+((((1000*((0.16*0.07/0.72)*('ADG (predicted)'!G9)))))))))</f>
        <v>12.658863774374165</v>
      </c>
      <c r="L9" s="18">
        <f>((((((((FI_daily!CW9*0.9)*0.313)+(0.0045*('BW(predicted)'!H9^0.75))+(0.0239*('BW(predicted)'!H9^0.75)))))+((((1000*((0.16*0.07/0.72)*('ADG (predicted)'!H9)))))))))</f>
        <v>15.048108512074901</v>
      </c>
      <c r="M9" s="18">
        <f>((((((((FI_daily!CX9*0.9)*0.313)+(0.0045*('BW(predicted)'!I9^0.75))+(0.0239*('BW(predicted)'!I9^0.75)))))+((((1000*((0.16*0.07/0.72)*('ADG (predicted)'!I9)))))))))</f>
        <v>15.80801087620506</v>
      </c>
      <c r="N9" s="18">
        <f>((((((((FI_daily!CY9*0.9)*0.313)+(0.0045*('BW(predicted)'!J9^0.75))+(0.0239*('BW(predicted)'!J9^0.75)))))+((((1000*((0.16*0.07/0.72)*('ADG (predicted)'!J9)))))))))</f>
        <v>15.933869411881595</v>
      </c>
      <c r="O9" s="18">
        <f>((((((((FI_daily!CZ9*0.9)*0.313)+(0.0045*('BW(predicted)'!K9^0.75))+(0.0239*('BW(predicted)'!K9^0.75)))))+((((1000*((0.16*0.07/0.72)*('ADG (predicted)'!K9)))))))))</f>
        <v>9.8092356633802442</v>
      </c>
      <c r="P9" s="18">
        <f>((((((((FI_daily!DA9*0.9)*0.313)+(0.0045*('BW(predicted)'!L9^0.75))+(0.0239*('BW(predicted)'!L9^0.75)))))+((((1000*((0.16*0.07/0.72)*('ADG (predicted)'!L9)))))))))</f>
        <v>13.018867789408297</v>
      </c>
      <c r="Q9" s="18">
        <f>((((((((FI_daily!DB9*0.9)*0.313)+(0.0045*('BW(predicted)'!M9^0.75))+(0.0239*('BW(predicted)'!M9^0.75)))))+((((1000*((0.16*0.07/0.72)*('ADG (predicted)'!M9)))))))))</f>
        <v>14.261749897100053</v>
      </c>
      <c r="R9" s="18">
        <f>((((((((FI_daily!DC9*0.9)*0.313)+(0.0045*('BW(predicted)'!N9^0.75))+(0.0239*('BW(predicted)'!N9^0.75)))))+((((1000*((0.16*0.07/0.72)*('ADG (predicted)'!N9)))))))))</f>
        <v>15.044463589719753</v>
      </c>
      <c r="S9" s="19">
        <f>((((((((FI_daily!DD9*0.9)*0.313)+(0.0045*('BW(predicted)'!O9^0.75))+(0.0239*('BW(predicted)'!O9^0.75)))))+((((1000*((0.16*0.07/0.72)*('ADG (predicted)'!O9)))))))))</f>
        <v>14.948500867677192</v>
      </c>
      <c r="T9" s="18">
        <f>((((((((FI_daily!DE9*0.9)*0.313)+(0.0045*('BW(predicted)'!P9^0.75))+(0.0239*('BW(predicted)'!P9^0.75)))))+((((1000*((0.16*0.07/0.72)*('ADG (predicted)'!P9)))))))))</f>
        <v>14.812156973721292</v>
      </c>
      <c r="U9" s="18">
        <f>((((((((FI_daily!DF9*0.9)*0.313)+(0.0045*('BW(predicted)'!Q9^0.75))+(0.0239*('BW(predicted)'!Q9^0.75)))))+((((1000*((0.16*0.07/0.72)*('ADG (predicted)'!Q9)))))))))</f>
        <v>10.829938010379005</v>
      </c>
      <c r="V9" s="18">
        <f>((((((((FI_daily!DG9*0.9)*0.313)+(0.0045*('BW(predicted)'!R9^0.75))+(0.0239*('BW(predicted)'!R9^0.75)))))+((((1000*((0.16*0.07/0.72)*('ADG (predicted)'!R9)))))))))</f>
        <v>13.80002826862899</v>
      </c>
      <c r="W9" s="18">
        <f>((((((((FI_daily!DH9*0.9)*0.313)+(0.0045*('BW(predicted)'!S9^0.75))+(0.0239*('BW(predicted)'!S9^0.75)))))+((((1000*((0.16*0.07/0.72)*('ADG (predicted)'!S9)))))))))</f>
        <v>15.153552780832158</v>
      </c>
      <c r="X9" s="18">
        <f>((((((((FI_daily!DI9*0.9)*0.313)+(0.0045*('BW(predicted)'!T9^0.75))+(0.0239*('BW(predicted)'!T9^0.75)))))+((((1000*((0.16*0.07/0.72)*('ADG (predicted)'!T9)))))))))</f>
        <v>14.767470881943106</v>
      </c>
      <c r="Y9" s="18">
        <f>((((((((FI_daily!DJ9*0.9)*0.313)+(0.0045*('BW(predicted)'!U9^0.75))+(0.0239*('BW(predicted)'!U9^0.75)))))+((((1000*((0.16*0.07/0.72)*('ADG (predicted)'!U9)))))))))</f>
        <v>12.304678242081916</v>
      </c>
      <c r="Z9" s="18">
        <f>((((((((FI_daily!DK9*0.9)*0.313)+(0.0045*('BW(predicted)'!V9^0.75))+(0.0239*('BW(predicted)'!V9^0.75)))))+((((1000*((0.16*0.07/0.72)*('ADG (predicted)'!V9)))))))))</f>
        <v>12.749929443816631</v>
      </c>
      <c r="AA9" s="18">
        <f>((((((((FI_daily!DL9*0.9)*0.313)+(0.0045*('BW(predicted)'!W9^0.75))+(0.0239*('BW(predicted)'!W9^0.75)))))+((((1000*((0.16*0.07/0.72)*('ADG (predicted)'!W9)))))))))</f>
        <v>16.461974692334888</v>
      </c>
      <c r="AB9" s="18">
        <f>((((((((FI_daily!DM9*0.9)*0.313)+(0.0045*('BW(predicted)'!X9^0.75))+(0.0239*('BW(predicted)'!X9^0.75)))))+((((1000*((0.16*0.07/0.72)*('ADG (predicted)'!X9)))))))))</f>
        <v>12.234268678472281</v>
      </c>
      <c r="AC9" s="18">
        <f>((((((((FI_daily!DN9*0.9)*0.313)+(0.0045*('BW(predicted)'!Y9^0.75))+(0.0239*('BW(predicted)'!Y9^0.75)))))+((((1000*((0.16*0.07/0.72)*('ADG (predicted)'!Y9)))))))))</f>
        <v>15.073889723247694</v>
      </c>
      <c r="AD9" s="18">
        <f>((((((((FI_daily!DO9*0.9)*0.313)+(0.0045*('BW(predicted)'!Z9^0.75))+(0.0239*('BW(predicted)'!Z9^0.75)))))+((((1000*((0.16*0.07/0.72)*('ADG (predicted)'!Z9)))))))))</f>
        <v>8.7086782791786543</v>
      </c>
      <c r="AE9" s="18">
        <f>((((((((FI_daily!DP9*0.9)*0.313)+(0.0045*('BW(predicted)'!AA9^0.75))+(0.0239*('BW(predicted)'!AA9^0.75)))))+((((1000*((0.16*0.07/0.72)*('ADG (predicted)'!AA9)))))))))</f>
        <v>13.567443842416703</v>
      </c>
      <c r="AF9" s="18">
        <f>((((((((FI_daily!DQ9*0.9)*0.313)+(0.0045*('BW(predicted)'!AB9^0.75))+(0.0239*('BW(predicted)'!AB9^0.75)))))+((((1000*((0.16*0.07/0.72)*('ADG (predicted)'!AB9)))))))))</f>
        <v>15.574990841639195</v>
      </c>
      <c r="AG9" s="18">
        <f>((((((((FI_daily!DR9*0.9)*0.313)+(0.0045*('BW(predicted)'!AC9^0.75))+(0.0239*('BW(predicted)'!AC9^0.75)))))+((((1000*((0.16*0.07/0.72)*('ADG (predicted)'!AC9)))))))))</f>
        <v>15.181706638046393</v>
      </c>
      <c r="AH9" s="18">
        <f>((((((((FI_daily!DS9*0.9)*0.313)+(0.0045*('BW(predicted)'!AD9^0.75))+(0.0239*('BW(predicted)'!AD9^0.75)))))+((((1000*((0.16*0.07/0.72)*('ADG (predicted)'!AD9)))))))))</f>
        <v>11.823911864684591</v>
      </c>
      <c r="AI9" s="18">
        <f>((((((((FI_daily!DT9*0.9)*0.313)+(0.0045*('BW(predicted)'!AE9^0.75))+(0.0239*('BW(predicted)'!AE9^0.75)))))+((((1000*((0.16*0.07/0.72)*('ADG (predicted)'!AE9)))))))))</f>
        <v>11.858145122139184</v>
      </c>
      <c r="AJ9" s="18">
        <f>((((((((FI_daily!DU9*0.9)*0.313)+(0.0045*('BW(predicted)'!AF9^0.75))+(0.0239*('BW(predicted)'!AF9^0.75)))))+((((1000*((0.16*0.07/0.72)*('ADG (predicted)'!AF9)))))))))</f>
        <v>11.035639113149378</v>
      </c>
      <c r="AK9" s="18">
        <f>((((((((FI_daily!DV9*0.9)*0.313)+(0.0045*('BW(predicted)'!AG9^0.75))+(0.0239*('BW(predicted)'!AG9^0.75)))))+((((1000*((0.16*0.07/0.72)*('ADG (predicted)'!AG9)))))))))</f>
        <v>11.307242165627279</v>
      </c>
      <c r="AL9" s="18">
        <f>((((((((FI_daily!DW9*0.9)*0.313)+(0.0045*('BW(predicted)'!AH9^0.75))+(0.0239*('BW(predicted)'!AH9^0.75)))))+((((1000*((0.16*0.07/0.72)*('ADG (predicted)'!AH9)))))))))</f>
        <v>11.7618163921583</v>
      </c>
      <c r="AM9" s="18">
        <f>((((((((FI_daily!DX9*0.9)*0.313)+(0.0045*('BW(predicted)'!AI9^0.75))+(0.0239*('BW(predicted)'!AI9^0.75)))))+((((1000*((0.16*0.07/0.72)*('ADG (predicted)'!AI9)))))))))</f>
        <v>14.364640014773741</v>
      </c>
      <c r="AN9" s="18">
        <f>((((((((FI_daily!DY9*0.9)*0.313)+(0.0045*('BW(predicted)'!AJ9^0.75))+(0.0239*('BW(predicted)'!AJ9^0.75)))))+((((1000*((0.16*0.07/0.72)*('ADG (predicted)'!AJ9)))))))))</f>
        <v>12.919081154889779</v>
      </c>
      <c r="AO9" s="18">
        <f>((((((((FI_daily!DZ9*0.9)*0.313)+(0.0045*('BW(predicted)'!AK9^0.75))+(0.0239*('BW(predicted)'!AK9^0.75)))))+((((1000*((0.16*0.07/0.72)*('ADG (predicted)'!AK9)))))))))</f>
        <v>12.949095439932297</v>
      </c>
      <c r="AP9" s="18">
        <f>((((((((FI_daily!EA9*0.9)*0.313)+(0.0045*('BW(predicted)'!AL9^0.75))+(0.0239*('BW(predicted)'!AL9^0.75)))))+((((1000*((0.16*0.07/0.72)*('ADG (predicted)'!AL9)))))))))</f>
        <v>13.452016989836295</v>
      </c>
      <c r="AQ9" s="18">
        <f>((((((((FI_daily!EB9*0.9)*0.313)+(0.0045*('BW(predicted)'!AM9^0.75))+(0.0239*('BW(predicted)'!AM9^0.75)))))+((((1000*((0.16*0.07/0.72)*('ADG (predicted)'!AM9)))))))))</f>
        <v>16.045057772880444</v>
      </c>
      <c r="AR9" s="18">
        <f>((((((((FI_daily!EC9*0.9)*0.313)+(0.0045*('BW(predicted)'!AN9^0.75))+(0.0239*('BW(predicted)'!AN9^0.75)))))+((((1000*((0.16*0.07/0.72)*('ADG (predicted)'!AN9)))))))))</f>
        <v>13.117199758460137</v>
      </c>
      <c r="AS9" s="18">
        <f>((((((((FI_daily!ED9*0.9)*0.313)+(0.0045*('BW(predicted)'!AO9^0.75))+(0.0239*('BW(predicted)'!AO9^0.75)))))+((((1000*((0.16*0.07/0.72)*('ADG (predicted)'!AO9)))))))))</f>
        <v>12.406395455958558</v>
      </c>
      <c r="AT9" s="18">
        <f>((((((((FI_daily!EE9*0.9)*0.313)+(0.0045*('BW(predicted)'!AP9^0.75))+(0.0239*('BW(predicted)'!AP9^0.75)))))+((((1000*((0.16*0.07/0.72)*('ADG (predicted)'!AP9)))))))))</f>
        <v>11.921004822891472</v>
      </c>
      <c r="AU9" s="18">
        <f t="shared" si="0"/>
        <v>13.282401463581262</v>
      </c>
    </row>
    <row r="10" spans="1:61" ht="15" thickBot="1" x14ac:dyDescent="0.35">
      <c r="A10" s="2">
        <v>5</v>
      </c>
      <c r="B10" s="18">
        <v>15.252719026861222</v>
      </c>
      <c r="C10" s="18">
        <v>15.313128892496419</v>
      </c>
      <c r="D10" s="18">
        <v>15.303066060422896</v>
      </c>
      <c r="E10" s="18">
        <f>(((((((FI_daily!CE10*0.313)+(0.0045*('BW(predicted)'!AQ10^0.75))+(0.0239*('BW(predicted)'!AQ10^0.75)))))+((((1000*((0.16*0.07/0.72)*('ADG (predicted)'!AQ10/1000)))))))))</f>
        <v>13.350202722962164</v>
      </c>
      <c r="F10" s="18">
        <v>14.967507568940141</v>
      </c>
      <c r="G10" s="18">
        <f>((((((((FI_daily!CR10*0.9)*0.313)+(0.0045*('BW(predicted)'!C10^0.75))+(0.0239*('BW(predicted)'!C10^0.75)))))+((((1000*((0.16*0.07/0.72)*('ADG (predicted)'!C10)))))))))</f>
        <v>12.73807028019049</v>
      </c>
      <c r="H10" s="18">
        <f>((((((((FI_daily!CS10*0.9)*0.313)+(0.0045*('BW(predicted)'!D10^0.75))+(0.0239*('BW(predicted)'!D10^0.75)))))+((((1000*((0.16*0.07/0.72)*('ADG (predicted)'!D10)))))))))</f>
        <v>14.164094211989992</v>
      </c>
      <c r="I10" s="18">
        <f>((((((((FI_daily!CT10*0.9)*0.313)+(0.0045*('BW(predicted)'!E10^0.75))+(0.0239*('BW(predicted)'!E10^0.75)))))+((((1000*((0.16*0.07/0.72)*('ADG (predicted)'!E10)))))))))</f>
        <v>6.8081639326109737</v>
      </c>
      <c r="J10" s="18">
        <f>((((((((FI_daily!CU10*0.9)*0.313)+(0.0045*('BW(predicted)'!F10^0.75))+(0.0239*('BW(predicted)'!F10^0.75)))))+((((1000*((0.16*0.07/0.72)*('ADG (predicted)'!F10)))))))))</f>
        <v>14.934743675049646</v>
      </c>
      <c r="K10" s="18">
        <f>((((((((FI_daily!CV10*0.9)*0.313)+(0.0045*('BW(predicted)'!G10^0.75))+(0.0239*('BW(predicted)'!G10^0.75)))))+((((1000*((0.16*0.07/0.72)*('ADG (predicted)'!G10)))))))))</f>
        <v>12.673419433487954</v>
      </c>
      <c r="L10" s="18">
        <f>((((((((FI_daily!CW10*0.9)*0.313)+(0.0045*('BW(predicted)'!H10^0.75))+(0.0239*('BW(predicted)'!H10^0.75)))))+((((1000*((0.16*0.07/0.72)*('ADG (predicted)'!H10)))))))))</f>
        <v>15.069390361249821</v>
      </c>
      <c r="M10" s="18">
        <f>((((((((FI_daily!CX10*0.9)*0.313)+(0.0045*('BW(predicted)'!I10^0.75))+(0.0239*('BW(predicted)'!I10^0.75)))))+((((1000*((0.16*0.07/0.72)*('ADG (predicted)'!I10)))))))))</f>
        <v>15.826018177271109</v>
      </c>
      <c r="N10" s="18">
        <f>((((((((FI_daily!CY10*0.9)*0.313)+(0.0045*('BW(predicted)'!J10^0.75))+(0.0239*('BW(predicted)'!J10^0.75)))))+((((1000*((0.16*0.07/0.72)*('ADG (predicted)'!J10)))))))))</f>
        <v>15.953244525407063</v>
      </c>
      <c r="O10" s="18">
        <f>((((((((FI_daily!CZ10*0.9)*0.313)+(0.0045*('BW(predicted)'!K10^0.75))+(0.0239*('BW(predicted)'!K10^0.75)))))+((((1000*((0.16*0.07/0.72)*('ADG (predicted)'!K10)))))))))</f>
        <v>9.8246897792132994</v>
      </c>
      <c r="P10" s="18">
        <f>((((((((FI_daily!DA10*0.9)*0.313)+(0.0045*('BW(predicted)'!L10^0.75))+(0.0239*('BW(predicted)'!L10^0.75)))))+((((1000*((0.16*0.07/0.72)*('ADG (predicted)'!L10)))))))))</f>
        <v>13.032871191867963</v>
      </c>
      <c r="Q10" s="18">
        <f>((((((((FI_daily!DB10*0.9)*0.313)+(0.0045*('BW(predicted)'!M10^0.75))+(0.0239*('BW(predicted)'!M10^0.75)))))+((((1000*((0.16*0.07/0.72)*('ADG (predicted)'!M10)))))))))</f>
        <v>14.280528573167258</v>
      </c>
      <c r="R10" s="18">
        <f>((((((((FI_daily!DC10*0.9)*0.313)+(0.0045*('BW(predicted)'!N10^0.75))+(0.0239*('BW(predicted)'!N10^0.75)))))+((((1000*((0.16*0.07/0.72)*('ADG (predicted)'!N10)))))))))</f>
        <v>15.06224322086058</v>
      </c>
      <c r="S10" s="19">
        <f>((((((((FI_daily!DD10*0.9)*0.313)+(0.0045*('BW(predicted)'!O10^0.75))+(0.0239*('BW(predicted)'!O10^0.75)))))+((((1000*((0.16*0.07/0.72)*('ADG (predicted)'!O10)))))))))</f>
        <v>14.967507568940141</v>
      </c>
      <c r="T10" s="18">
        <f>((((((((FI_daily!DE10*0.9)*0.313)+(0.0045*('BW(predicted)'!P10^0.75))+(0.0239*('BW(predicted)'!P10^0.75)))))+((((1000*((0.16*0.07/0.72)*('ADG (predicted)'!P10)))))))))</f>
        <v>14.830872041184698</v>
      </c>
      <c r="U10" s="18">
        <f>((((((((FI_daily!DF10*0.9)*0.313)+(0.0045*('BW(predicted)'!Q10^0.75))+(0.0239*('BW(predicted)'!Q10^0.75)))))+((((1000*((0.16*0.07/0.72)*('ADG (predicted)'!Q10)))))))))</f>
        <v>10.841973427485939</v>
      </c>
      <c r="V10" s="18">
        <f>((((((((FI_daily!DG10*0.9)*0.313)+(0.0045*('BW(predicted)'!R10^0.75))+(0.0239*('BW(predicted)'!R10^0.75)))))+((((1000*((0.16*0.07/0.72)*('ADG (predicted)'!R10)))))))))</f>
        <v>13.819115874514356</v>
      </c>
      <c r="W10" s="18">
        <f>((((((((FI_daily!DH10*0.9)*0.313)+(0.0045*('BW(predicted)'!S10^0.75))+(0.0239*('BW(predicted)'!S10^0.75)))))+((((1000*((0.16*0.07/0.72)*('ADG (predicted)'!S10)))))))))</f>
        <v>15.17397809967882</v>
      </c>
      <c r="X10" s="18">
        <f>((((((((FI_daily!DI10*0.9)*0.313)+(0.0045*('BW(predicted)'!T10^0.75))+(0.0239*('BW(predicted)'!T10^0.75)))))+((((1000*((0.16*0.07/0.72)*('ADG (predicted)'!T10)))))))))</f>
        <v>14.787794676379683</v>
      </c>
      <c r="Y10" s="18">
        <f>((((((((FI_daily!DJ10*0.9)*0.313)+(0.0045*('BW(predicted)'!U10^0.75))+(0.0239*('BW(predicted)'!U10^0.75)))))+((((1000*((0.16*0.07/0.72)*('ADG (predicted)'!U10)))))))))</f>
        <v>12.313979002005247</v>
      </c>
      <c r="Z10" s="18">
        <f>((((((((FI_daily!DK10*0.9)*0.313)+(0.0045*('BW(predicted)'!V10^0.75))+(0.0239*('BW(predicted)'!V10^0.75)))))+((((1000*((0.16*0.07/0.72)*('ADG (predicted)'!V10)))))))))</f>
        <v>12.759456231323975</v>
      </c>
      <c r="AA10" s="18">
        <f>((((((((FI_daily!DL10*0.9)*0.313)+(0.0045*('BW(predicted)'!W10^0.75))+(0.0239*('BW(predicted)'!W10^0.75)))))+((((1000*((0.16*0.07/0.72)*('ADG (predicted)'!W10)))))))))</f>
        <v>16.482543053052346</v>
      </c>
      <c r="AB10" s="18">
        <f>((((((((FI_daily!DM10*0.9)*0.313)+(0.0045*('BW(predicted)'!X10^0.75))+(0.0239*('BW(predicted)'!X10^0.75)))))+((((1000*((0.16*0.07/0.72)*('ADG (predicted)'!X10)))))))))</f>
        <v>12.247345886001101</v>
      </c>
      <c r="AC10" s="18">
        <f>((((((((FI_daily!DN10*0.9)*0.313)+(0.0045*('BW(predicted)'!Y10^0.75))+(0.0239*('BW(predicted)'!Y10^0.75)))))+((((1000*((0.16*0.07/0.72)*('ADG (predicted)'!Y10)))))))))</f>
        <v>15.092435089042722</v>
      </c>
      <c r="AD10" s="18">
        <f>((((((((FI_daily!DO10*0.9)*0.313)+(0.0045*('BW(predicted)'!Z10^0.75))+(0.0239*('BW(predicted)'!Z10^0.75)))))+((((1000*((0.16*0.07/0.72)*('ADG (predicted)'!Z10)))))))))</f>
        <v>8.7065910275897096</v>
      </c>
      <c r="AE10" s="18">
        <f>((((((((FI_daily!DP10*0.9)*0.313)+(0.0045*('BW(predicted)'!AA10^0.75))+(0.0239*('BW(predicted)'!AA10^0.75)))))+((((1000*((0.16*0.07/0.72)*('ADG (predicted)'!AA10)))))))))</f>
        <v>13.588979785500491</v>
      </c>
      <c r="AF10" s="18">
        <f>((((((((FI_daily!DQ10*0.9)*0.313)+(0.0045*('BW(predicted)'!AB10^0.75))+(0.0239*('BW(predicted)'!AB10^0.75)))))+((((1000*((0.16*0.07/0.72)*('ADG (predicted)'!AB10)))))))))</f>
        <v>15.596766389575773</v>
      </c>
      <c r="AG10" s="18">
        <f>((((((((FI_daily!DR10*0.9)*0.313)+(0.0045*('BW(predicted)'!AC10^0.75))+(0.0239*('BW(predicted)'!AC10^0.75)))))+((((1000*((0.16*0.07/0.72)*('ADG (predicted)'!AC10)))))))))</f>
        <v>15.200994287303864</v>
      </c>
      <c r="AH10" s="18">
        <f>((((((((FI_daily!DS10*0.9)*0.313)+(0.0045*('BW(predicted)'!AD10^0.75))+(0.0239*('BW(predicted)'!AD10^0.75)))))+((((1000*((0.16*0.07/0.72)*('ADG (predicted)'!AD10)))))))))</f>
        <v>11.83999021811524</v>
      </c>
      <c r="AI10" s="18">
        <f>((((((((FI_daily!DT10*0.9)*0.313)+(0.0045*('BW(predicted)'!AE10^0.75))+(0.0239*('BW(predicted)'!AE10^0.75)))))+((((1000*((0.16*0.07/0.72)*('ADG (predicted)'!AE10)))))))))</f>
        <v>11.880843375282518</v>
      </c>
      <c r="AJ10" s="18">
        <f>((((((((FI_daily!DU10*0.9)*0.313)+(0.0045*('BW(predicted)'!AF10^0.75))+(0.0239*('BW(predicted)'!AF10^0.75)))))+((((1000*((0.16*0.07/0.72)*('ADG (predicted)'!AF10)))))))))</f>
        <v>11.052866657982253</v>
      </c>
      <c r="AK10" s="18">
        <f>((((((((FI_daily!DV10*0.9)*0.313)+(0.0045*('BW(predicted)'!AG10^0.75))+(0.0239*('BW(predicted)'!AG10^0.75)))))+((((1000*((0.16*0.07/0.72)*('ADG (predicted)'!AG10)))))))))</f>
        <v>11.321179484279739</v>
      </c>
      <c r="AL10" s="18">
        <f>((((((((FI_daily!DW10*0.9)*0.313)+(0.0045*('BW(predicted)'!AH10^0.75))+(0.0239*('BW(predicted)'!AH10^0.75)))))+((((1000*((0.16*0.07/0.72)*('ADG (predicted)'!AH10)))))))))</f>
        <v>11.783707041475605</v>
      </c>
      <c r="AM10" s="18">
        <f>((((((((FI_daily!DX10*0.9)*0.313)+(0.0045*('BW(predicted)'!AI10^0.75))+(0.0239*('BW(predicted)'!AI10^0.75)))))+((((1000*((0.16*0.07/0.72)*('ADG (predicted)'!AI10)))))))))</f>
        <v>14.381426613777085</v>
      </c>
      <c r="AN10" s="18">
        <f>((((((((FI_daily!DY10*0.9)*0.313)+(0.0045*('BW(predicted)'!AJ10^0.75))+(0.0239*('BW(predicted)'!AJ10^0.75)))))+((((1000*((0.16*0.07/0.72)*('ADG (predicted)'!AJ10)))))))))</f>
        <v>12.936439126353678</v>
      </c>
      <c r="AO10" s="18">
        <f>((((((((FI_daily!DZ10*0.9)*0.313)+(0.0045*('BW(predicted)'!AK10^0.75))+(0.0239*('BW(predicted)'!AK10^0.75)))))+((((1000*((0.16*0.07/0.72)*('ADG (predicted)'!AK10)))))))))</f>
        <v>12.967660723099744</v>
      </c>
      <c r="AP10" s="18">
        <f>((((((((FI_daily!EA10*0.9)*0.313)+(0.0045*('BW(predicted)'!AL10^0.75))+(0.0239*('BW(predicted)'!AL10^0.75)))))+((((1000*((0.16*0.07/0.72)*('ADG (predicted)'!AL10)))))))))</f>
        <v>13.474230556025683</v>
      </c>
      <c r="AQ10" s="18">
        <f>((((((((FI_daily!EB10*0.9)*0.313)+(0.0045*('BW(predicted)'!AM10^0.75))+(0.0239*('BW(predicted)'!AM10^0.75)))))+((((1000*((0.16*0.07/0.72)*('ADG (predicted)'!AM10)))))))))</f>
        <v>16.060014470156151</v>
      </c>
      <c r="AR10" s="18">
        <f>((((((((FI_daily!EC10*0.9)*0.313)+(0.0045*('BW(predicted)'!AN10^0.75))+(0.0239*('BW(predicted)'!AN10^0.75)))))+((((1000*((0.16*0.07/0.72)*('ADG (predicted)'!AN10)))))))))</f>
        <v>13.129744949579438</v>
      </c>
      <c r="AS10" s="18">
        <f>((((((((FI_daily!ED10*0.9)*0.313)+(0.0045*('BW(predicted)'!AO10^0.75))+(0.0239*('BW(predicted)'!AO10^0.75)))))+((((1000*((0.16*0.07/0.72)*('ADG (predicted)'!AO10)))))))))</f>
        <v>12.422526015791847</v>
      </c>
      <c r="AT10" s="18">
        <f>((((((((FI_daily!EE10*0.9)*0.313)+(0.0045*('BW(predicted)'!AP10^0.75))+(0.0239*('BW(predicted)'!AP10^0.75)))))+((((1000*((0.16*0.07/0.72)*('ADG (predicted)'!AP10)))))))))</f>
        <v>11.941692321589095</v>
      </c>
      <c r="AU10" s="18">
        <f t="shared" si="0"/>
        <v>13.299253283886326</v>
      </c>
    </row>
    <row r="11" spans="1:61" ht="15" thickBot="1" x14ac:dyDescent="0.35">
      <c r="A11" s="2">
        <v>6</v>
      </c>
      <c r="B11" s="18">
        <v>15.305119047134381</v>
      </c>
      <c r="C11" s="18">
        <v>15.359016659419185</v>
      </c>
      <c r="D11" s="18">
        <v>15.34627529037815</v>
      </c>
      <c r="E11" s="18">
        <f>(((((((FI_daily!CE11*0.313)+(0.0045*('BW(predicted)'!AQ11^0.75))+(0.0239*('BW(predicted)'!AQ11^0.75)))))+((((1000*((0.16*0.07/0.72)*('ADG (predicted)'!AQ11/1000)))))))))</f>
        <v>13.36802870204702</v>
      </c>
      <c r="F11" s="18">
        <v>14.986445670403466</v>
      </c>
      <c r="G11" s="18">
        <f>((((((((FI_daily!CR11*0.9)*0.313)+(0.0045*('BW(predicted)'!C11^0.75))+(0.0239*('BW(predicted)'!C11^0.75)))))+((((1000*((0.16*0.07/0.72)*('ADG (predicted)'!C11)))))))))</f>
        <v>12.75559276761102</v>
      </c>
      <c r="H11" s="18">
        <f>((((((((FI_daily!CS11*0.9)*0.313)+(0.0045*('BW(predicted)'!D11^0.75))+(0.0239*('BW(predicted)'!D11^0.75)))))+((((1000*((0.16*0.07/0.72)*('ADG (predicted)'!D11)))))))))</f>
        <v>14.181927959289261</v>
      </c>
      <c r="I11" s="18">
        <f>((((((((FI_daily!CT11*0.9)*0.313)+(0.0045*('BW(predicted)'!E11^0.75))+(0.0239*('BW(predicted)'!E11^0.75)))))+((((1000*((0.16*0.07/0.72)*('ADG (predicted)'!E11)))))))))</f>
        <v>6.8188278257778219</v>
      </c>
      <c r="J11" s="18">
        <f>((((((((FI_daily!CU11*0.9)*0.313)+(0.0045*('BW(predicted)'!F11^0.75))+(0.0239*('BW(predicted)'!F11^0.75)))))+((((1000*((0.16*0.07/0.72)*('ADG (predicted)'!F11)))))))))</f>
        <v>14.951186941369663</v>
      </c>
      <c r="K11" s="18">
        <f>((((((((FI_daily!CV11*0.9)*0.313)+(0.0045*('BW(predicted)'!G11^0.75))+(0.0239*('BW(predicted)'!G11^0.75)))))+((((1000*((0.16*0.07/0.72)*('ADG (predicted)'!G11)))))))))</f>
        <v>12.687927929460479</v>
      </c>
      <c r="L11" s="18">
        <f>((((((((FI_daily!CW11*0.9)*0.313)+(0.0045*('BW(predicted)'!H11^0.75))+(0.0239*('BW(predicted)'!H11^0.75)))))+((((1000*((0.16*0.07/0.72)*('ADG (predicted)'!H11)))))))))</f>
        <v>15.090605422313814</v>
      </c>
      <c r="M11" s="18">
        <f>((((((((FI_daily!CX11*0.9)*0.313)+(0.0045*('BW(predicted)'!I11^0.75))+(0.0239*('BW(predicted)'!I11^0.75)))))+((((1000*((0.16*0.07/0.72)*('ADG (predicted)'!I11)))))))))</f>
        <v>15.843953353659133</v>
      </c>
      <c r="N11" s="18">
        <f>((((((((FI_daily!CY11*0.9)*0.313)+(0.0045*('BW(predicted)'!J11^0.75))+(0.0239*('BW(predicted)'!J11^0.75)))))+((((1000*((0.16*0.07/0.72)*('ADG (predicted)'!J11)))))))))</f>
        <v>15.972545626289115</v>
      </c>
      <c r="O11" s="18">
        <f>((((((((FI_daily!CZ11*0.9)*0.313)+(0.0045*('BW(predicted)'!K11^0.75))+(0.0239*('BW(predicted)'!K11^0.75)))))+((((1000*((0.16*0.07/0.72)*('ADG (predicted)'!K11)))))))))</f>
        <v>9.840111767670443</v>
      </c>
      <c r="P11" s="18">
        <f>((((((((FI_daily!DA11*0.9)*0.313)+(0.0045*('BW(predicted)'!L11^0.75))+(0.0239*('BW(predicted)'!L11^0.75)))))+((((1000*((0.16*0.07/0.72)*('ADG (predicted)'!L11)))))))))</f>
        <v>13.04682203354824</v>
      </c>
      <c r="Q11" s="18">
        <f>((((((((FI_daily!DB11*0.9)*0.313)+(0.0045*('BW(predicted)'!M11^0.75))+(0.0239*('BW(predicted)'!M11^0.75)))))+((((1000*((0.16*0.07/0.72)*('ADG (predicted)'!M11)))))))))</f>
        <v>14.29923771639586</v>
      </c>
      <c r="R11" s="18">
        <f>((((((((FI_daily!DC11*0.9)*0.313)+(0.0045*('BW(predicted)'!N11^0.75))+(0.0239*('BW(predicted)'!N11^0.75)))))+((((1000*((0.16*0.07/0.72)*('ADG (predicted)'!N11)))))))))</f>
        <v>15.079955097195711</v>
      </c>
      <c r="S11" s="19">
        <f>((((((((FI_daily!DD11*0.9)*0.313)+(0.0045*('BW(predicted)'!O11^0.75))+(0.0239*('BW(predicted)'!O11^0.75)))))+((((1000*((0.16*0.07/0.72)*('ADG (predicted)'!O11)))))))))</f>
        <v>14.986445670403466</v>
      </c>
      <c r="T11" s="18">
        <f>((((((((FI_daily!DE11*0.9)*0.313)+(0.0045*('BW(predicted)'!P11^0.75))+(0.0239*('BW(predicted)'!P11^0.75)))))+((((1000*((0.16*0.07/0.72)*('ADG (predicted)'!P11)))))))))</f>
        <v>14.849527886989021</v>
      </c>
      <c r="U11" s="18">
        <f>((((((((FI_daily!DF11*0.9)*0.313)+(0.0045*('BW(predicted)'!Q11^0.75))+(0.0239*('BW(predicted)'!Q11^0.75)))))+((((1000*((0.16*0.07/0.72)*('ADG (predicted)'!Q11)))))))))</f>
        <v>10.853970257614616</v>
      </c>
      <c r="V11" s="18">
        <f>((((((((FI_daily!DG11*0.9)*0.313)+(0.0045*('BW(predicted)'!R11^0.75))+(0.0239*('BW(predicted)'!R11^0.75)))))+((((1000*((0.16*0.07/0.72)*('ADG (predicted)'!R11)))))))))</f>
        <v>13.838159579860193</v>
      </c>
      <c r="W11" s="18">
        <f>((((((((FI_daily!DH11*0.9)*0.313)+(0.0045*('BW(predicted)'!S11^0.75))+(0.0239*('BW(predicted)'!S11^0.75)))))+((((1000*((0.16*0.07/0.72)*('ADG (predicted)'!S11)))))))))</f>
        <v>15.194339087498603</v>
      </c>
      <c r="X11" s="18">
        <f>((((((((FI_daily!DI11*0.9)*0.313)+(0.0045*('BW(predicted)'!T11^0.75))+(0.0239*('BW(predicted)'!T11^0.75)))))+((((1000*((0.16*0.07/0.72)*('ADG (predicted)'!T11)))))))))</f>
        <v>14.80805455326524</v>
      </c>
      <c r="Y11" s="18">
        <f>((((((((FI_daily!DJ11*0.9)*0.313)+(0.0045*('BW(predicted)'!U11^0.75))+(0.0239*('BW(predicted)'!U11^0.75)))))+((((1000*((0.16*0.07/0.72)*('ADG (predicted)'!U11)))))))))</f>
        <v>12.323242936305741</v>
      </c>
      <c r="Z11" s="18">
        <f>((((((((FI_daily!DK11*0.9)*0.313)+(0.0045*('BW(predicted)'!V11^0.75))+(0.0239*('BW(predicted)'!V11^0.75)))))+((((1000*((0.16*0.07/0.72)*('ADG (predicted)'!V11)))))))))</f>
        <v>12.768934933441544</v>
      </c>
      <c r="AA11" s="18">
        <f>((((((((FI_daily!DL11*0.9)*0.313)+(0.0045*('BW(predicted)'!W11^0.75))+(0.0239*('BW(predicted)'!W11^0.75)))))+((((1000*((0.16*0.07/0.72)*('ADG (predicted)'!W11)))))))))</f>
        <v>16.503043473754598</v>
      </c>
      <c r="AB11" s="18">
        <f>((((((((FI_daily!DM11*0.9)*0.313)+(0.0045*('BW(predicted)'!X11^0.75))+(0.0239*('BW(predicted)'!X11^0.75)))))+((((1000*((0.16*0.07/0.72)*('ADG (predicted)'!X11)))))))))</f>
        <v>12.260377152868832</v>
      </c>
      <c r="AC11" s="18">
        <f>((((((((FI_daily!DN11*0.9)*0.313)+(0.0045*('BW(predicted)'!Y11^0.75))+(0.0239*('BW(predicted)'!Y11^0.75)))))+((((1000*((0.16*0.07/0.72)*('ADG (predicted)'!Y11)))))))))</f>
        <v>15.110911588910572</v>
      </c>
      <c r="AD11" s="18">
        <f>((((((((FI_daily!DO11*0.9)*0.313)+(0.0045*('BW(predicted)'!Z11^0.75))+(0.0239*('BW(predicted)'!Z11^0.75)))))+((((1000*((0.16*0.07/0.72)*('ADG (predicted)'!Z11)))))))))</f>
        <v>8.704483066699833</v>
      </c>
      <c r="AE11" s="18">
        <f>((((((((FI_daily!DP11*0.9)*0.313)+(0.0045*('BW(predicted)'!AA11^0.75))+(0.0239*('BW(predicted)'!AA11^0.75)))))+((((1000*((0.16*0.07/0.72)*('ADG (predicted)'!AA11)))))))))</f>
        <v>13.610458261953006</v>
      </c>
      <c r="AF11" s="18">
        <f>((((((((FI_daily!DQ11*0.9)*0.313)+(0.0045*('BW(predicted)'!AB11^0.75))+(0.0239*('BW(predicted)'!AB11^0.75)))))+((((1000*((0.16*0.07/0.72)*('ADG (predicted)'!AB11)))))))))</f>
        <v>15.618480714081571</v>
      </c>
      <c r="AG11" s="18">
        <f>((((((((FI_daily!DR11*0.9)*0.313)+(0.0045*('BW(predicted)'!AC11^0.75))+(0.0239*('BW(predicted)'!AC11^0.75)))))+((((1000*((0.16*0.07/0.72)*('ADG (predicted)'!AC11)))))))))</f>
        <v>15.220212203606826</v>
      </c>
      <c r="AH11" s="18">
        <f>((((((((FI_daily!DS11*0.9)*0.313)+(0.0045*('BW(predicted)'!AD11^0.75))+(0.0239*('BW(predicted)'!AD11^0.75)))))+((((1000*((0.16*0.07/0.72)*('ADG (predicted)'!AD11)))))))))</f>
        <v>11.856027955428337</v>
      </c>
      <c r="AI11" s="18">
        <f>((((((((FI_daily!DT11*0.9)*0.313)+(0.0045*('BW(predicted)'!AE11^0.75))+(0.0239*('BW(predicted)'!AE11^0.75)))))+((((1000*((0.16*0.07/0.72)*('ADG (predicted)'!AE11)))))))))</f>
        <v>11.903484290919344</v>
      </c>
      <c r="AJ11" s="18">
        <f>((((((((FI_daily!DU11*0.9)*0.313)+(0.0045*('BW(predicted)'!AF11^0.75))+(0.0239*('BW(predicted)'!AF11^0.75)))))+((((1000*((0.16*0.07/0.72)*('ADG (predicted)'!AF11)))))))))</f>
        <v>11.070055417858793</v>
      </c>
      <c r="AK11" s="18">
        <f>((((((((FI_daily!DV11*0.9)*0.313)+(0.0045*('BW(predicted)'!AG11^0.75))+(0.0239*('BW(predicted)'!AG11^0.75)))))+((((1000*((0.16*0.07/0.72)*('ADG (predicted)'!AG11)))))))))</f>
        <v>11.335074391839049</v>
      </c>
      <c r="AL11" s="18">
        <f>((((((((FI_daily!DW11*0.9)*0.313)+(0.0045*('BW(predicted)'!AH11^0.75))+(0.0239*('BW(predicted)'!AH11^0.75)))))+((((1000*((0.16*0.07/0.72)*('ADG (predicted)'!AH11)))))))))</f>
        <v>11.805553752173378</v>
      </c>
      <c r="AM11" s="18">
        <f>((((((((FI_daily!DX11*0.9)*0.313)+(0.0045*('BW(predicted)'!AI11^0.75))+(0.0239*('BW(predicted)'!AI11^0.75)))))+((((1000*((0.16*0.07/0.72)*('ADG (predicted)'!AI11)))))))))</f>
        <v>14.398142347900214</v>
      </c>
      <c r="AN11" s="18">
        <f>((((((((FI_daily!DY11*0.9)*0.313)+(0.0045*('BW(predicted)'!AJ11^0.75))+(0.0239*('BW(predicted)'!AJ11^0.75)))))+((((1000*((0.16*0.07/0.72)*('ADG (predicted)'!AJ11)))))))))</f>
        <v>12.953738306455541</v>
      </c>
      <c r="AO11" s="18">
        <f>((((((((FI_daily!DZ11*0.9)*0.313)+(0.0045*('BW(predicted)'!AK11^0.75))+(0.0239*('BW(predicted)'!AK11^0.75)))))+((((1000*((0.16*0.07/0.72)*('ADG (predicted)'!AK11)))))))))</f>
        <v>12.986184639178262</v>
      </c>
      <c r="AP11" s="18">
        <f>((((((((FI_daily!EA11*0.9)*0.313)+(0.0045*('BW(predicted)'!AL11^0.75))+(0.0239*('BW(predicted)'!AL11^0.75)))))+((((1000*((0.16*0.07/0.72)*('ADG (predicted)'!AL11)))))))))</f>
        <v>13.496392860098828</v>
      </c>
      <c r="AQ11" s="18">
        <f>((((((((FI_daily!EB11*0.9)*0.313)+(0.0045*('BW(predicted)'!AM11^0.75))+(0.0239*('BW(predicted)'!AM11^0.75)))))+((((1000*((0.16*0.07/0.72)*('ADG (predicted)'!AM11)))))))))</f>
        <v>16.074889411048783</v>
      </c>
      <c r="AR11" s="18">
        <f>((((((((FI_daily!EC11*0.9)*0.313)+(0.0045*('BW(predicted)'!AN11^0.75))+(0.0239*('BW(predicted)'!AN11^0.75)))))+((((1000*((0.16*0.07/0.72)*('ADG (predicted)'!AN11)))))))))</f>
        <v>13.142243904929725</v>
      </c>
      <c r="AS11" s="18">
        <f>((((((((FI_daily!ED11*0.9)*0.313)+(0.0045*('BW(predicted)'!AO11^0.75))+(0.0239*('BW(predicted)'!AO11^0.75)))))+((((1000*((0.16*0.07/0.72)*('ADG (predicted)'!AO11)))))))))</f>
        <v>12.438603311633848</v>
      </c>
      <c r="AT11" s="18">
        <f>((((((((FI_daily!EE11*0.9)*0.313)+(0.0045*('BW(predicted)'!AP11^0.75))+(0.0239*('BW(predicted)'!AP11^0.75)))))+((((1000*((0.16*0.07/0.72)*('ADG (predicted)'!AP11)))))))))</f>
        <v>11.96233335247476</v>
      </c>
      <c r="AU11" s="18">
        <f t="shared" si="0"/>
        <v>13.316051493744322</v>
      </c>
    </row>
    <row r="12" spans="1:61" ht="15" thickBot="1" x14ac:dyDescent="0.35">
      <c r="A12" s="2">
        <v>7</v>
      </c>
      <c r="B12" s="18">
        <v>15.356934405748079</v>
      </c>
      <c r="C12" s="18">
        <v>15.404527652068083</v>
      </c>
      <c r="D12" s="18">
        <v>15.389473116867322</v>
      </c>
      <c r="E12" s="18">
        <f>(((((((FI_daily!CE12*0.313)+(0.0045*('BW(predicted)'!AQ12^0.75))+(0.0239*('BW(predicted)'!AQ12^0.75)))))+((((1000*((0.16*0.07/0.72)*('ADG (predicted)'!AQ12/1000)))))))))</f>
        <v>13.385802645602464</v>
      </c>
      <c r="F12" s="18">
        <v>15.005323303784827</v>
      </c>
      <c r="G12" s="18">
        <f>((((((((FI_daily!CR12*0.9)*0.313)+(0.0045*('BW(predicted)'!C12^0.75))+(0.0239*('BW(predicted)'!C12^0.75)))))+((((1000*((0.16*0.07/0.72)*('ADG (predicted)'!C12)))))))))</f>
        <v>12.773062624194754</v>
      </c>
      <c r="H12" s="18">
        <f>((((((((FI_daily!CS12*0.9)*0.313)+(0.0045*('BW(predicted)'!D12^0.75))+(0.0239*('BW(predicted)'!D12^0.75)))))+((((1000*((0.16*0.07/0.72)*('ADG (predicted)'!D12)))))))))</f>
        <v>14.199711084360027</v>
      </c>
      <c r="I12" s="18">
        <f>((((((((FI_daily!CT12*0.9)*0.313)+(0.0045*('BW(predicted)'!E12^0.75))+(0.0239*('BW(predicted)'!E12^0.75)))))+((((1000*((0.16*0.07/0.72)*('ADG (predicted)'!E12)))))))))</f>
        <v>6.8294743922703596</v>
      </c>
      <c r="J12" s="18">
        <f>((((((((FI_daily!CU12*0.9)*0.313)+(0.0045*('BW(predicted)'!F12^0.75))+(0.0239*('BW(predicted)'!F12^0.75)))))+((((1000*((0.16*0.07/0.72)*('ADG (predicted)'!F12)))))))))</f>
        <v>14.967571418379304</v>
      </c>
      <c r="K12" s="18">
        <f>((((((((FI_daily!CV12*0.9)*0.313)+(0.0045*('BW(predicted)'!G12^0.75))+(0.0239*('BW(predicted)'!G12^0.75)))))+((((1000*((0.16*0.07/0.72)*('ADG (predicted)'!G12)))))))))</f>
        <v>12.702390797447935</v>
      </c>
      <c r="L12" s="18">
        <f>((((((((FI_daily!CW12*0.9)*0.313)+(0.0045*('BW(predicted)'!H12^0.75))+(0.0239*('BW(predicted)'!H12^0.75)))))+((((1000*((0.16*0.07/0.72)*('ADG (predicted)'!H12)))))))))</f>
        <v>15.111753630786982</v>
      </c>
      <c r="M12" s="18">
        <f>((((((((FI_daily!CX12*0.9)*0.313)+(0.0045*('BW(predicted)'!I12^0.75))+(0.0239*('BW(predicted)'!I12^0.75)))))+((((1000*((0.16*0.07/0.72)*('ADG (predicted)'!I12)))))))))</f>
        <v>15.861816634720043</v>
      </c>
      <c r="N12" s="18">
        <f>((((((((FI_daily!CY12*0.9)*0.313)+(0.0045*('BW(predicted)'!J12^0.75))+(0.0239*('BW(predicted)'!J12^0.75)))))+((((1000*((0.16*0.07/0.72)*('ADG (predicted)'!J12)))))))))</f>
        <v>15.991775690137317</v>
      </c>
      <c r="O12" s="18">
        <f>((((((((FI_daily!CZ12*0.9)*0.313)+(0.0045*('BW(predicted)'!K12^0.75))+(0.0239*('BW(predicted)'!K12^0.75)))))+((((1000*((0.16*0.07/0.72)*('ADG (predicted)'!K12)))))))))</f>
        <v>9.8554998550389268</v>
      </c>
      <c r="P12" s="18">
        <f>((((((((FI_daily!DA12*0.9)*0.313)+(0.0045*('BW(predicted)'!L12^0.75))+(0.0239*('BW(predicted)'!L12^0.75)))))+((((1000*((0.16*0.07/0.72)*('ADG (predicted)'!L12)))))))))</f>
        <v>13.060716683587398</v>
      </c>
      <c r="Q12" s="18">
        <f>((((((((FI_daily!DB12*0.9)*0.313)+(0.0045*('BW(predicted)'!M12^0.75))+(0.0239*('BW(predicted)'!M12^0.75)))))+((((1000*((0.16*0.07/0.72)*('ADG (predicted)'!M12)))))))))</f>
        <v>14.317874725634173</v>
      </c>
      <c r="R12" s="18">
        <f>((((((((FI_daily!DC12*0.9)*0.313)+(0.0045*('BW(predicted)'!N12^0.75))+(0.0239*('BW(predicted)'!N12^0.75)))))+((((1000*((0.16*0.07/0.72)*('ADG (predicted)'!N12)))))))))</f>
        <v>15.09760728572525</v>
      </c>
      <c r="S12" s="19">
        <f>((((((((FI_daily!DD12*0.9)*0.313)+(0.0045*('BW(predicted)'!O12^0.75))+(0.0239*('BW(predicted)'!O12^0.75)))))+((((1000*((0.16*0.07/0.72)*('ADG (predicted)'!O12)))))))))</f>
        <v>15.005323303784827</v>
      </c>
      <c r="T12" s="18">
        <f>((((((((FI_daily!DE12*0.9)*0.313)+(0.0045*('BW(predicted)'!P12^0.75))+(0.0239*('BW(predicted)'!P12^0.75)))))+((((1000*((0.16*0.07/0.72)*('ADG (predicted)'!P12)))))))))</f>
        <v>14.868121150975304</v>
      </c>
      <c r="U12" s="18">
        <f>((((((((FI_daily!DF12*0.9)*0.313)+(0.0045*('BW(predicted)'!Q12^0.75))+(0.0239*('BW(predicted)'!Q12^0.75)))))+((((1000*((0.16*0.07/0.72)*('ADG (predicted)'!Q12)))))))))</f>
        <v>10.865926857289953</v>
      </c>
      <c r="V12" s="18">
        <f>((((((((FI_daily!DG12*0.9)*0.313)+(0.0045*('BW(predicted)'!R12^0.75))+(0.0239*('BW(predicted)'!R12^0.75)))))+((((1000*((0.16*0.07/0.72)*('ADG (predicted)'!R12)))))))))</f>
        <v>13.857155186510663</v>
      </c>
      <c r="W12" s="18">
        <f>((((((((FI_daily!DH12*0.9)*0.313)+(0.0045*('BW(predicted)'!S12^0.75))+(0.0239*('BW(predicted)'!S12^0.75)))))+((((1000*((0.16*0.07/0.72)*('ADG (predicted)'!S12)))))))))</f>
        <v>15.214643584185836</v>
      </c>
      <c r="X12" s="18">
        <f>((((((((FI_daily!DI12*0.9)*0.313)+(0.0045*('BW(predicted)'!T12^0.75))+(0.0239*('BW(predicted)'!T12^0.75)))))+((((1000*((0.16*0.07/0.72)*('ADG (predicted)'!T12)))))))))</f>
        <v>14.828247460964363</v>
      </c>
      <c r="Y12" s="18">
        <f>((((((((FI_daily!DJ12*0.9)*0.313)+(0.0045*('BW(predicted)'!U12^0.75))+(0.0239*('BW(predicted)'!U12^0.75)))))+((((1000*((0.16*0.07/0.72)*('ADG (predicted)'!U12)))))))))</f>
        <v>12.332465561360419</v>
      </c>
      <c r="Z12" s="18">
        <f>((((((((FI_daily!DK12*0.9)*0.313)+(0.0045*('BW(predicted)'!V12^0.75))+(0.0239*('BW(predicted)'!V12^0.75)))))+((((1000*((0.16*0.07/0.72)*('ADG (predicted)'!V12)))))))))</f>
        <v>12.778367134177826</v>
      </c>
      <c r="AA12" s="18">
        <f>((((((((FI_daily!DL12*0.9)*0.313)+(0.0045*('BW(predicted)'!W12^0.75))+(0.0239*('BW(predicted)'!W12^0.75)))))+((((1000*((0.16*0.07/0.72)*('ADG (predicted)'!W12)))))))))</f>
        <v>16.52347846252907</v>
      </c>
      <c r="AB12" s="18">
        <f>((((((((FI_daily!DM12*0.9)*0.313)+(0.0045*('BW(predicted)'!X12^0.75))+(0.0239*('BW(predicted)'!X12^0.75)))))+((((1000*((0.16*0.07/0.72)*('ADG (predicted)'!X12)))))))))</f>
        <v>12.27336115440146</v>
      </c>
      <c r="AC12" s="18">
        <f>((((((((FI_daily!DN12*0.9)*0.313)+(0.0045*('BW(predicted)'!Y12^0.75))+(0.0239*('BW(predicted)'!Y12^0.75)))))+((((1000*((0.16*0.07/0.72)*('ADG (predicted)'!Y12)))))))))</f>
        <v>15.129327372686605</v>
      </c>
      <c r="AD12" s="18">
        <f>((((((((FI_daily!DO12*0.9)*0.313)+(0.0045*('BW(predicted)'!Z12^0.75))+(0.0239*('BW(predicted)'!Z12^0.75)))))+((((1000*((0.16*0.07/0.72)*('ADG (predicted)'!Z12)))))))))</f>
        <v>8.7023548481729787</v>
      </c>
      <c r="AE12" s="18">
        <f>((((((((FI_daily!DP12*0.9)*0.313)+(0.0045*('BW(predicted)'!AA12^0.75))+(0.0239*('BW(predicted)'!AA12^0.75)))))+((((1000*((0.16*0.07/0.72)*('ADG (predicted)'!AA12)))))))))</f>
        <v>13.631875902465067</v>
      </c>
      <c r="AF12" s="18">
        <f>((((((((FI_daily!DQ12*0.9)*0.313)+(0.0045*('BW(predicted)'!AB12^0.75))+(0.0239*('BW(predicted)'!AB12^0.75)))))+((((1000*((0.16*0.07/0.72)*('ADG (predicted)'!AB12)))))))))</f>
        <v>15.640130513830281</v>
      </c>
      <c r="AG12" s="18">
        <f>((((((((FI_daily!DR12*0.9)*0.313)+(0.0045*('BW(predicted)'!AC12^0.75))+(0.0239*('BW(predicted)'!AC12^0.75)))))+((((1000*((0.16*0.07/0.72)*('ADG (predicted)'!AC12)))))))))</f>
        <v>15.239360319162099</v>
      </c>
      <c r="AH12" s="18">
        <f>((((((((FI_daily!DS12*0.9)*0.313)+(0.0045*('BW(predicted)'!AD12^0.75))+(0.0239*('BW(predicted)'!AD12^0.75)))))+((((1000*((0.16*0.07/0.72)*('ADG (predicted)'!AD12)))))))))</f>
        <v>11.872031792016415</v>
      </c>
      <c r="AI12" s="18">
        <f>((((((((FI_daily!DT12*0.9)*0.313)+(0.0045*('BW(predicted)'!AE12^0.75))+(0.0239*('BW(predicted)'!AE12^0.75)))))+((((1000*((0.16*0.07/0.72)*('ADG (predicted)'!AE12)))))))))</f>
        <v>11.926067288089421</v>
      </c>
      <c r="AJ12" s="18">
        <f>((((((((FI_daily!DU12*0.9)*0.313)+(0.0045*('BW(predicted)'!AF12^0.75))+(0.0239*('BW(predicted)'!AF12^0.75)))))+((((1000*((0.16*0.07/0.72)*('ADG (predicted)'!AF12)))))))))</f>
        <v>11.087212055800116</v>
      </c>
      <c r="AK12" s="18">
        <f>((((((((FI_daily!DV12*0.9)*0.313)+(0.0045*('BW(predicted)'!AG12^0.75))+(0.0239*('BW(predicted)'!AG12^0.75)))))+((((1000*((0.16*0.07/0.72)*('ADG (predicted)'!AG12)))))))))</f>
        <v>11.348930902825618</v>
      </c>
      <c r="AL12" s="18">
        <f>((((((((FI_daily!DW12*0.9)*0.313)+(0.0045*('BW(predicted)'!AH12^0.75))+(0.0239*('BW(predicted)'!AH12^0.75)))))+((((1000*((0.16*0.07/0.72)*('ADG (predicted)'!AH12)))))))))</f>
        <v>11.827352457972196</v>
      </c>
      <c r="AM12" s="18">
        <f>((((((((FI_daily!DX12*0.9)*0.313)+(0.0045*('BW(predicted)'!AI12^0.75))+(0.0239*('BW(predicted)'!AI12^0.75)))))+((((1000*((0.16*0.07/0.72)*('ADG (predicted)'!AI12)))))))))</f>
        <v>14.414795576046917</v>
      </c>
      <c r="AN12" s="18">
        <f>((((((((FI_daily!DY12*0.9)*0.313)+(0.0045*('BW(predicted)'!AJ12^0.75))+(0.0239*('BW(predicted)'!AJ12^0.75)))))+((((1000*((0.16*0.07/0.72)*('ADG (predicted)'!AJ12)))))))))</f>
        <v>12.970980929352093</v>
      </c>
      <c r="AO12" s="18">
        <f>((((((((FI_daily!DZ12*0.9)*0.313)+(0.0045*('BW(predicted)'!AK12^0.75))+(0.0239*('BW(predicted)'!AK12^0.75)))))+((((1000*((0.16*0.07/0.72)*('ADG (predicted)'!AK12)))))))))</f>
        <v>13.004662905102446</v>
      </c>
      <c r="AP12" s="18">
        <f>((((((((FI_daily!EA12*0.9)*0.313)+(0.0045*('BW(predicted)'!AL12^0.75))+(0.0239*('BW(predicted)'!AL12^0.75)))))+((((1000*((0.16*0.07/0.72)*('ADG (predicted)'!AL12)))))))))</f>
        <v>13.518502801696179</v>
      </c>
      <c r="AQ12" s="18">
        <f>((((((((FI_daily!EB12*0.9)*0.313)+(0.0045*('BW(predicted)'!AM12^0.75))+(0.0239*('BW(predicted)'!AM12^0.75)))))+((((1000*((0.16*0.07/0.72)*('ADG (predicted)'!AM12)))))))))</f>
        <v>16.089688726054845</v>
      </c>
      <c r="AR12" s="18">
        <f>((((((((FI_daily!EC12*0.9)*0.313)+(0.0045*('BW(predicted)'!AN12^0.75))+(0.0239*('BW(predicted)'!AN12^0.75)))))+((((1000*((0.16*0.07/0.72)*('ADG (predicted)'!AN12)))))))))</f>
        <v>13.154698073960104</v>
      </c>
      <c r="AS12" s="18">
        <f>((((((((FI_daily!ED12*0.9)*0.313)+(0.0045*('BW(predicted)'!AO12^0.75))+(0.0239*('BW(predicted)'!AO12^0.75)))))+((((1000*((0.16*0.07/0.72)*('ADG (predicted)'!AO12)))))))))</f>
        <v>12.454629260736976</v>
      </c>
      <c r="AT12" s="18">
        <f>((((((((FI_daily!EE12*0.9)*0.313)+(0.0045*('BW(predicted)'!AP12^0.75))+(0.0239*('BW(predicted)'!AP12^0.75)))))+((((1000*((0.16*0.07/0.72)*('ADG (predicted)'!AP12)))))))))</f>
        <v>11.982929453777855</v>
      </c>
      <c r="AU12" s="18">
        <f t="shared" si="0"/>
        <v>13.33279689645526</v>
      </c>
    </row>
    <row r="13" spans="1:61" ht="15" thickBot="1" x14ac:dyDescent="0.35">
      <c r="A13" s="2">
        <v>8</v>
      </c>
      <c r="B13" s="18">
        <v>15.408167288260083</v>
      </c>
      <c r="C13" s="18">
        <v>15.449664056000884</v>
      </c>
      <c r="D13" s="18">
        <v>15.432659923655546</v>
      </c>
      <c r="E13" s="18">
        <f>(((((((FI_daily!CE13*0.313)+(0.0045*('BW(predicted)'!AQ13^0.75))+(0.0239*('BW(predicted)'!AQ13^0.75)))))+((((1000*((0.16*0.07/0.72)*('ADG (predicted)'!AQ13/1000)))))))))</f>
        <v>13.403528043431756</v>
      </c>
      <c r="F13" s="18">
        <v>15.024139984108022</v>
      </c>
      <c r="G13" s="18">
        <f>((((((((FI_daily!CR13*0.9)*0.313)+(0.0045*('BW(predicted)'!C13^0.75))+(0.0239*('BW(predicted)'!C13^0.75)))))+((((1000*((0.16*0.07/0.72)*('ADG (predicted)'!C13)))))))))</f>
        <v>12.790484344333928</v>
      </c>
      <c r="H13" s="18">
        <f>((((((((FI_daily!CS13*0.9)*0.313)+(0.0045*('BW(predicted)'!D13^0.75))+(0.0239*('BW(predicted)'!D13^0.75)))))+((((1000*((0.16*0.07/0.72)*('ADG (predicted)'!D13)))))))))</f>
        <v>14.217448034263544</v>
      </c>
      <c r="I13" s="18">
        <f>((((((((FI_daily!CT13*0.9)*0.313)+(0.0045*('BW(predicted)'!E13^0.75))+(0.0239*('BW(predicted)'!E13^0.75)))))+((((1000*((0.16*0.07/0.72)*('ADG (predicted)'!E13)))))))))</f>
        <v>6.8401095412354023</v>
      </c>
      <c r="J13" s="18">
        <f>((((((((FI_daily!CU13*0.9)*0.313)+(0.0045*('BW(predicted)'!F13^0.75))+(0.0239*('BW(predicted)'!F13^0.75)))))+((((1000*((0.16*0.07/0.72)*('ADG (predicted)'!F13)))))))))</f>
        <v>14.98390462485728</v>
      </c>
      <c r="K13" s="18">
        <f>((((((((FI_daily!CV13*0.9)*0.313)+(0.0045*('BW(predicted)'!G13^0.75))+(0.0239*('BW(predicted)'!G13^0.75)))))+((((1000*((0.16*0.07/0.72)*('ADG (predicted)'!G13)))))))))</f>
        <v>12.716809484936425</v>
      </c>
      <c r="L13" s="18">
        <f>((((((((FI_daily!CW13*0.9)*0.313)+(0.0045*('BW(predicted)'!H13^0.75))+(0.0239*('BW(predicted)'!H13^0.75)))))+((((1000*((0.16*0.07/0.72)*('ADG (predicted)'!H13)))))))))</f>
        <v>15.132837549245457</v>
      </c>
      <c r="M13" s="18">
        <f>((((((((FI_daily!CX13*0.9)*0.313)+(0.0045*('BW(predicted)'!I13^0.75))+(0.0239*('BW(predicted)'!I13^0.75)))))+((((1000*((0.16*0.07/0.72)*('ADG (predicted)'!I13)))))))))</f>
        <v>15.879608033894419</v>
      </c>
      <c r="N13" s="18">
        <f>((((((((FI_daily!CY13*0.9)*0.313)+(0.0045*('BW(predicted)'!J13^0.75))+(0.0239*('BW(predicted)'!J13^0.75)))))+((((1000*((0.16*0.07/0.72)*('ADG (predicted)'!J13)))))))))</f>
        <v>16.010937483904893</v>
      </c>
      <c r="O13" s="18">
        <f>((((((((FI_daily!CZ13*0.9)*0.313)+(0.0045*('BW(predicted)'!K13^0.75))+(0.0239*('BW(predicted)'!K13^0.75)))))+((((1000*((0.16*0.07/0.72)*('ADG (predicted)'!K13)))))))))</f>
        <v>9.8708522128431007</v>
      </c>
      <c r="P13" s="18">
        <f>((((((((FI_daily!DA13*0.9)*0.313)+(0.0045*('BW(predicted)'!L13^0.75))+(0.0239*('BW(predicted)'!L13^0.75)))))+((((1000*((0.16*0.07/0.72)*('ADG (predicted)'!L13)))))))))</f>
        <v>13.074562652352743</v>
      </c>
      <c r="Q13" s="18">
        <f>((((((((FI_daily!DB13*0.9)*0.313)+(0.0045*('BW(predicted)'!M13^0.75))+(0.0239*('BW(predicted)'!M13^0.75)))))+((((1000*((0.16*0.07/0.72)*('ADG (predicted)'!M13)))))))))</f>
        <v>14.336445229279507</v>
      </c>
      <c r="R13" s="18">
        <f>((((((((FI_daily!DC13*0.9)*0.313)+(0.0045*('BW(predicted)'!N13^0.75))+(0.0239*('BW(predicted)'!N13^0.75)))))+((((1000*((0.16*0.07/0.72)*('ADG (predicted)'!N13)))))))))</f>
        <v>15.115199243123241</v>
      </c>
      <c r="S13" s="19">
        <f>((((((((FI_daily!DD13*0.9)*0.313)+(0.0045*('BW(predicted)'!O13^0.75))+(0.0239*('BW(predicted)'!O13^0.75)))))+((((1000*((0.16*0.07/0.72)*('ADG (predicted)'!O13)))))))))</f>
        <v>15.024139984108022</v>
      </c>
      <c r="T13" s="18">
        <f>((((((((FI_daily!DE13*0.9)*0.313)+(0.0045*('BW(predicted)'!P13^0.75))+(0.0239*('BW(predicted)'!P13^0.75)))))+((((1000*((0.16*0.07/0.72)*('ADG (predicted)'!P13)))))))))</f>
        <v>14.886659595227192</v>
      </c>
      <c r="U13" s="18">
        <f>((((((((FI_daily!DF13*0.9)*0.313)+(0.0045*('BW(predicted)'!Q13^0.75))+(0.0239*('BW(predicted)'!Q13^0.75)))))+((((1000*((0.16*0.07/0.72)*('ADG (predicted)'!Q13)))))))))</f>
        <v>10.877849971315973</v>
      </c>
      <c r="V13" s="18">
        <f>((((((((FI_daily!DG13*0.9)*0.313)+(0.0045*('BW(predicted)'!R13^0.75))+(0.0239*('BW(predicted)'!R13^0.75)))))+((((1000*((0.16*0.07/0.72)*('ADG (predicted)'!R13)))))))))</f>
        <v>13.876109686775514</v>
      </c>
      <c r="W13" s="18">
        <f>((((((((FI_daily!DH13*0.9)*0.313)+(0.0045*('BW(predicted)'!S13^0.75))+(0.0239*('BW(predicted)'!S13^0.75)))))+((((1000*((0.16*0.07/0.72)*('ADG (predicted)'!S13)))))))))</f>
        <v>15.23489084020386</v>
      </c>
      <c r="X13" s="18">
        <f>((((((((FI_daily!DI13*0.9)*0.313)+(0.0045*('BW(predicted)'!T13^0.75))+(0.0239*('BW(predicted)'!T13^0.75)))))+((((1000*((0.16*0.07/0.72)*('ADG (predicted)'!T13)))))))))</f>
        <v>14.848381441350456</v>
      </c>
      <c r="Y13" s="18">
        <f>((((((((FI_daily!DJ13*0.9)*0.313)+(0.0045*('BW(predicted)'!U13^0.75))+(0.0239*('BW(predicted)'!U13^0.75)))))+((((1000*((0.16*0.07/0.72)*('ADG (predicted)'!U13)))))))))</f>
        <v>12.341653602816812</v>
      </c>
      <c r="Z13" s="18">
        <f>((((((((FI_daily!DK13*0.9)*0.313)+(0.0045*('BW(predicted)'!V13^0.75))+(0.0239*('BW(predicted)'!V13^0.75)))))+((((1000*((0.16*0.07/0.72)*('ADG (predicted)'!V13)))))))))</f>
        <v>12.787754326020616</v>
      </c>
      <c r="AA13" s="18">
        <f>((((((((FI_daily!DL13*0.9)*0.313)+(0.0045*('BW(predicted)'!W13^0.75))+(0.0239*('BW(predicted)'!W13^0.75)))))+((((1000*((0.16*0.07/0.72)*('ADG (predicted)'!W13)))))))))</f>
        <v>16.543850365564229</v>
      </c>
      <c r="AB13" s="18">
        <f>((((((((FI_daily!DM13*0.9)*0.313)+(0.0045*('BW(predicted)'!X13^0.75))+(0.0239*('BW(predicted)'!X13^0.75)))))+((((1000*((0.16*0.07/0.72)*('ADG (predicted)'!X13)))))))))</f>
        <v>12.286304931869658</v>
      </c>
      <c r="AC13" s="18">
        <f>((((((((FI_daily!DN13*0.9)*0.313)+(0.0045*('BW(predicted)'!Y13^0.75))+(0.0239*('BW(predicted)'!Y13^0.75)))))+((((1000*((0.16*0.07/0.72)*('ADG (predicted)'!Y13)))))))))</f>
        <v>15.147679154792796</v>
      </c>
      <c r="AD13" s="18">
        <f>((((((((FI_daily!DO13*0.9)*0.313)+(0.0045*('BW(predicted)'!Z13^0.75))+(0.0239*('BW(predicted)'!Z13^0.75)))))+((((1000*((0.16*0.07/0.72)*('ADG (predicted)'!Z13)))))))))</f>
        <v>8.7002068062452285</v>
      </c>
      <c r="AE13" s="18">
        <f>((((((((FI_daily!DP13*0.9)*0.313)+(0.0045*('BW(predicted)'!AA13^0.75))+(0.0239*('BW(predicted)'!AA13^0.75)))))+((((1000*((0.16*0.07/0.72)*('ADG (predicted)'!AA13)))))))))</f>
        <v>13.653240457036404</v>
      </c>
      <c r="AF13" s="18">
        <f>((((((((FI_daily!DQ13*0.9)*0.313)+(0.0045*('BW(predicted)'!AB13^0.75))+(0.0239*('BW(predicted)'!AB13^0.75)))))+((((1000*((0.16*0.07/0.72)*('ADG (predicted)'!AB13)))))))))</f>
        <v>15.661720789866937</v>
      </c>
      <c r="AG13" s="18">
        <f>((((((((FI_daily!DR13*0.9)*0.313)+(0.0045*('BW(predicted)'!AC13^0.75))+(0.0239*('BW(predicted)'!AC13^0.75)))))+((((1000*((0.16*0.07/0.72)*('ADG (predicted)'!AC13)))))))))</f>
        <v>15.258446828019478</v>
      </c>
      <c r="AH13" s="18">
        <f>((((((((FI_daily!DS13*0.9)*0.313)+(0.0045*('BW(predicted)'!AD13^0.75))+(0.0239*('BW(predicted)'!AD13^0.75)))))+((((1000*((0.16*0.07/0.72)*('ADG (predicted)'!AD13)))))))))</f>
        <v>11.887997120826562</v>
      </c>
      <c r="AI13" s="18">
        <f>((((((((FI_daily!DT13*0.9)*0.313)+(0.0045*('BW(predicted)'!AE13^0.75))+(0.0239*('BW(predicted)'!AE13^0.75)))))+((((1000*((0.16*0.07/0.72)*('ADG (predicted)'!AE13)))))))))</f>
        <v>11.948600084599599</v>
      </c>
      <c r="AJ13" s="18">
        <f>((((((((FI_daily!DU13*0.9)*0.313)+(0.0045*('BW(predicted)'!AF13^0.75))+(0.0239*('BW(predicted)'!AF13^0.75)))))+((((1000*((0.16*0.07/0.72)*('ADG (predicted)'!AF13)))))))))</f>
        <v>11.104331915017871</v>
      </c>
      <c r="AK13" s="18">
        <f>((((((((FI_daily!DV13*0.9)*0.313)+(0.0045*('BW(predicted)'!AG13^0.75))+(0.0239*('BW(predicted)'!AG13^0.75)))))+((((1000*((0.16*0.07/0.72)*('ADG (predicted)'!AG13)))))))))</f>
        <v>11.362752968100787</v>
      </c>
      <c r="AL13" s="18">
        <f>((((((((FI_daily!DW13*0.9)*0.313)+(0.0045*('BW(predicted)'!AH13^0.75))+(0.0239*('BW(predicted)'!AH13^0.75)))))+((((1000*((0.16*0.07/0.72)*('ADG (predicted)'!AH13)))))))))</f>
        <v>11.849110268436728</v>
      </c>
      <c r="AM13" s="18">
        <f>((((((((FI_daily!DX13*0.9)*0.313)+(0.0045*('BW(predicted)'!AI13^0.75))+(0.0239*('BW(predicted)'!AI13^0.75)))))+((((1000*((0.16*0.07/0.72)*('ADG (predicted)'!AI13)))))))))</f>
        <v>14.431383198782417</v>
      </c>
      <c r="AN13" s="18">
        <f>((((((((FI_daily!DY13*0.9)*0.313)+(0.0045*('BW(predicted)'!AJ13^0.75))+(0.0239*('BW(predicted)'!AJ13^0.75)))))+((((1000*((0.16*0.07/0.72)*('ADG (predicted)'!AJ13)))))))))</f>
        <v>12.988169080867989</v>
      </c>
      <c r="AO13" s="18">
        <f>((((((((FI_daily!DZ13*0.9)*0.313)+(0.0045*('BW(predicted)'!AK13^0.75))+(0.0239*('BW(predicted)'!AK13^0.75)))))+((((1000*((0.16*0.07/0.72)*('ADG (predicted)'!AK13)))))))))</f>
        <v>13.023099616226995</v>
      </c>
      <c r="AP13" s="18">
        <f>((((((((FI_daily!EA13*0.9)*0.313)+(0.0045*('BW(predicted)'!AL13^0.75))+(0.0239*('BW(predicted)'!AL13^0.75)))))+((((1000*((0.16*0.07/0.72)*('ADG (predicted)'!AL13)))))))))</f>
        <v>13.540567630673136</v>
      </c>
      <c r="AQ13" s="18">
        <f>((((((((FI_daily!EB13*0.9)*0.313)+(0.0045*('BW(predicted)'!AM13^0.75))+(0.0239*('BW(predicted)'!AM13^0.75)))))+((((1000*((0.16*0.07/0.72)*('ADG (predicted)'!AM13)))))))))</f>
        <v>16.104418303414874</v>
      </c>
      <c r="AR13" s="18">
        <f>((((((((FI_daily!EC13*0.9)*0.313)+(0.0045*('BW(predicted)'!AN13^0.75))+(0.0239*('BW(predicted)'!AN13^0.75)))))+((((1000*((0.16*0.07/0.72)*('ADG (predicted)'!AN13)))))))))</f>
        <v>13.167108826323735</v>
      </c>
      <c r="AS13" s="18">
        <f>((((((((FI_daily!ED13*0.9)*0.313)+(0.0045*('BW(predicted)'!AO13^0.75))+(0.0239*('BW(predicted)'!AO13^0.75)))))+((((1000*((0.16*0.07/0.72)*('ADG (predicted)'!AO13)))))))))</f>
        <v>12.470605659595162</v>
      </c>
      <c r="AT13" s="18">
        <f>((((((((FI_daily!EE13*0.9)*0.313)+(0.0045*('BW(predicted)'!AP13^0.75))+(0.0239*('BW(predicted)'!AP13^0.75)))))+((((1000*((0.16*0.07/0.72)*('ADG (predicted)'!AP13)))))))))</f>
        <v>12.00348489142743</v>
      </c>
      <c r="AU13" s="18">
        <f t="shared" si="0"/>
        <v>13.349492919494415</v>
      </c>
    </row>
    <row r="14" spans="1:61" ht="15" thickBot="1" x14ac:dyDescent="0.35">
      <c r="A14" s="2">
        <v>9</v>
      </c>
      <c r="B14" s="18">
        <v>15.458819751293621</v>
      </c>
      <c r="C14" s="18">
        <v>15.494427927840823</v>
      </c>
      <c r="D14" s="18">
        <v>15.475836071868157</v>
      </c>
      <c r="E14" s="18">
        <f>(((((((FI_daily!CE14*0.313)+(0.0045*('BW(predicted)'!AQ14^0.75))+(0.0239*('BW(predicted)'!AQ14^0.75)))))+((((1000*((0.16*0.07/0.72)*('ADG (predicted)'!AQ14/1000)))))))))</f>
        <v>13.421204912853916</v>
      </c>
      <c r="F14" s="18">
        <v>15.042895076127188</v>
      </c>
      <c r="G14" s="18">
        <f>((((((((FI_daily!CR14*0.9)*0.313)+(0.0045*('BW(predicted)'!C14^0.75))+(0.0239*('BW(predicted)'!C14^0.75)))))+((((1000*((0.16*0.07/0.72)*('ADG (predicted)'!C14)))))))))</f>
        <v>12.807859506408082</v>
      </c>
      <c r="H14" s="18">
        <f>((((((((FI_daily!CS14*0.9)*0.313)+(0.0045*('BW(predicted)'!D14^0.75))+(0.0239*('BW(predicted)'!D14^0.75)))))+((((1000*((0.16*0.07/0.72)*('ADG (predicted)'!D14)))))))))</f>
        <v>14.235134712945481</v>
      </c>
      <c r="I14" s="18">
        <f>((((((((FI_daily!CT14*0.9)*0.313)+(0.0045*('BW(predicted)'!E14^0.75))+(0.0239*('BW(predicted)'!E14^0.75)))))+((((1000*((0.16*0.07/0.72)*('ADG (predicted)'!E14)))))))))</f>
        <v>6.8507307215681212</v>
      </c>
      <c r="J14" s="18">
        <f>((((((((FI_daily!CU14*0.9)*0.313)+(0.0045*('BW(predicted)'!F14^0.75))+(0.0239*('BW(predicted)'!F14^0.75)))))+((((1000*((0.16*0.07/0.72)*('ADG (predicted)'!F14)))))))))</f>
        <v>15.000185517327415</v>
      </c>
      <c r="K14" s="18">
        <f>((((((((FI_daily!CV14*0.9)*0.313)+(0.0045*('BW(predicted)'!G14^0.75))+(0.0239*('BW(predicted)'!G14^0.75)))))+((((1000*((0.16*0.07/0.72)*('ADG (predicted)'!G14)))))))))</f>
        <v>12.731185358795463</v>
      </c>
      <c r="L14" s="18">
        <f>((((((((FI_daily!CW14*0.9)*0.313)+(0.0045*('BW(predicted)'!H14^0.75))+(0.0239*('BW(predicted)'!H14^0.75)))))+((((1000*((0.16*0.07/0.72)*('ADG (predicted)'!H14)))))))))</f>
        <v>15.153859568693459</v>
      </c>
      <c r="M14" s="18">
        <f>((((((((FI_daily!CX14*0.9)*0.313)+(0.0045*('BW(predicted)'!I14^0.75))+(0.0239*('BW(predicted)'!I14^0.75)))))+((((1000*((0.16*0.07/0.72)*('ADG (predicted)'!I14)))))))))</f>
        <v>15.897335821144253</v>
      </c>
      <c r="N14" s="18">
        <f>((((((((FI_daily!CY14*0.9)*0.313)+(0.0045*('BW(predicted)'!J14^0.75))+(0.0239*('BW(predicted)'!J14^0.75)))))+((((1000*((0.16*0.07/0.72)*('ADG (predicted)'!J14)))))))))</f>
        <v>16.03003358638702</v>
      </c>
      <c r="O14" s="18">
        <f>((((((((FI_daily!CZ14*0.9)*0.313)+(0.0045*('BW(predicted)'!K14^0.75))+(0.0239*('BW(predicted)'!K14^0.75)))))+((((1000*((0.16*0.07/0.72)*('ADG (predicted)'!K14)))))))))</f>
        <v>9.8861754129021708</v>
      </c>
      <c r="P14" s="18">
        <f>((((((((FI_daily!DA14*0.9)*0.313)+(0.0045*('BW(predicted)'!L14^0.75))+(0.0239*('BW(predicted)'!L14^0.75)))))+((((1000*((0.16*0.07/0.72)*('ADG (predicted)'!L14)))))))))</f>
        <v>13.088356066713366</v>
      </c>
      <c r="Q14" s="18">
        <f>((((((((FI_daily!DB14*0.9)*0.313)+(0.0045*('BW(predicted)'!M14^0.75))+(0.0239*('BW(predicted)'!M14^0.75)))))+((((1000*((0.16*0.07/0.72)*('ADG (predicted)'!M14)))))))))</f>
        <v>14.354954656903656</v>
      </c>
      <c r="R14" s="18">
        <f>((((((((FI_daily!DC14*0.9)*0.313)+(0.0045*('BW(predicted)'!N14^0.75))+(0.0239*('BW(predicted)'!N14^0.75)))))+((((1000*((0.16*0.07/0.72)*('ADG (predicted)'!N14)))))))))</f>
        <v>15.132730281383822</v>
      </c>
      <c r="S14" s="19">
        <f>((((((((FI_daily!DD14*0.9)*0.313)+(0.0045*('BW(predicted)'!O14^0.75))+(0.0239*('BW(predicted)'!O14^0.75)))))+((((1000*((0.16*0.07/0.72)*('ADG (predicted)'!O14)))))))))</f>
        <v>15.042895076127188</v>
      </c>
      <c r="T14" s="18">
        <f>((((((((FI_daily!DE14*0.9)*0.313)+(0.0045*('BW(predicted)'!P14^0.75))+(0.0239*('BW(predicted)'!P14^0.75)))))+((((1000*((0.16*0.07/0.72)*('ADG (predicted)'!P14)))))))))</f>
        <v>14.90513958119446</v>
      </c>
      <c r="U14" s="18">
        <f>((((((((FI_daily!DF14*0.9)*0.313)+(0.0045*('BW(predicted)'!Q14^0.75))+(0.0239*('BW(predicted)'!Q14^0.75)))))+((((1000*((0.16*0.07/0.72)*('ADG (predicted)'!Q14)))))))))</f>
        <v>10.889737835505924</v>
      </c>
      <c r="V14" s="18">
        <f>((((((((FI_daily!DG14*0.9)*0.313)+(0.0045*('BW(predicted)'!R14^0.75))+(0.0239*('BW(predicted)'!R14^0.75)))))+((((1000*((0.16*0.07/0.72)*('ADG (predicted)'!R14)))))))))</f>
        <v>13.895018733336411</v>
      </c>
      <c r="W14" s="18">
        <f>((((((((FI_daily!DH14*0.9)*0.313)+(0.0045*('BW(predicted)'!S14^0.75))+(0.0239*('BW(predicted)'!S14^0.75)))))+((((1000*((0.16*0.07/0.72)*('ADG (predicted)'!S14)))))))))</f>
        <v>15.255079979794077</v>
      </c>
      <c r="X14" s="18">
        <f>((((((((FI_daily!DI14*0.9)*0.313)+(0.0045*('BW(predicted)'!T14^0.75))+(0.0239*('BW(predicted)'!T14^0.75)))))+((((1000*((0.16*0.07/0.72)*('ADG (predicted)'!T14)))))))))</f>
        <v>14.868453110341857</v>
      </c>
      <c r="Y14" s="18">
        <f>((((((((FI_daily!DJ14*0.9)*0.313)+(0.0045*('BW(predicted)'!U14^0.75))+(0.0239*('BW(predicted)'!U14^0.75)))))+((((1000*((0.16*0.07/0.72)*('ADG (predicted)'!U14)))))))))</f>
        <v>12.350805280828025</v>
      </c>
      <c r="Z14" s="18">
        <f>((((((((FI_daily!DK14*0.9)*0.313)+(0.0045*('BW(predicted)'!V14^0.75))+(0.0239*('BW(predicted)'!V14^0.75)))))+((((1000*((0.16*0.07/0.72)*('ADG (predicted)'!V14)))))))))</f>
        <v>12.797097917384528</v>
      </c>
      <c r="AA14" s="18">
        <f>((((((((FI_daily!DL14*0.9)*0.313)+(0.0045*('BW(predicted)'!W14^0.75))+(0.0239*('BW(predicted)'!W14^0.75)))))+((((1000*((0.16*0.07/0.72)*('ADG (predicted)'!W14)))))))))</f>
        <v>16.564161381825699</v>
      </c>
      <c r="AB14" s="18">
        <f>((((((((FI_daily!DM14*0.9)*0.313)+(0.0045*('BW(predicted)'!X14^0.75))+(0.0239*('BW(predicted)'!X14^0.75)))))+((((1000*((0.16*0.07/0.72)*('ADG (predicted)'!X14)))))))))</f>
        <v>12.299206997318693</v>
      </c>
      <c r="AC14" s="18">
        <f>((((((((FI_daily!DN14*0.9)*0.313)+(0.0045*('BW(predicted)'!Y14^0.75))+(0.0239*('BW(predicted)'!Y14^0.75)))))+((((1000*((0.16*0.07/0.72)*('ADG (predicted)'!Y14)))))))))</f>
        <v>15.165971948868957</v>
      </c>
      <c r="AD14" s="18">
        <f>((((((((FI_daily!DO14*0.9)*0.313)+(0.0045*('BW(predicted)'!Z14^0.75))+(0.0239*('BW(predicted)'!Z14^0.75)))))+((((1000*((0.16*0.07/0.72)*('ADG (predicted)'!Z14)))))))))</f>
        <v>8.6980393586797931</v>
      </c>
      <c r="AE14" s="18">
        <f>((((((((FI_daily!DP14*0.9)*0.313)+(0.0045*('BW(predicted)'!AA14^0.75))+(0.0239*('BW(predicted)'!AA14^0.75)))))+((((1000*((0.16*0.07/0.72)*('ADG (predicted)'!AA14)))))))))</f>
        <v>13.674548272678832</v>
      </c>
      <c r="AF14" s="18">
        <f>((((((((FI_daily!DQ14*0.9)*0.313)+(0.0045*('BW(predicted)'!AB14^0.75))+(0.0239*('BW(predicted)'!AB14^0.75)))))+((((1000*((0.16*0.07/0.72)*('ADG (predicted)'!AB14)))))))))</f>
        <v>15.683253590911615</v>
      </c>
      <c r="AG14" s="18">
        <f>((((((((FI_daily!DR14*0.9)*0.313)+(0.0045*('BW(predicted)'!AC14^0.75))+(0.0239*('BW(predicted)'!AC14^0.75)))))+((((1000*((0.16*0.07/0.72)*('ADG (predicted)'!AC14)))))))))</f>
        <v>15.277471302315423</v>
      </c>
      <c r="AH14" s="18">
        <f>((((((((FI_daily!DS14*0.9)*0.313)+(0.0045*('BW(predicted)'!AD14^0.75))+(0.0239*('BW(predicted)'!AD14^0.75)))))+((((1000*((0.16*0.07/0.72)*('ADG (predicted)'!AD14)))))))))</f>
        <v>11.903930552233525</v>
      </c>
      <c r="AI14" s="18">
        <f>((((((((FI_daily!DT14*0.9)*0.313)+(0.0045*('BW(predicted)'!AE14^0.75))+(0.0239*('BW(predicted)'!AE14^0.75)))))+((((1000*((0.16*0.07/0.72)*('ADG (predicted)'!AE14)))))))))</f>
        <v>11.971078992556546</v>
      </c>
      <c r="AJ14" s="18">
        <f>((((((((FI_daily!DU14*0.9)*0.313)+(0.0045*('BW(predicted)'!AF14^0.75))+(0.0239*('BW(predicted)'!AF14^0.75)))))+((((1000*((0.16*0.07/0.72)*('ADG (predicted)'!AF14)))))))))</f>
        <v>11.121421558599886</v>
      </c>
      <c r="AK14" s="18">
        <f>((((((((FI_daily!DV14*0.9)*0.313)+(0.0045*('BW(predicted)'!AG14^0.75))+(0.0239*('BW(predicted)'!AG14^0.75)))))+((((1000*((0.16*0.07/0.72)*('ADG (predicted)'!AG14)))))))))</f>
        <v>11.376536028642466</v>
      </c>
      <c r="AL14" s="18">
        <f>((((((((FI_daily!DW14*0.9)*0.313)+(0.0045*('BW(predicted)'!AH14^0.75))+(0.0239*('BW(predicted)'!AH14^0.75)))))+((((1000*((0.16*0.07/0.72)*('ADG (predicted)'!AH14)))))))))</f>
        <v>11.870822940602125</v>
      </c>
      <c r="AM14" s="18">
        <f>((((((((FI_daily!DX14*0.9)*0.313)+(0.0045*('BW(predicted)'!AI14^0.75))+(0.0239*('BW(predicted)'!AI14^0.75)))))+((((1000*((0.16*0.07/0.72)*('ADG (predicted)'!AI14)))))))))</f>
        <v>14.447910395962094</v>
      </c>
      <c r="AN14" s="18">
        <f>((((((((FI_daily!DY14*0.9)*0.313)+(0.0045*('BW(predicted)'!AJ14^0.75))+(0.0239*('BW(predicted)'!AJ14^0.75)))))+((((1000*((0.16*0.07/0.72)*('ADG (predicted)'!AJ14)))))))))</f>
        <v>13.005304712314912</v>
      </c>
      <c r="AO14" s="18">
        <f>((((((((FI_daily!DZ14*0.9)*0.313)+(0.0045*('BW(predicted)'!AK14^0.75))+(0.0239*('BW(predicted)'!AK14^0.75)))))+((((1000*((0.16*0.07/0.72)*('ADG (predicted)'!AK14)))))))))</f>
        <v>13.041498800828279</v>
      </c>
      <c r="AP14" s="18">
        <f>((((((((FI_daily!EA14*0.9)*0.313)+(0.0045*('BW(predicted)'!AL14^0.75))+(0.0239*('BW(predicted)'!AL14^0.75)))))+((((1000*((0.16*0.07/0.72)*('ADG (predicted)'!AL14)))))))))</f>
        <v>13.562586053430472</v>
      </c>
      <c r="AQ14" s="18">
        <f>((((((((FI_daily!EB14*0.9)*0.313)+(0.0045*('BW(predicted)'!AM14^0.75))+(0.0239*('BW(predicted)'!AM14^0.75)))))+((((1000*((0.16*0.07/0.72)*('ADG (predicted)'!AM14)))))))))</f>
        <v>16.119075362895543</v>
      </c>
      <c r="AR14" s="18">
        <f>((((((((FI_daily!EC14*0.9)*0.313)+(0.0045*('BW(predicted)'!AN14^0.75))+(0.0239*('BW(predicted)'!AN14^0.75)))))+((((1000*((0.16*0.07/0.72)*('ADG (predicted)'!AN14)))))))))</f>
        <v>13.179477458072208</v>
      </c>
      <c r="AS14" s="18">
        <f>((((((((FI_daily!ED14*0.9)*0.313)+(0.0045*('BW(predicted)'!AO14^0.75))+(0.0239*('BW(predicted)'!AO14^0.75)))))+((((1000*((0.16*0.07/0.72)*('ADG (predicted)'!AO14)))))))))</f>
        <v>12.486534194632277</v>
      </c>
      <c r="AT14" s="18">
        <f>((((((((FI_daily!EE14*0.9)*0.313)+(0.0045*('BW(predicted)'!AP14^0.75))+(0.0239*('BW(predicted)'!AP14^0.75)))))+((((1000*((0.16*0.07/0.72)*('ADG (predicted)'!AP14)))))))))</f>
        <v>12.02399539835287</v>
      </c>
      <c r="AU14" s="18">
        <f t="shared" si="0"/>
        <v>13.366139850685176</v>
      </c>
    </row>
    <row r="15" spans="1:61" ht="15" thickBot="1" x14ac:dyDescent="0.35">
      <c r="A15" s="2">
        <v>10</v>
      </c>
      <c r="B15" s="18">
        <v>15.508893733244683</v>
      </c>
      <c r="C15" s="18">
        <v>15.538821205983885</v>
      </c>
      <c r="D15" s="18">
        <v>15.519001901870801</v>
      </c>
      <c r="E15" s="18">
        <f>(((((((FI_daily!CE15*0.313)+(0.0045*('BW(predicted)'!AQ15^0.75))+(0.0239*('BW(predicted)'!AQ15^0.75)))))+((((1000*((0.16*0.07/0.72)*('ADG (predicted)'!AQ15/1000)))))))))</f>
        <v>13.438835585612093</v>
      </c>
      <c r="F15" s="18">
        <v>15.061596258925476</v>
      </c>
      <c r="G15" s="18">
        <f>((((((((FI_daily!CR15*0.9)*0.313)+(0.0045*('BW(predicted)'!C15^0.75))+(0.0239*('BW(predicted)'!C15^0.75)))))+((((1000*((0.16*0.07/0.72)*('ADG (predicted)'!C15)))))))))</f>
        <v>12.825189598011086</v>
      </c>
      <c r="H15" s="18">
        <f>((((((((FI_daily!CS15*0.9)*0.313)+(0.0045*('BW(predicted)'!D15^0.75))+(0.0239*('BW(predicted)'!D15^0.75)))))+((((1000*((0.16*0.07/0.72)*('ADG (predicted)'!D15)))))))))</f>
        <v>14.252775390571401</v>
      </c>
      <c r="I15" s="18">
        <f>((((((((FI_daily!CT15*0.9)*0.313)+(0.0045*('BW(predicted)'!E15^0.75))+(0.0239*('BW(predicted)'!E15^0.75)))))+((((1000*((0.16*0.07/0.72)*('ADG (predicted)'!E15)))))))))</f>
        <v>6.8613353733547768</v>
      </c>
      <c r="J15" s="18">
        <f>((((((((FI_daily!CU15*0.9)*0.313)+(0.0045*('BW(predicted)'!F15^0.75))+(0.0239*('BW(predicted)'!F15^0.75)))))+((((1000*((0.16*0.07/0.72)*('ADG (predicted)'!F15)))))))))</f>
        <v>15.016412950302952</v>
      </c>
      <c r="K15" s="18">
        <f>((((((((FI_daily!CV15*0.9)*0.313)+(0.0045*('BW(predicted)'!G15^0.75))+(0.0239*('BW(predicted)'!G15^0.75)))))+((((1000*((0.16*0.07/0.72)*('ADG (predicted)'!G15)))))))))</f>
        <v>12.745516894607231</v>
      </c>
      <c r="L15" s="18">
        <f>((((((((FI_daily!CW15*0.9)*0.313)+(0.0045*('BW(predicted)'!H15^0.75))+(0.0239*('BW(predicted)'!H15^0.75)))))+((((1000*((0.16*0.07/0.72)*('ADG (predicted)'!H15)))))))))</f>
        <v>15.174819107678463</v>
      </c>
      <c r="M15" s="18">
        <f>((((((((FI_daily!CX15*0.9)*0.313)+(0.0045*('BW(predicted)'!I15^0.75))+(0.0239*('BW(predicted)'!I15^0.75)))))+((((1000*((0.16*0.07/0.72)*('ADG (predicted)'!I15)))))))))</f>
        <v>15.914999639684863</v>
      </c>
      <c r="N15" s="18">
        <f>((((((((FI_daily!CY15*0.9)*0.313)+(0.0045*('BW(predicted)'!J15^0.75))+(0.0239*('BW(predicted)'!J15^0.75)))))+((((1000*((0.16*0.07/0.72)*('ADG (predicted)'!J15)))))))))</f>
        <v>16.049066406162694</v>
      </c>
      <c r="O15" s="18">
        <f>((((((((FI_daily!CZ15*0.9)*0.313)+(0.0045*('BW(predicted)'!K15^0.75))+(0.0239*('BW(predicted)'!K15^0.75)))))+((((1000*((0.16*0.07/0.72)*('ADG (predicted)'!K15)))))))))</f>
        <v>9.9014675290035328</v>
      </c>
      <c r="P15" s="18">
        <f>((((((((FI_daily!DA15*0.9)*0.313)+(0.0045*('BW(predicted)'!L15^0.75))+(0.0239*('BW(predicted)'!L15^0.75)))))+((((1000*((0.16*0.07/0.72)*('ADG (predicted)'!L15)))))))))</f>
        <v>13.102104216036855</v>
      </c>
      <c r="Q15" s="18">
        <f>((((((((FI_daily!DB15*0.9)*0.313)+(0.0045*('BW(predicted)'!M15^0.75))+(0.0239*('BW(predicted)'!M15^0.75)))))+((((1000*((0.16*0.07/0.72)*('ADG (predicted)'!M15)))))))))</f>
        <v>14.373399807947237</v>
      </c>
      <c r="R15" s="18">
        <f>((((((((FI_daily!DC15*0.9)*0.313)+(0.0045*('BW(predicted)'!N15^0.75))+(0.0239*('BW(predicted)'!N15^0.75)))))+((((1000*((0.16*0.07/0.72)*('ADG (predicted)'!N15)))))))))</f>
        <v>15.150208031754977</v>
      </c>
      <c r="S15" s="19">
        <f>((((((((FI_daily!DD15*0.9)*0.313)+(0.0045*('BW(predicted)'!O15^0.75))+(0.0239*('BW(predicted)'!O15^0.75)))))+((((1000*((0.16*0.07/0.72)*('ADG (predicted)'!O15)))))))))</f>
        <v>15.061596258925476</v>
      </c>
      <c r="T15" s="18">
        <f>((((((((FI_daily!DE15*0.9)*0.313)+(0.0045*('BW(predicted)'!P15^0.75))+(0.0239*('BW(predicted)'!P15^0.75)))))+((((1000*((0.16*0.07/0.72)*('ADG (predicted)'!P15)))))))))</f>
        <v>14.923565800312861</v>
      </c>
      <c r="U15" s="18">
        <f>((((((((FI_daily!DF15*0.9)*0.313)+(0.0045*('BW(predicted)'!Q15^0.75))+(0.0239*('BW(predicted)'!Q15^0.75)))))+((((1000*((0.16*0.07/0.72)*('ADG (predicted)'!Q15)))))))))</f>
        <v>10.901591448956445</v>
      </c>
      <c r="V15" s="18">
        <f>((((((((FI_daily!DG15*0.9)*0.313)+(0.0045*('BW(predicted)'!R15^0.75))+(0.0239*('BW(predicted)'!R15^0.75)))))+((((1000*((0.16*0.07/0.72)*('ADG (predicted)'!R15)))))))))</f>
        <v>13.913889180578325</v>
      </c>
      <c r="W15" s="18">
        <f>((((((((FI_daily!DH15*0.9)*0.313)+(0.0045*('BW(predicted)'!S15^0.75))+(0.0239*('BW(predicted)'!S15^0.75)))))+((((1000*((0.16*0.07/0.72)*('ADG (predicted)'!S15)))))))))</f>
        <v>15.275218462813983</v>
      </c>
      <c r="X15" s="18">
        <f>((((((((FI_daily!DI15*0.9)*0.313)+(0.0045*('BW(predicted)'!T15^0.75))+(0.0239*('BW(predicted)'!T15^0.75)))))+((((1000*((0.16*0.07/0.72)*('ADG (predicted)'!T15)))))))))</f>
        <v>14.888467391446525</v>
      </c>
      <c r="Y15" s="18">
        <f>((((((((FI_daily!DJ15*0.9)*0.313)+(0.0045*('BW(predicted)'!U15^0.75))+(0.0239*('BW(predicted)'!U15^0.75)))))+((((1000*((0.16*0.07/0.72)*('ADG (predicted)'!U15)))))))))</f>
        <v>12.359918764897081</v>
      </c>
      <c r="Z15" s="18">
        <f>((((((((FI_daily!DK15*0.9)*0.313)+(0.0045*('BW(predicted)'!V15^0.75))+(0.0239*('BW(predicted)'!V15^0.75)))))+((((1000*((0.16*0.07/0.72)*('ADG (predicted)'!V15)))))))))</f>
        <v>12.806399239285243</v>
      </c>
      <c r="AA15" s="18">
        <f>((((((((FI_daily!DL15*0.9)*0.313)+(0.0045*('BW(predicted)'!W15^0.75))+(0.0239*('BW(predicted)'!W15^0.75)))))+((((1000*((0.16*0.07/0.72)*('ADG (predicted)'!W15)))))))))</f>
        <v>16.584413576039672</v>
      </c>
      <c r="AB15" s="18">
        <f>((((((((FI_daily!DM15*0.9)*0.313)+(0.0045*('BW(predicted)'!X15^0.75))+(0.0239*('BW(predicted)'!X15^0.75)))))+((((1000*((0.16*0.07/0.72)*('ADG (predicted)'!X15)))))))))</f>
        <v>12.312068607698373</v>
      </c>
      <c r="AC15" s="18">
        <f>((((((((FI_daily!DN15*0.9)*0.313)+(0.0045*('BW(predicted)'!Y15^0.75))+(0.0239*('BW(predicted)'!Y15^0.75)))))+((((1000*((0.16*0.07/0.72)*('ADG (predicted)'!Y15)))))))))</f>
        <v>15.184210630548522</v>
      </c>
      <c r="AD15" s="18">
        <f>((((((((FI_daily!DO15*0.9)*0.313)+(0.0045*('BW(predicted)'!Z15^0.75))+(0.0239*('BW(predicted)'!Z15^0.75)))))+((((1000*((0.16*0.07/0.72)*('ADG (predicted)'!Z15)))))))))</f>
        <v>8.6958529076547322</v>
      </c>
      <c r="AE15" s="18">
        <f>((((((((FI_daily!DP15*0.9)*0.313)+(0.0045*('BW(predicted)'!AA15^0.75))+(0.0239*('BW(predicted)'!AA15^0.75)))))+((((1000*((0.16*0.07/0.72)*('ADG (predicted)'!AA15)))))))))</f>
        <v>13.695806841513342</v>
      </c>
      <c r="AF15" s="18">
        <f>((((((((FI_daily!DQ15*0.9)*0.313)+(0.0045*('BW(predicted)'!AB15^0.75))+(0.0239*('BW(predicted)'!AB15^0.75)))))+((((1000*((0.16*0.07/0.72)*('ADG (predicted)'!AB15)))))))))</f>
        <v>15.7047308421475</v>
      </c>
      <c r="AG15" s="18">
        <f>((((((((FI_daily!DR15*0.9)*0.313)+(0.0045*('BW(predicted)'!AC15^0.75))+(0.0239*('BW(predicted)'!AC15^0.75)))))+((((1000*((0.16*0.07/0.72)*('ADG (predicted)'!AC15)))))))))</f>
        <v>15.296433159281825</v>
      </c>
      <c r="AH15" s="18">
        <f>((((((((FI_daily!DS15*0.9)*0.313)+(0.0045*('BW(predicted)'!AD15^0.75))+(0.0239*('BW(predicted)'!AD15^0.75)))))+((((1000*((0.16*0.07/0.72)*('ADG (predicted)'!AD15)))))))))</f>
        <v>11.919830198560234</v>
      </c>
      <c r="AI15" s="18">
        <f>((((((((FI_daily!DT15*0.9)*0.313)+(0.0045*('BW(predicted)'!AE15^0.75))+(0.0239*('BW(predicted)'!AE15^0.75)))))+((((1000*((0.16*0.07/0.72)*('ADG (predicted)'!AE15)))))))))</f>
        <v>11.99351146713679</v>
      </c>
      <c r="AJ15" s="18">
        <f>((((((((FI_daily!DU15*0.9)*0.313)+(0.0045*('BW(predicted)'!AF15^0.75))+(0.0239*('BW(predicted)'!AF15^0.75)))))+((((1000*((0.16*0.07/0.72)*('ADG (predicted)'!AF15)))))))))</f>
        <v>11.138476236860278</v>
      </c>
      <c r="AK15" s="18">
        <f>((((((((FI_daily!DV15*0.9)*0.313)+(0.0045*('BW(predicted)'!AG15^0.75))+(0.0239*('BW(predicted)'!AG15^0.75)))))+((((1000*((0.16*0.07/0.72)*('ADG (predicted)'!AG15)))))))))</f>
        <v>11.390283921862798</v>
      </c>
      <c r="AL15" s="18">
        <f>((((((((FI_daily!DW15*0.9)*0.313)+(0.0045*('BW(predicted)'!AH15^0.75))+(0.0239*('BW(predicted)'!AH15^0.75)))))+((((1000*((0.16*0.07/0.72)*('ADG (predicted)'!AH15)))))))))</f>
        <v>11.892497421795504</v>
      </c>
      <c r="AM15" s="18">
        <f>((((((((FI_daily!DX15*0.9)*0.313)+(0.0045*('BW(predicted)'!AI15^0.75))+(0.0239*('BW(predicted)'!AI15^0.75)))))+((((1000*((0.16*0.07/0.72)*('ADG (predicted)'!AI15)))))))))</f>
        <v>14.464382192045401</v>
      </c>
      <c r="AN15" s="18">
        <f>((((((((FI_daily!DY15*0.9)*0.313)+(0.0045*('BW(predicted)'!AJ15^0.75))+(0.0239*('BW(predicted)'!AJ15^0.75)))))+((((1000*((0.16*0.07/0.72)*('ADG (predicted)'!AJ15)))))))))</f>
        <v>13.022392469673836</v>
      </c>
      <c r="AO15" s="18">
        <f>((((((((FI_daily!DZ15*0.9)*0.313)+(0.0045*('BW(predicted)'!AK15^0.75))+(0.0239*('BW(predicted)'!AK15^0.75)))))+((((1000*((0.16*0.07/0.72)*('ADG (predicted)'!AK15)))))))))</f>
        <v>13.059855974072939</v>
      </c>
      <c r="AP15" s="18">
        <f>((((((((FI_daily!EA15*0.9)*0.313)+(0.0045*('BW(predicted)'!AL15^0.75))+(0.0239*('BW(predicted)'!AL15^0.75)))))+((((1000*((0.16*0.07/0.72)*('ADG (predicted)'!AL15)))))))))</f>
        <v>13.584556691366615</v>
      </c>
      <c r="AQ15" s="18">
        <f>((((((((FI_daily!EB15*0.9)*0.313)+(0.0045*('BW(predicted)'!AM15^0.75))+(0.0239*('BW(predicted)'!AM15^0.75)))))+((((1000*((0.16*0.07/0.72)*('ADG (predicted)'!AM15)))))))))</f>
        <v>16.133668196357338</v>
      </c>
      <c r="AR15" s="18">
        <f>((((((((FI_daily!EC15*0.9)*0.313)+(0.0045*('BW(predicted)'!AN15^0.75))+(0.0239*('BW(predicted)'!AN15^0.75)))))+((((1000*((0.16*0.07/0.72)*('ADG (predicted)'!AN15)))))))))</f>
        <v>13.191808014235722</v>
      </c>
      <c r="AS15" s="18">
        <f>((((((((FI_daily!ED15*0.9)*0.313)+(0.0045*('BW(predicted)'!AO15^0.75))+(0.0239*('BW(predicted)'!AO15^0.75)))))+((((1000*((0.16*0.07/0.72)*('ADG (predicted)'!AO15)))))))))</f>
        <v>12.502413634686096</v>
      </c>
      <c r="AT15" s="18">
        <f>((((((((FI_daily!EE15*0.9)*0.313)+(0.0045*('BW(predicted)'!AP15^0.75))+(0.0239*('BW(predicted)'!AP15^0.75)))))+((((1000*((0.16*0.07/0.72)*('ADG (predicted)'!AP15)))))))))</f>
        <v>12.04446508302313</v>
      </c>
      <c r="AU15" s="18">
        <f t="shared" si="0"/>
        <v>13.382739988972322</v>
      </c>
    </row>
    <row r="16" spans="1:61" ht="15" thickBot="1" x14ac:dyDescent="0.35">
      <c r="A16" s="2">
        <v>11</v>
      </c>
      <c r="B16" s="18">
        <v>15.558391063855321</v>
      </c>
      <c r="C16" s="18">
        <v>15.582845720172125</v>
      </c>
      <c r="D16" s="18">
        <v>15.562157734950434</v>
      </c>
      <c r="E16" s="18">
        <f>(((((((FI_daily!CE16*0.313)+(0.0045*('BW(predicted)'!AQ16^0.75))+(0.0239*('BW(predicted)'!AQ16^0.75)))))+((((1000*((0.16*0.07/0.72)*('ADG (predicted)'!AQ16/1000)))))))))</f>
        <v>13.456421344656652</v>
      </c>
      <c r="F16" s="18">
        <v>15.080239818947897</v>
      </c>
      <c r="G16" s="18">
        <f>((((((((FI_daily!CR16*0.9)*0.313)+(0.0045*('BW(predicted)'!C16^0.75))+(0.0239*('BW(predicted)'!C16^0.75)))))+((((1000*((0.16*0.07/0.72)*('ADG (predicted)'!C16)))))))))</f>
        <v>12.842476023306443</v>
      </c>
      <c r="H16" s="18">
        <f>((((((((FI_daily!CS16*0.9)*0.313)+(0.0045*('BW(predicted)'!D16^0.75))+(0.0239*('BW(predicted)'!D16^0.75)))))+((((1000*((0.16*0.07/0.72)*('ADG (predicted)'!D16)))))))))</f>
        <v>14.270374259116553</v>
      </c>
      <c r="I16" s="18">
        <f>((((((((FI_daily!CT16*0.9)*0.313)+(0.0045*('BW(predicted)'!E16^0.75))+(0.0239*('BW(predicted)'!E16^0.75)))))+((((1000*((0.16*0.07/0.72)*('ADG (predicted)'!E16)))))))))</f>
        <v>6.8719293792881544</v>
      </c>
      <c r="J16" s="18">
        <f>((((((((FI_daily!CU16*0.9)*0.313)+(0.0045*('BW(predicted)'!F16^0.75))+(0.0239*('BW(predicted)'!F16^0.75)))))+((((1000*((0.16*0.07/0.72)*('ADG (predicted)'!F16)))))))))</f>
        <v>15.032594135551307</v>
      </c>
      <c r="K16" s="18">
        <f>((((((((FI_daily!CV16*0.9)*0.313)+(0.0045*('BW(predicted)'!G16^0.75))+(0.0239*('BW(predicted)'!G16^0.75)))))+((((1000*((0.16*0.07/0.72)*('ADG (predicted)'!G16)))))))))</f>
        <v>12.759810950361306</v>
      </c>
      <c r="L16" s="18">
        <f>((((((((FI_daily!CW16*0.9)*0.313)+(0.0045*('BW(predicted)'!H16^0.75))+(0.0239*('BW(predicted)'!H16^0.75)))))+((((1000*((0.16*0.07/0.72)*('ADG (predicted)'!H16)))))))))</f>
        <v>15.195723894482345</v>
      </c>
      <c r="M16" s="18">
        <f>((((((((FI_daily!CX16*0.9)*0.313)+(0.0045*('BW(predicted)'!I16^0.75))+(0.0239*('BW(predicted)'!I16^0.75)))))+((((1000*((0.16*0.07/0.72)*('ADG (predicted)'!I16)))))))))</f>
        <v>15.932598973425058</v>
      </c>
      <c r="N16" s="18">
        <f>((((((((FI_daily!CY16*0.9)*0.313)+(0.0045*('BW(predicted)'!J16^0.75))+(0.0239*('BW(predicted)'!J16^0.75)))))+((((1000*((0.16*0.07/0.72)*('ADG (predicted)'!J16)))))))))</f>
        <v>16.068041014362855</v>
      </c>
      <c r="O16" s="18">
        <f>((((((((FI_daily!CZ16*0.9)*0.313)+(0.0045*('BW(predicted)'!K16^0.75))+(0.0239*('BW(predicted)'!K16^0.75)))))+((((1000*((0.16*0.07/0.72)*('ADG (predicted)'!K16)))))))))</f>
        <v>9.9167294082356623</v>
      </c>
      <c r="P16" s="18">
        <f>((((((((FI_daily!DA16*0.9)*0.313)+(0.0045*('BW(predicted)'!L16^0.75))+(0.0239*('BW(predicted)'!L16^0.75)))))+((((1000*((0.16*0.07/0.72)*('ADG (predicted)'!L16)))))))))</f>
        <v>13.115803025083761</v>
      </c>
      <c r="Q16" s="18">
        <f>((((((((FI_daily!DB16*0.9)*0.313)+(0.0045*('BW(predicted)'!M16^0.75))+(0.0239*('BW(predicted)'!M16^0.75)))))+((((1000*((0.16*0.07/0.72)*('ADG (predicted)'!M16)))))))))</f>
        <v>14.391785770938116</v>
      </c>
      <c r="R16" s="18">
        <f>((((((((FI_daily!DC16*0.9)*0.313)+(0.0045*('BW(predicted)'!N16^0.75))+(0.0239*('BW(predicted)'!N16^0.75)))))+((((1000*((0.16*0.07/0.72)*('ADG (predicted)'!N16)))))))))</f>
        <v>15.167628737200664</v>
      </c>
      <c r="S16" s="19">
        <f>((((((((FI_daily!DD16*0.9)*0.313)+(0.0045*('BW(predicted)'!O16^0.75))+(0.0239*('BW(predicted)'!O16^0.75)))))+((((1000*((0.16*0.07/0.72)*('ADG (predicted)'!O16)))))))))</f>
        <v>15.080239818947897</v>
      </c>
      <c r="T16" s="18">
        <f>((((((((FI_daily!DE16*0.9)*0.313)+(0.0045*('BW(predicted)'!P16^0.75))+(0.0239*('BW(predicted)'!P16^0.75)))))+((((1000*((0.16*0.07/0.72)*('ADG (predicted)'!P16)))))))))</f>
        <v>14.941942833327564</v>
      </c>
      <c r="U16" s="18">
        <f>((((((((FI_daily!DF16*0.9)*0.313)+(0.0045*('BW(predicted)'!Q16^0.75))+(0.0239*('BW(predicted)'!Q16^0.75)))))+((((1000*((0.16*0.07/0.72)*('ADG (predicted)'!Q16)))))))))</f>
        <v>10.913411760918899</v>
      </c>
      <c r="V16" s="18">
        <f>((((((((FI_daily!DG16*0.9)*0.313)+(0.0045*('BW(predicted)'!R16^0.75))+(0.0239*('BW(predicted)'!R16^0.75)))))+((((1000*((0.16*0.07/0.72)*('ADG (predicted)'!R16)))))))))</f>
        <v>13.932716553413588</v>
      </c>
      <c r="W16" s="18">
        <f>((((((((FI_daily!DH16*0.9)*0.313)+(0.0045*('BW(predicted)'!S16^0.75))+(0.0239*('BW(predicted)'!S16^0.75)))))+((((1000*((0.16*0.07/0.72)*('ADG (predicted)'!S16)))))))))</f>
        <v>15.295305192389435</v>
      </c>
      <c r="X16" s="18">
        <f>((((((((FI_daily!DI16*0.9)*0.313)+(0.0045*('BW(predicted)'!T16^0.75))+(0.0239*('BW(predicted)'!T16^0.75)))))+((((1000*((0.16*0.07/0.72)*('ADG (predicted)'!T16)))))))))</f>
        <v>14.908429077603403</v>
      </c>
      <c r="Y16" s="18">
        <f>((((((((FI_daily!DJ16*0.9)*0.313)+(0.0045*('BW(predicted)'!U16^0.75))+(0.0239*('BW(predicted)'!U16^0.75)))))+((((1000*((0.16*0.07/0.72)*('ADG (predicted)'!U16)))))))))</f>
        <v>12.369000628374131</v>
      </c>
      <c r="Z16" s="18">
        <f>((((((((FI_daily!DK16*0.9)*0.313)+(0.0045*('BW(predicted)'!V16^0.75))+(0.0239*('BW(predicted)'!V16^0.75)))))+((((1000*((0.16*0.07/0.72)*('ADG (predicted)'!V16)))))))))</f>
        <v>12.815659551337385</v>
      </c>
      <c r="AA16" s="18">
        <f>((((((((FI_daily!DL16*0.9)*0.313)+(0.0045*('BW(predicted)'!W16^0.75))+(0.0239*('BW(predicted)'!W16^0.75)))))+((((1000*((0.16*0.07/0.72)*('ADG (predicted)'!W16)))))))))</f>
        <v>16.60460889021844</v>
      </c>
      <c r="AB16" s="18">
        <f>((((((((FI_daily!DM16*0.9)*0.313)+(0.0045*('BW(predicted)'!X16^0.75))+(0.0239*('BW(predicted)'!X16^0.75)))))+((((1000*((0.16*0.07/0.72)*('ADG (predicted)'!X16)))))))))</f>
        <v>12.324888136379569</v>
      </c>
      <c r="AC16" s="18">
        <f>((((((((FI_daily!DN16*0.9)*0.313)+(0.0045*('BW(predicted)'!Y16^0.75))+(0.0239*('BW(predicted)'!Y16^0.75)))))+((((1000*((0.16*0.07/0.72)*('ADG (predicted)'!Y16)))))))))</f>
        <v>15.202391498643573</v>
      </c>
      <c r="AD16" s="18">
        <f>((((((((FI_daily!DO16*0.9)*0.313)+(0.0045*('BW(predicted)'!Z16^0.75))+(0.0239*('BW(predicted)'!Z16^0.75)))))+((((1000*((0.16*0.07/0.72)*('ADG (predicted)'!Z16)))))))))</f>
        <v>8.693647840589108</v>
      </c>
      <c r="AE16" s="18">
        <f>((((((((FI_daily!DP16*0.9)*0.313)+(0.0045*('BW(predicted)'!AA16^0.75))+(0.0239*('BW(predicted)'!AA16^0.75)))))+((((1000*((0.16*0.07/0.72)*('ADG (predicted)'!AA16)))))))))</f>
        <v>13.717012275487427</v>
      </c>
      <c r="AF16" s="18">
        <f>((((((((FI_daily!DQ16*0.9)*0.313)+(0.0045*('BW(predicted)'!AB16^0.75))+(0.0239*('BW(predicted)'!AB16^0.75)))))+((((1000*((0.16*0.07/0.72)*('ADG (predicted)'!AB16)))))))))</f>
        <v>15.72615435570107</v>
      </c>
      <c r="AG16" s="18">
        <f>((((((((FI_daily!DR16*0.9)*0.313)+(0.0045*('BW(predicted)'!AC16^0.75))+(0.0239*('BW(predicted)'!AC16^0.75)))))+((((1000*((0.16*0.07/0.72)*('ADG (predicted)'!AC16)))))))))</f>
        <v>15.315340126348643</v>
      </c>
      <c r="AH16" s="18">
        <f>((((((((FI_daily!DS16*0.9)*0.313)+(0.0045*('BW(predicted)'!AD16^0.75))+(0.0239*('BW(predicted)'!AD16^0.75)))))+((((1000*((0.16*0.07/0.72)*('ADG (predicted)'!AD16)))))))))</f>
        <v>11.935694128284505</v>
      </c>
      <c r="AI16" s="18">
        <f>((((((((FI_daily!DT16*0.9)*0.313)+(0.0045*('BW(predicted)'!AE16^0.75))+(0.0239*('BW(predicted)'!AE16^0.75)))))+((((1000*((0.16*0.07/0.72)*('ADG (predicted)'!AE16)))))))))</f>
        <v>12.01589358185092</v>
      </c>
      <c r="AJ16" s="18">
        <f>((((((((FI_daily!DU16*0.9)*0.313)+(0.0045*('BW(predicted)'!AF16^0.75))+(0.0239*('BW(predicted)'!AF16^0.75)))))+((((1000*((0.16*0.07/0.72)*('ADG (predicted)'!AF16)))))))))</f>
        <v>11.155502426390949</v>
      </c>
      <c r="AK16" s="18">
        <f>((((((((FI_daily!DV16*0.9)*0.313)+(0.0045*('BW(predicted)'!AG16^0.75))+(0.0239*('BW(predicted)'!AG16^0.75)))))+((((1000*((0.16*0.07/0.72)*('ADG (predicted)'!AG16)))))))))</f>
        <v>11.404000434520933</v>
      </c>
      <c r="AL16" s="18">
        <f>((((((((FI_daily!DW16*0.9)*0.313)+(0.0045*('BW(predicted)'!AH16^0.75))+(0.0239*('BW(predicted)'!AH16^0.75)))))+((((1000*((0.16*0.07/0.72)*('ADG (predicted)'!AH16)))))))))</f>
        <v>11.914129319754968</v>
      </c>
      <c r="AM16" s="18">
        <f>((((((((FI_daily!DX16*0.9)*0.313)+(0.0045*('BW(predicted)'!AI16^0.75))+(0.0239*('BW(predicted)'!AI16^0.75)))))+((((1000*((0.16*0.07/0.72)*('ADG (predicted)'!AI16)))))))))</f>
        <v>14.480795019440244</v>
      </c>
      <c r="AN16" s="18">
        <f>((((((((FI_daily!DY16*0.9)*0.313)+(0.0045*('BW(predicted)'!AJ16^0.75))+(0.0239*('BW(predicted)'!AJ16^0.75)))))+((((1000*((0.16*0.07/0.72)*('ADG (predicted)'!AJ16)))))))))</f>
        <v>13.039428436373482</v>
      </c>
      <c r="AO16" s="18">
        <f>((((((((FI_daily!DZ16*0.9)*0.313)+(0.0045*('BW(predicted)'!AK16^0.75))+(0.0239*('BW(predicted)'!AK16^0.75)))))+((((1000*((0.16*0.07/0.72)*('ADG (predicted)'!AK16)))))))))</f>
        <v>13.07817786151592</v>
      </c>
      <c r="AP16" s="18">
        <f>((((((((FI_daily!EA16*0.9)*0.313)+(0.0045*('BW(predicted)'!AL16^0.75))+(0.0239*('BW(predicted)'!AL16^0.75)))))+((((1000*((0.16*0.07/0.72)*('ADG (predicted)'!AL16)))))))))</f>
        <v>13.606486538563342</v>
      </c>
      <c r="AQ16" s="18">
        <f>((((((((FI_daily!EB16*0.9)*0.313)+(0.0045*('BW(predicted)'!AM16^0.75))+(0.0239*('BW(predicted)'!AM16^0.75)))))+((((1000*((0.16*0.07/0.72)*('ADG (predicted)'!AM16)))))))))</f>
        <v>16.148193650607592</v>
      </c>
      <c r="AR16" s="18">
        <f>((((((((FI_daily!EC16*0.9)*0.313)+(0.0045*('BW(predicted)'!AN16^0.75))+(0.0239*('BW(predicted)'!AN16^0.75)))))+((((1000*((0.16*0.07/0.72)*('ADG (predicted)'!AN16)))))))))</f>
        <v>13.204096025862597</v>
      </c>
      <c r="AS16" s="18">
        <f>((((((((FI_daily!ED16*0.9)*0.313)+(0.0045*('BW(predicted)'!AO16^0.75))+(0.0239*('BW(predicted)'!AO16^0.75)))))+((((1000*((0.16*0.07/0.72)*('ADG (predicted)'!AO16)))))))))</f>
        <v>12.518251107451153</v>
      </c>
      <c r="AT16" s="18">
        <f>((((((((FI_daily!EE16*0.9)*0.313)+(0.0045*('BW(predicted)'!AP16^0.75))+(0.0239*('BW(predicted)'!AP16^0.75)))))+((((1000*((0.16*0.07/0.72)*('ADG (predicted)'!AP16)))))))))</f>
        <v>12.064895167320316</v>
      </c>
      <c r="AU16" s="18">
        <f t="shared" si="0"/>
        <v>13.399294695224237</v>
      </c>
    </row>
    <row r="17" spans="1:47" ht="15" thickBot="1" x14ac:dyDescent="0.35">
      <c r="A17" s="2">
        <v>12</v>
      </c>
      <c r="B17" s="18">
        <v>15.607313472797891</v>
      </c>
      <c r="C17" s="18">
        <v>15.626503200077893</v>
      </c>
      <c r="D17" s="18">
        <v>15.605303874822631</v>
      </c>
      <c r="E17" s="18">
        <f>(((((((FI_daily!CE17*0.313)+(0.0045*('BW(predicted)'!AQ17^0.75))+(0.0239*('BW(predicted)'!AQ17^0.75)))))+((((1000*((0.16*0.07/0.72)*('ADG (predicted)'!AQ17/1000)))))))))</f>
        <v>13.473963715019707</v>
      </c>
      <c r="F17" s="18">
        <v>15.09883319668519</v>
      </c>
      <c r="G17" s="18">
        <f>((((((((FI_daily!CR17*0.9)*0.313)+(0.0045*('BW(predicted)'!C17^0.75))+(0.0239*('BW(predicted)'!C17^0.75)))))+((((1000*((0.16*0.07/0.72)*('ADG (predicted)'!C17)))))))))</f>
        <v>12.859720109622211</v>
      </c>
      <c r="H17" s="18">
        <f>((((((((FI_daily!CS17*0.9)*0.313)+(0.0045*('BW(predicted)'!D17^0.75))+(0.0239*('BW(predicted)'!D17^0.75)))))+((((1000*((0.16*0.07/0.72)*('ADG (predicted)'!D17)))))))))</f>
        <v>14.287926987301443</v>
      </c>
      <c r="I17" s="18">
        <f>((((((((FI_daily!CT17*0.9)*0.313)+(0.0045*('BW(predicted)'!E17^0.75))+(0.0239*('BW(predicted)'!E17^0.75)))))+((((1000*((0.16*0.07/0.72)*('ADG (predicted)'!E17)))))))))</f>
        <v>6.882510163057737</v>
      </c>
      <c r="J17" s="18">
        <f>((((((((FI_daily!CU17*0.9)*0.313)+(0.0045*('BW(predicted)'!F17^0.75))+(0.0239*('BW(predicted)'!F17^0.75)))))+((((1000*((0.16*0.07/0.72)*('ADG (predicted)'!F17)))))))))</f>
        <v>15.048727747504451</v>
      </c>
      <c r="K17" s="18">
        <f>((((((((FI_daily!CV17*0.9)*0.313)+(0.0045*('BW(predicted)'!G17^0.75))+(0.0239*('BW(predicted)'!G17^0.75)))))+((((1000*((0.16*0.07/0.72)*('ADG (predicted)'!G17)))))))))</f>
        <v>12.774065869591633</v>
      </c>
      <c r="L17" s="18">
        <f>((((((((FI_daily!CW17*0.9)*0.313)+(0.0045*('BW(predicted)'!H17^0.75))+(0.0239*('BW(predicted)'!H17^0.75)))))+((((1000*((0.16*0.07/0.72)*('ADG (predicted)'!H17)))))))))</f>
        <v>15.216573077664586</v>
      </c>
      <c r="M17" s="18">
        <f>((((((((FI_daily!CX17*0.9)*0.313)+(0.0045*('BW(predicted)'!I17^0.75))+(0.0239*('BW(predicted)'!I17^0.75)))))+((((1000*((0.16*0.07/0.72)*('ADG (predicted)'!I17)))))))))</f>
        <v>15.950141612452269</v>
      </c>
      <c r="N17" s="18">
        <f>((((((((FI_daily!CY17*0.9)*0.313)+(0.0045*('BW(predicted)'!J17^0.75))+(0.0239*('BW(predicted)'!J17^0.75)))))+((((1000*((0.16*0.07/0.72)*('ADG (predicted)'!J17)))))))))</f>
        <v>16.086953890581096</v>
      </c>
      <c r="O17" s="18">
        <f>((((((((FI_daily!CZ17*0.9)*0.313)+(0.0045*('BW(predicted)'!K17^0.75))+(0.0239*('BW(predicted)'!K17^0.75)))))+((((1000*((0.16*0.07/0.72)*('ADG (predicted)'!K17)))))))))</f>
        <v>9.9319590400187305</v>
      </c>
      <c r="P17" s="18">
        <f>((((((((FI_daily!DA17*0.9)*0.313)+(0.0045*('BW(predicted)'!L17^0.75))+(0.0239*('BW(predicted)'!L17^0.75)))))+((((1000*((0.16*0.07/0.72)*('ADG (predicted)'!L17)))))))))</f>
        <v>13.129459597946196</v>
      </c>
      <c r="Q17" s="18">
        <f>((((((((FI_daily!DB17*0.9)*0.313)+(0.0045*('BW(predicted)'!M17^0.75))+(0.0239*('BW(predicted)'!M17^0.75)))))+((((1000*((0.16*0.07/0.72)*('ADG (predicted)'!M17)))))))))</f>
        <v>14.410114670607438</v>
      </c>
      <c r="R17" s="18">
        <f>((((((((FI_daily!DC17*0.9)*0.313)+(0.0045*('BW(predicted)'!N17^0.75))+(0.0239*('BW(predicted)'!N17^0.75)))))+((((1000*((0.16*0.07/0.72)*('ADG (predicted)'!N17)))))))))</f>
        <v>15.184999798592722</v>
      </c>
      <c r="S17" s="19">
        <f>((((((((FI_daily!DD17*0.9)*0.313)+(0.0045*('BW(predicted)'!O17^0.75))+(0.0239*('BW(predicted)'!O17^0.75)))))+((((1000*((0.16*0.07/0.72)*('ADG (predicted)'!O17)))))))))</f>
        <v>15.09883319668519</v>
      </c>
      <c r="T17" s="18">
        <f>((((((((FI_daily!DE17*0.9)*0.313)+(0.0045*('BW(predicted)'!P17^0.75))+(0.0239*('BW(predicted)'!P17^0.75)))))+((((1000*((0.16*0.07/0.72)*('ADG (predicted)'!P17)))))))))</f>
        <v>14.960266708494302</v>
      </c>
      <c r="U17" s="18">
        <f>((((((((FI_daily!DF17*0.9)*0.313)+(0.0045*('BW(predicted)'!Q17^0.75))+(0.0239*('BW(predicted)'!Q17^0.75)))))+((((1000*((0.16*0.07/0.72)*('ADG (predicted)'!Q17)))))))))</f>
        <v>10.925196857313729</v>
      </c>
      <c r="V17" s="18">
        <f>((((((((FI_daily!DG17*0.9)*0.313)+(0.0045*('BW(predicted)'!R17^0.75))+(0.0239*('BW(predicted)'!R17^0.75)))))+((((1000*((0.16*0.07/0.72)*('ADG (predicted)'!R17)))))))))</f>
        <v>13.951507587656936</v>
      </c>
      <c r="W17" s="18">
        <f>((((((((FI_daily!DH17*0.9)*0.313)+(0.0045*('BW(predicted)'!S17^0.75))+(0.0239*('BW(predicted)'!S17^0.75)))))+((((1000*((0.16*0.07/0.72)*('ADG (predicted)'!S17)))))))))</f>
        <v>15.315341791537444</v>
      </c>
      <c r="X17" s="18">
        <f>((((((((FI_daily!DI17*0.9)*0.313)+(0.0045*('BW(predicted)'!T17^0.75))+(0.0239*('BW(predicted)'!T17^0.75)))))+((((1000*((0.16*0.07/0.72)*('ADG (predicted)'!T17)))))))))</f>
        <v>14.928334391560297</v>
      </c>
      <c r="Y17" s="18">
        <f>((((((((FI_daily!DJ17*0.9)*0.313)+(0.0045*('BW(predicted)'!U17^0.75))+(0.0239*('BW(predicted)'!U17^0.75)))))+((((1000*((0.16*0.07/0.72)*('ADG (predicted)'!U17)))))))))</f>
        <v>12.378046132644444</v>
      </c>
      <c r="Z17" s="18">
        <f>((((((((FI_daily!DK17*0.9)*0.313)+(0.0045*('BW(predicted)'!V17^0.75))+(0.0239*('BW(predicted)'!V17^0.75)))))+((((1000*((0.16*0.07/0.72)*('ADG (predicted)'!V17)))))))))</f>
        <v>12.824880047158677</v>
      </c>
      <c r="AA17" s="18">
        <f>((((((((FI_daily!DL17*0.9)*0.313)+(0.0045*('BW(predicted)'!W17^0.75))+(0.0239*('BW(predicted)'!W17^0.75)))))+((((1000*((0.16*0.07/0.72)*('ADG (predicted)'!W17)))))))))</f>
        <v>16.624749153925059</v>
      </c>
      <c r="AB17" s="18">
        <f>((((((((FI_daily!DM17*0.9)*0.313)+(0.0045*('BW(predicted)'!X17^0.75))+(0.0239*('BW(predicted)'!X17^0.75)))))+((((1000*((0.16*0.07/0.72)*('ADG (predicted)'!X17)))))))))</f>
        <v>12.337672346131413</v>
      </c>
      <c r="AC17" s="18">
        <f>((((((((FI_daily!DN17*0.9)*0.313)+(0.0045*('BW(predicted)'!Y17^0.75))+(0.0239*('BW(predicted)'!Y17^0.75)))))+((((1000*((0.16*0.07/0.72)*('ADG (predicted)'!Y17)))))))))</f>
        <v>15.220522004960054</v>
      </c>
      <c r="AD17" s="18">
        <f>((((((((FI_daily!DO17*0.9)*0.313)+(0.0045*('BW(predicted)'!Z17^0.75))+(0.0239*('BW(predicted)'!Z17^0.75)))))+((((1000*((0.16*0.07/0.72)*('ADG (predicted)'!Z17)))))))))</f>
        <v>8.6914245309128049</v>
      </c>
      <c r="AE17" s="18">
        <f>((((((((FI_daily!DP17*0.9)*0.313)+(0.0045*('BW(predicted)'!AA17^0.75))+(0.0239*('BW(predicted)'!AA17^0.75)))))+((((1000*((0.16*0.07/0.72)*('ADG (predicted)'!AA17)))))))))</f>
        <v>13.738171851901985</v>
      </c>
      <c r="AF17" s="18">
        <f>((((((((FI_daily!DQ17*0.9)*0.313)+(0.0045*('BW(predicted)'!AB17^0.75))+(0.0239*('BW(predicted)'!AB17^0.75)))))+((((1000*((0.16*0.07/0.72)*('ADG (predicted)'!AB17)))))))))</f>
        <v>15.747525839989105</v>
      </c>
      <c r="AG17" s="18">
        <f>((((((((FI_daily!DR17*0.9)*0.313)+(0.0045*('BW(predicted)'!AC17^0.75))+(0.0239*('BW(predicted)'!AC17^0.75)))))+((((1000*((0.16*0.07/0.72)*('ADG (predicted)'!AC17)))))))))</f>
        <v>15.334191351613137</v>
      </c>
      <c r="AH17" s="18">
        <f>((((((((FI_daily!DS17*0.9)*0.313)+(0.0045*('BW(predicted)'!AD17^0.75))+(0.0239*('BW(predicted)'!AD17^0.75)))))+((((1000*((0.16*0.07/0.72)*('ADG (predicted)'!AD17)))))))))</f>
        <v>11.951528819965834</v>
      </c>
      <c r="AI17" s="18">
        <f>((((((((FI_daily!DT17*0.9)*0.313)+(0.0045*('BW(predicted)'!AE17^0.75))+(0.0239*('BW(predicted)'!AE17^0.75)))))+((((1000*((0.16*0.07/0.72)*('ADG (predicted)'!AE17)))))))))</f>
        <v>12.038232574515359</v>
      </c>
      <c r="AJ17" s="18">
        <f>((((((((FI_daily!DU17*0.9)*0.313)+(0.0045*('BW(predicted)'!AF17^0.75))+(0.0239*('BW(predicted)'!AF17^0.75)))))+((((1000*((0.16*0.07/0.72)*('ADG (predicted)'!AF17)))))))))</f>
        <v>11.172495296846719</v>
      </c>
      <c r="AK17" s="18">
        <f>((((((((FI_daily!DV17*0.9)*0.313)+(0.0045*('BW(predicted)'!AG17^0.75))+(0.0239*('BW(predicted)'!AG17^0.75)))))+((((1000*((0.16*0.07/0.72)*('ADG (predicted)'!AG17)))))))))</f>
        <v>11.41768085527678</v>
      </c>
      <c r="AL17" s="18">
        <f>((((((((FI_daily!DW17*0.9)*0.313)+(0.0045*('BW(predicted)'!AH17^0.75))+(0.0239*('BW(predicted)'!AH17^0.75)))))+((((1000*((0.16*0.07/0.72)*('ADG (predicted)'!AH17)))))))))</f>
        <v>11.935725444133363</v>
      </c>
      <c r="AM17" s="18">
        <f>((((((((FI_daily!DX17*0.9)*0.313)+(0.0045*('BW(predicted)'!AI17^0.75))+(0.0239*('BW(predicted)'!AI17^0.75)))))+((((1000*((0.16*0.07/0.72)*('ADG (predicted)'!AI17)))))))))</f>
        <v>14.497156450163471</v>
      </c>
      <c r="AN17" s="18">
        <f>((((((((FI_daily!DY17*0.9)*0.313)+(0.0045*('BW(predicted)'!AJ17^0.75))+(0.0239*('BW(predicted)'!AJ17^0.75)))))+((((1000*((0.16*0.07/0.72)*('ADG (predicted)'!AJ17)))))))))</f>
        <v>13.056417044859538</v>
      </c>
      <c r="AO17" s="18">
        <f>((((((((FI_daily!DZ17*0.9)*0.313)+(0.0045*('BW(predicted)'!AK17^0.75))+(0.0239*('BW(predicted)'!AK17^0.75)))))+((((1000*((0.16*0.07/0.72)*('ADG (predicted)'!AK17)))))))))</f>
        <v>13.096459867181773</v>
      </c>
      <c r="AP17" s="18">
        <f>((((((((FI_daily!EA17*0.9)*0.313)+(0.0045*('BW(predicted)'!AL17^0.75))+(0.0239*('BW(predicted)'!AL17^0.75)))))+((((1000*((0.16*0.07/0.72)*('ADG (predicted)'!AL17)))))))))</f>
        <v>13.628374065800024</v>
      </c>
      <c r="AQ17" s="18">
        <f>((((((((FI_daily!EB17*0.9)*0.313)+(0.0045*('BW(predicted)'!AM17^0.75))+(0.0239*('BW(predicted)'!AM17^0.75)))))+((((1000*((0.16*0.07/0.72)*('ADG (predicted)'!AM17)))))))))</f>
        <v>16.162656862948957</v>
      </c>
      <c r="AR17" s="18">
        <f>((((((((FI_daily!EC17*0.9)*0.313)+(0.0045*('BW(predicted)'!AN17^0.75))+(0.0239*('BW(predicted)'!AN17^0.75)))))+((((1000*((0.16*0.07/0.72)*('ADG (predicted)'!AN17)))))))))</f>
        <v>13.216345416581396</v>
      </c>
      <c r="AS17" s="18">
        <f>((((((((FI_daily!ED17*0.9)*0.313)+(0.0045*('BW(predicted)'!AO17^0.75))+(0.0239*('BW(predicted)'!AO17^0.75)))))+((((1000*((0.16*0.07/0.72)*('ADG (predicted)'!AO17)))))))))</f>
        <v>12.534045205018145</v>
      </c>
      <c r="AT17" s="18">
        <f>((((((((FI_daily!EE17*0.9)*0.313)+(0.0045*('BW(predicted)'!AP17^0.75))+(0.0239*('BW(predicted)'!AP17^0.75)))))+((((1000*((0.16*0.07/0.72)*('ADG (predicted)'!AP17)))))))))</f>
        <v>12.08528680882935</v>
      </c>
      <c r="AU17" s="18">
        <f t="shared" si="0"/>
        <v>13.415805526738643</v>
      </c>
    </row>
    <row r="18" spans="1:47" ht="15" thickBot="1" x14ac:dyDescent="0.35">
      <c r="A18" s="2">
        <v>13</v>
      </c>
      <c r="B18" s="18">
        <v>15.655662597393317</v>
      </c>
      <c r="C18" s="18">
        <v>15.669795283022122</v>
      </c>
      <c r="D18" s="18">
        <v>15.64844060898686</v>
      </c>
      <c r="E18" s="18">
        <f>(((((((FI_daily!CE18*0.313)+(0.0045*('BW(predicted)'!AQ18^0.75))+(0.0239*('BW(predicted)'!AQ18^0.75)))))+((((1000*((0.16*0.07/0.72)*('ADG (predicted)'!AQ18/1000)))))))))</f>
        <v>13.491463587083498</v>
      </c>
      <c r="F18" s="18">
        <v>15.117375277190758</v>
      </c>
      <c r="G18" s="18">
        <f>((((((((FI_daily!CR18*0.9)*0.313)+(0.0045*('BW(predicted)'!C18^0.75))+(0.0239*('BW(predicted)'!C18^0.75)))))+((((1000*((0.16*0.07/0.72)*('ADG (predicted)'!C18)))))))))</f>
        <v>12.876923113380347</v>
      </c>
      <c r="H18" s="18">
        <f>((((((((FI_daily!CS18*0.9)*0.313)+(0.0045*('BW(predicted)'!D18^0.75))+(0.0239*('BW(predicted)'!D18^0.75)))))+((((1000*((0.16*0.07/0.72)*('ADG (predicted)'!D18)))))))))</f>
        <v>14.305437627951596</v>
      </c>
      <c r="I18" s="18">
        <f>((((((((FI_daily!CT18*0.9)*0.313)+(0.0045*('BW(predicted)'!E18^0.75))+(0.0239*('BW(predicted)'!E18^0.75)))))+((((1000*((0.16*0.07/0.72)*('ADG (predicted)'!E18)))))))))</f>
        <v>6.8930751407165038</v>
      </c>
      <c r="J18" s="18">
        <f>((((((((FI_daily!CU18*0.9)*0.313)+(0.0045*('BW(predicted)'!F18^0.75))+(0.0239*('BW(predicted)'!F18^0.75)))))+((((1000*((0.16*0.07/0.72)*('ADG (predicted)'!F18)))))))))</f>
        <v>15.064812380921383</v>
      </c>
      <c r="K18" s="18">
        <f>((((((((FI_daily!CV18*0.9)*0.313)+(0.0045*('BW(predicted)'!G18^0.75))+(0.0239*('BW(predicted)'!G18^0.75)))))+((((1000*((0.16*0.07/0.72)*('ADG (predicted)'!G18)))))))))</f>
        <v>12.788282754021697</v>
      </c>
      <c r="L18" s="18">
        <f>((((((((FI_daily!CW18*0.9)*0.313)+(0.0045*('BW(predicted)'!H18^0.75))+(0.0239*('BW(predicted)'!H18^0.75)))))+((((1000*((0.16*0.07/0.72)*('ADG (predicted)'!H18)))))))))</f>
        <v>15.23736850518763</v>
      </c>
      <c r="M18" s="18">
        <f>((((((((FI_daily!CX18*0.9)*0.313)+(0.0045*('BW(predicted)'!I18^0.75))+(0.0239*('BW(predicted)'!I18^0.75)))))+((((1000*((0.16*0.07/0.72)*('ADG (predicted)'!I18)))))))))</f>
        <v>15.967626763842013</v>
      </c>
      <c r="N18" s="18">
        <f>((((((((FI_daily!CY18*0.9)*0.313)+(0.0045*('BW(predicted)'!J18^0.75))+(0.0239*('BW(predicted)'!J18^0.75)))))+((((1000*((0.16*0.07/0.72)*('ADG (predicted)'!J18)))))))))</f>
        <v>16.105809837189984</v>
      </c>
      <c r="O18" s="18">
        <f>((((((((FI_daily!CZ18*0.9)*0.313)+(0.0045*('BW(predicted)'!K18^0.75))+(0.0239*('BW(predicted)'!K18^0.75)))))+((((1000*((0.16*0.07/0.72)*('ADG (predicted)'!K18)))))))))</f>
        <v>9.9471628268660766</v>
      </c>
      <c r="P18" s="18">
        <f>((((((((FI_daily!DA18*0.9)*0.313)+(0.0045*('BW(predicted)'!L18^0.75))+(0.0239*('BW(predicted)'!L18^0.75)))))+((((1000*((0.16*0.07/0.72)*('ADG (predicted)'!L18)))))))))</f>
        <v>13.143069689154316</v>
      </c>
      <c r="Q18" s="18">
        <f>((((((((FI_daily!DB18*0.9)*0.313)+(0.0045*('BW(predicted)'!M18^0.75))+(0.0239*('BW(predicted)'!M18^0.75)))))+((((1000*((0.16*0.07/0.72)*('ADG (predicted)'!M18)))))))))</f>
        <v>14.428391315211545</v>
      </c>
      <c r="R18" s="18">
        <f>((((((((FI_daily!DC18*0.9)*0.313)+(0.0045*('BW(predicted)'!N18^0.75))+(0.0239*('BW(predicted)'!N18^0.75)))))+((((1000*((0.16*0.07/0.72)*('ADG (predicted)'!N18)))))))))</f>
        <v>15.202317247802091</v>
      </c>
      <c r="S18" s="19">
        <f>((((((((FI_daily!DD18*0.9)*0.313)+(0.0045*('BW(predicted)'!O18^0.75))+(0.0239*('BW(predicted)'!O18^0.75)))))+((((1000*((0.16*0.07/0.72)*('ADG (predicted)'!O18)))))))))</f>
        <v>15.117375277190758</v>
      </c>
      <c r="T18" s="18">
        <f>((((((((FI_daily!DE18*0.9)*0.313)+(0.0045*('BW(predicted)'!P18^0.75))+(0.0239*('BW(predicted)'!P18^0.75)))))+((((1000*((0.16*0.07/0.72)*('ADG (predicted)'!P18)))))))))</f>
        <v>14.978544628805178</v>
      </c>
      <c r="U18" s="18">
        <f>((((((((FI_daily!DF18*0.9)*0.313)+(0.0045*('BW(predicted)'!Q18^0.75))+(0.0239*('BW(predicted)'!Q18^0.75)))))+((((1000*((0.16*0.07/0.72)*('ADG (predicted)'!Q18)))))))))</f>
        <v>10.936953231927655</v>
      </c>
      <c r="V18" s="18">
        <f>((((((((FI_daily!DG18*0.9)*0.313)+(0.0045*('BW(predicted)'!R18^0.75))+(0.0239*('BW(predicted)'!R18^0.75)))))+((((1000*((0.16*0.07/0.72)*('ADG (predicted)'!R18)))))))))</f>
        <v>13.970257698002076</v>
      </c>
      <c r="W18" s="18">
        <f>((((((((FI_daily!DH18*0.9)*0.313)+(0.0045*('BW(predicted)'!S18^0.75))+(0.0239*('BW(predicted)'!S18^0.75)))))+((((1000*((0.16*0.07/0.72)*('ADG (predicted)'!S18)))))))))</f>
        <v>15.335326976891803</v>
      </c>
      <c r="X18" s="18">
        <f>((((((((FI_daily!DI18*0.9)*0.313)+(0.0045*('BW(predicted)'!T18^0.75))+(0.0239*('BW(predicted)'!T18^0.75)))))+((((1000*((0.16*0.07/0.72)*('ADG (predicted)'!T18)))))))))</f>
        <v>14.948190714988941</v>
      </c>
      <c r="Y18" s="18">
        <f>((((((((FI_daily!DJ18*0.9)*0.313)+(0.0045*('BW(predicted)'!U18^0.75))+(0.0239*('BW(predicted)'!U18^0.75)))))+((((1000*((0.16*0.07/0.72)*('ADG (predicted)'!U18)))))))))</f>
        <v>12.38706176604026</v>
      </c>
      <c r="Z18" s="18">
        <f>((((((((FI_daily!DK18*0.9)*0.313)+(0.0045*('BW(predicted)'!V18^0.75))+(0.0239*('BW(predicted)'!V18^0.75)))))+((((1000*((0.16*0.07/0.72)*('ADG (predicted)'!V18)))))))))</f>
        <v>12.834061859251362</v>
      </c>
      <c r="AA18" s="18">
        <f>((((((((FI_daily!DL18*0.9)*0.313)+(0.0045*('BW(predicted)'!W18^0.75))+(0.0239*('BW(predicted)'!W18^0.75)))))+((((1000*((0.16*0.07/0.72)*('ADG (predicted)'!W18)))))))))</f>
        <v>16.644836093443278</v>
      </c>
      <c r="AB18" s="18">
        <f>((((((((FI_daily!DM18*0.9)*0.313)+(0.0045*('BW(predicted)'!X18^0.75))+(0.0239*('BW(predicted)'!X18^0.75)))))+((((1000*((0.16*0.07/0.72)*('ADG (predicted)'!X18)))))))))</f>
        <v>12.350419491622835</v>
      </c>
      <c r="AC18" s="18">
        <f>((((((((FI_daily!DN18*0.9)*0.313)+(0.0045*('BW(predicted)'!Y18^0.75))+(0.0239*('BW(predicted)'!Y18^0.75)))))+((((1000*((0.16*0.07/0.72)*('ADG (predicted)'!Y18)))))))))</f>
        <v>15.238598227928506</v>
      </c>
      <c r="AD18" s="18">
        <f>((((((((FI_daily!DO18*0.9)*0.313)+(0.0045*('BW(predicted)'!Z18^0.75))+(0.0239*('BW(predicted)'!Z18^0.75)))))+((((1000*((0.16*0.07/0.72)*('ADG (predicted)'!Z18)))))))))</f>
        <v>8.6891833387846695</v>
      </c>
      <c r="AE18" s="18">
        <f>((((((((FI_daily!DP18*0.9)*0.313)+(0.0045*('BW(predicted)'!AA18^0.75))+(0.0239*('BW(predicted)'!AA18^0.75)))))+((((1000*((0.16*0.07/0.72)*('ADG (predicted)'!AA18)))))))))</f>
        <v>13.759281485906993</v>
      </c>
      <c r="AF18" s="18">
        <f>((((((((FI_daily!DQ18*0.9)*0.313)+(0.0045*('BW(predicted)'!AB18^0.75))+(0.0239*('BW(predicted)'!AB18^0.75)))))+((((1000*((0.16*0.07/0.72)*('ADG (predicted)'!AB18)))))))))</f>
        <v>15.768849725080145</v>
      </c>
      <c r="AG18" s="18">
        <f>((((((((FI_daily!DR18*0.9)*0.313)+(0.0045*('BW(predicted)'!AC18^0.75))+(0.0239*('BW(predicted)'!AC18^0.75)))))+((((1000*((0.16*0.07/0.72)*('ADG (predicted)'!AC18)))))))))</f>
        <v>15.352985865903237</v>
      </c>
      <c r="AH18" s="18">
        <f>((((((((FI_daily!DS18*0.9)*0.313)+(0.0045*('BW(predicted)'!AD18^0.75))+(0.0239*('BW(predicted)'!AD18^0.75)))))+((((1000*((0.16*0.07/0.72)*('ADG (predicted)'!AD18)))))))))</f>
        <v>11.967329445921825</v>
      </c>
      <c r="AI18" s="18">
        <f>((((((((FI_daily!DT18*0.9)*0.313)+(0.0045*('BW(predicted)'!AE18^0.75))+(0.0239*('BW(predicted)'!AE18^0.75)))))+((((1000*((0.16*0.07/0.72)*('ADG (predicted)'!AE18)))))))))</f>
        <v>12.060527137110114</v>
      </c>
      <c r="AJ18" s="18">
        <f>((((((((FI_daily!DU18*0.9)*0.313)+(0.0045*('BW(predicted)'!AF18^0.75))+(0.0239*('BW(predicted)'!AF18^0.75)))))+((((1000*((0.16*0.07/0.72)*('ADG (predicted)'!AF18)))))))))</f>
        <v>11.189461249492183</v>
      </c>
      <c r="AK18" s="18">
        <f>((((((((FI_daily!DV18*0.9)*0.313)+(0.0045*('BW(predicted)'!AG18^0.75))+(0.0239*('BW(predicted)'!AG18^0.75)))))+((((1000*((0.16*0.07/0.72)*('ADG (predicted)'!AG18)))))))))</f>
        <v>11.431331696925586</v>
      </c>
      <c r="AL18" s="18">
        <f>((((((((FI_daily!DW18*0.9)*0.313)+(0.0045*('BW(predicted)'!AH18^0.75))+(0.0239*('BW(predicted)'!AH18^0.75)))))+((((1000*((0.16*0.07/0.72)*('ADG (predicted)'!AH18)))))))))</f>
        <v>11.957281275461467</v>
      </c>
      <c r="AM18" s="18">
        <f>((((((((FI_daily!DX18*0.9)*0.313)+(0.0045*('BW(predicted)'!AI18^0.75))+(0.0239*('BW(predicted)'!AI18^0.75)))))+((((1000*((0.16*0.07/0.72)*('ADG (predicted)'!AI18)))))))))</f>
        <v>14.513462671055121</v>
      </c>
      <c r="AN18" s="18">
        <f>((((((((FI_daily!DY18*0.9)*0.313)+(0.0045*('BW(predicted)'!AJ18^0.75))+(0.0239*('BW(predicted)'!AJ18^0.75)))))+((((1000*((0.16*0.07/0.72)*('ADG (predicted)'!AJ18)))))))))</f>
        <v>13.073359817117936</v>
      </c>
      <c r="AO18" s="18">
        <f>((((((((FI_daily!DZ18*0.9)*0.313)+(0.0045*('BW(predicted)'!AK18^0.75))+(0.0239*('BW(predicted)'!AK18^0.75)))))+((((1000*((0.16*0.07/0.72)*('ADG (predicted)'!AK18)))))))))</f>
        <v>13.114705796275906</v>
      </c>
      <c r="AP18" s="18">
        <f>((((((((FI_daily!EA18*0.9)*0.313)+(0.0045*('BW(predicted)'!AL18^0.75))+(0.0239*('BW(predicted)'!AL18^0.75)))))+((((1000*((0.16*0.07/0.72)*('ADG (predicted)'!AL18)))))))))</f>
        <v>13.6502176769778</v>
      </c>
      <c r="AQ18" s="18">
        <f>((((((((FI_daily!EB18*0.9)*0.313)+(0.0045*('BW(predicted)'!AM18^0.75))+(0.0239*('BW(predicted)'!AM18^0.75)))))+((((1000*((0.16*0.07/0.72)*('ADG (predicted)'!AM18)))))))))</f>
        <v>16.177062824761496</v>
      </c>
      <c r="AR18" s="18">
        <f>((((((((FI_daily!EC18*0.9)*0.313)+(0.0045*('BW(predicted)'!AN18^0.75))+(0.0239*('BW(predicted)'!AN18^0.75)))))+((((1000*((0.16*0.07/0.72)*('ADG (predicted)'!AN18)))))))))</f>
        <v>13.228557238740276</v>
      </c>
      <c r="AS18" s="18">
        <f>((((((((FI_daily!ED18*0.9)*0.313)+(0.0045*('BW(predicted)'!AO18^0.75))+(0.0239*('BW(predicted)'!AO18^0.75)))))+((((1000*((0.16*0.07/0.72)*('ADG (predicted)'!AO18)))))))))</f>
        <v>12.549797258626343</v>
      </c>
      <c r="AT18" s="18">
        <f>((((((((FI_daily!EE18*0.9)*0.313)+(0.0045*('BW(predicted)'!AP18^0.75))+(0.0239*('BW(predicted)'!AP18^0.75)))))+((((1000*((0.16*0.07/0.72)*('ADG (predicted)'!AP18)))))))))</f>
        <v>12.105641105613795</v>
      </c>
      <c r="AU18" s="18">
        <f t="shared" si="0"/>
        <v>13.432273469452317</v>
      </c>
    </row>
    <row r="19" spans="1:47" ht="15" thickBot="1" x14ac:dyDescent="0.35">
      <c r="A19" s="2">
        <v>14</v>
      </c>
      <c r="B19" s="18">
        <v>15.703439989568935</v>
      </c>
      <c r="C19" s="18">
        <v>15.712723520932141</v>
      </c>
      <c r="D19" s="18">
        <v>15.691568209948189</v>
      </c>
      <c r="E19" s="18">
        <f>(((((((FI_daily!CE19*0.313)+(0.0045*('BW(predicted)'!AQ19^0.75))+(0.0239*('BW(predicted)'!AQ19^0.75)))))+((((1000*((0.16*0.07/0.72)*('ADG (predicted)'!AQ19/1000)))))))))</f>
        <v>13.508922666684715</v>
      </c>
      <c r="F19" s="18">
        <v>15.135864849584181</v>
      </c>
      <c r="G19" s="18">
        <f>((((((((FI_daily!CR19*0.9)*0.313)+(0.0045*('BW(predicted)'!C19^0.75))+(0.0239*('BW(predicted)'!C19^0.75)))))+((((1000*((0.16*0.07/0.72)*('ADG (predicted)'!C19)))))))))</f>
        <v>12.894086225441519</v>
      </c>
      <c r="H19" s="18">
        <f>((((((((FI_daily!CS19*0.9)*0.313)+(0.0045*('BW(predicted)'!D19^0.75))+(0.0239*('BW(predicted)'!D19^0.75)))))+((((1000*((0.16*0.07/0.72)*('ADG (predicted)'!D19)))))))))</f>
        <v>14.322910171848964</v>
      </c>
      <c r="I19" s="18">
        <f>((((((((FI_daily!CT19*0.9)*0.313)+(0.0045*('BW(predicted)'!E19^0.75))+(0.0239*('BW(predicted)'!E19^0.75)))))+((((1000*((0.16*0.07/0.72)*('ADG (predicted)'!E19)))))))))</f>
        <v>6.9036301720260393</v>
      </c>
      <c r="J19" s="18">
        <f>((((((((FI_daily!CU19*0.9)*0.313)+(0.0045*('BW(predicted)'!F19^0.75))+(0.0239*('BW(predicted)'!F19^0.75)))))+((((1000*((0.16*0.07/0.72)*('ADG (predicted)'!F19)))))))))</f>
        <v>15.080855007893824</v>
      </c>
      <c r="K19" s="18">
        <f>((((((((FI_daily!CV19*0.9)*0.313)+(0.0045*('BW(predicted)'!G19^0.75))+(0.0239*('BW(predicted)'!G19^0.75)))))+((((1000*((0.16*0.07/0.72)*('ADG (predicted)'!G19)))))))))</f>
        <v>12.802462650774803</v>
      </c>
      <c r="L19" s="18">
        <f>((((((((FI_daily!CW19*0.9)*0.313)+(0.0045*('BW(predicted)'!H19^0.75))+(0.0239*('BW(predicted)'!H19^0.75)))))+((((1000*((0.16*0.07/0.72)*('ADG (predicted)'!H19)))))))))</f>
        <v>15.258111917317283</v>
      </c>
      <c r="M19" s="18">
        <f>((((((((FI_daily!CX19*0.9)*0.313)+(0.0045*('BW(predicted)'!I19^0.75))+(0.0239*('BW(predicted)'!I19^0.75)))))+((((1000*((0.16*0.07/0.72)*('ADG (predicted)'!I19)))))))))</f>
        <v>15.985053514024898</v>
      </c>
      <c r="N19" s="18">
        <f>((((((((FI_daily!CY19*0.9)*0.313)+(0.0045*('BW(predicted)'!J19^0.75))+(0.0239*('BW(predicted)'!J19^0.75)))))+((((1000*((0.16*0.07/0.72)*('ADG (predicted)'!J19)))))))))</f>
        <v>16.124610722282807</v>
      </c>
      <c r="O19" s="18">
        <f>((((((((FI_daily!CZ19*0.9)*0.313)+(0.0045*('BW(predicted)'!K19^0.75))+(0.0239*('BW(predicted)'!K19^0.75)))))+((((1000*((0.16*0.07/0.72)*('ADG (predicted)'!K19)))))))))</f>
        <v>9.9623386849054967</v>
      </c>
      <c r="P19" s="18">
        <f>((((((((FI_daily!DA19*0.9)*0.313)+(0.0045*('BW(predicted)'!L19^0.75))+(0.0239*('BW(predicted)'!L19^0.75)))))+((((1000*((0.16*0.07/0.72)*('ADG (predicted)'!L19)))))))))</f>
        <v>13.156640246055854</v>
      </c>
      <c r="Q19" s="18">
        <f>((((((((FI_daily!DB19*0.9)*0.313)+(0.0045*('BW(predicted)'!M19^0.75))+(0.0239*('BW(predicted)'!M19^0.75)))))+((((1000*((0.16*0.07/0.72)*('ADG (predicted)'!M19)))))))))</f>
        <v>14.446611940315716</v>
      </c>
      <c r="R19" s="18">
        <f>((((((((FI_daily!DC19*0.9)*0.313)+(0.0045*('BW(predicted)'!N19^0.75))+(0.0239*('BW(predicted)'!N19^0.75)))))+((((1000*((0.16*0.07/0.72)*('ADG (predicted)'!N19)))))))))</f>
        <v>15.21958829183253</v>
      </c>
      <c r="S19" s="19">
        <f>((((((((FI_daily!DD19*0.9)*0.313)+(0.0045*('BW(predicted)'!O19^0.75))+(0.0239*('BW(predicted)'!O19^0.75)))))+((((1000*((0.16*0.07/0.72)*('ADG (predicted)'!O19)))))))))</f>
        <v>15.135864849584181</v>
      </c>
      <c r="T19" s="18">
        <f>((((((((FI_daily!DE19*0.9)*0.313)+(0.0045*('BW(predicted)'!P19^0.75))+(0.0239*('BW(predicted)'!P19^0.75)))))+((((1000*((0.16*0.07/0.72)*('ADG (predicted)'!P19)))))))))</f>
        <v>14.996772443363778</v>
      </c>
      <c r="U19" s="18">
        <f>((((((((FI_daily!DF19*0.9)*0.313)+(0.0045*('BW(predicted)'!Q19^0.75))+(0.0239*('BW(predicted)'!Q19^0.75)))))+((((1000*((0.16*0.07/0.72)*('ADG (predicted)'!Q19)))))))))</f>
        <v>10.948678887328349</v>
      </c>
      <c r="V19" s="18">
        <f>((((((((FI_daily!DG19*0.9)*0.313)+(0.0045*('BW(predicted)'!R19^0.75))+(0.0239*('BW(predicted)'!R19^0.75)))))+((((1000*((0.16*0.07/0.72)*('ADG (predicted)'!R19)))))))))</f>
        <v>13.988973517643661</v>
      </c>
      <c r="W19" s="18">
        <f>((((((((FI_daily!DH19*0.9)*0.313)+(0.0045*('BW(predicted)'!S19^0.75))+(0.0239*('BW(predicted)'!S19^0.75)))))+((((1000*((0.16*0.07/0.72)*('ADG (predicted)'!S19)))))))))</f>
        <v>15.355267833644115</v>
      </c>
      <c r="X19" s="18">
        <f>((((((((FI_daily!DI19*0.9)*0.313)+(0.0045*('BW(predicted)'!T19^0.75))+(0.0239*('BW(predicted)'!T19^0.75)))))+((((1000*((0.16*0.07/0.72)*('ADG (predicted)'!T19)))))))))</f>
        <v>14.967994061505985</v>
      </c>
      <c r="Y19" s="18">
        <f>((((((((FI_daily!DJ19*0.9)*0.313)+(0.0045*('BW(predicted)'!U19^0.75))+(0.0239*('BW(predicted)'!U19^0.75)))))+((((1000*((0.16*0.07/0.72)*('ADG (predicted)'!U19)))))))))</f>
        <v>12.396042710505478</v>
      </c>
      <c r="Z19" s="18">
        <f>((((((((FI_daily!DK19*0.9)*0.313)+(0.0045*('BW(predicted)'!V19^0.75))+(0.0239*('BW(predicted)'!V19^0.75)))))+((((1000*((0.16*0.07/0.72)*('ADG (predicted)'!V19)))))))))</f>
        <v>12.843206063421942</v>
      </c>
      <c r="AA19" s="18">
        <f>((((((((FI_daily!DL19*0.9)*0.313)+(0.0045*('BW(predicted)'!W19^0.75))+(0.0239*('BW(predicted)'!W19^0.75)))))+((((1000*((0.16*0.07/0.72)*('ADG (predicted)'!W19)))))))))</f>
        <v>16.664871339993486</v>
      </c>
      <c r="AB19" s="18">
        <f>((((((((FI_daily!DM19*0.9)*0.313)+(0.0045*('BW(predicted)'!X19^0.75))+(0.0239*('BW(predicted)'!X19^0.75)))))+((((1000*((0.16*0.07/0.72)*('ADG (predicted)'!X19)))))))))</f>
        <v>12.363130591503364</v>
      </c>
      <c r="AC19" s="18">
        <f>((((((((FI_daily!DN19*0.9)*0.313)+(0.0045*('BW(predicted)'!Y19^0.75))+(0.0239*('BW(predicted)'!Y19^0.75)))))+((((1000*((0.16*0.07/0.72)*('ADG (predicted)'!Y19)))))))))</f>
        <v>15.256627417206563</v>
      </c>
      <c r="AD19" s="18">
        <f>((((((((FI_daily!DO19*0.9)*0.313)+(0.0045*('BW(predicted)'!Z19^0.75))+(0.0239*('BW(predicted)'!Z19^0.75)))))+((((1000*((0.16*0.07/0.72)*('ADG (predicted)'!Z19)))))))))</f>
        <v>8.6869246117631764</v>
      </c>
      <c r="AE19" s="18">
        <f>((((((((FI_daily!DP19*0.9)*0.313)+(0.0045*('BW(predicted)'!AA19^0.75))+(0.0239*('BW(predicted)'!AA19^0.75)))))+((((1000*((0.16*0.07/0.72)*('ADG (predicted)'!AA19)))))))))</f>
        <v>13.780348274100419</v>
      </c>
      <c r="AF19" s="18">
        <f>((((((((FI_daily!DQ19*0.9)*0.313)+(0.0045*('BW(predicted)'!AB19^0.75))+(0.0239*('BW(predicted)'!AB19^0.75)))))+((((1000*((0.16*0.07/0.72)*('ADG (predicted)'!AB19)))))))))</f>
        <v>15.790121902195624</v>
      </c>
      <c r="AG19" s="18">
        <f>((((((((FI_daily!DR19*0.9)*0.313)+(0.0045*('BW(predicted)'!AC19^0.75))+(0.0239*('BW(predicted)'!AC19^0.75)))))+((((1000*((0.16*0.07/0.72)*('ADG (predicted)'!AC19)))))))))</f>
        <v>15.3717310436258</v>
      </c>
      <c r="AH19" s="18">
        <f>((((((((FI_daily!DS19*0.9)*0.313)+(0.0045*('BW(predicted)'!AD19^0.75))+(0.0239*('BW(predicted)'!AD19^0.75)))))+((((1000*((0.16*0.07/0.72)*('ADG (predicted)'!AD19)))))))))</f>
        <v>11.983102410680193</v>
      </c>
      <c r="AI19" s="18">
        <f>((((((((FI_daily!DT19*0.9)*0.313)+(0.0045*('BW(predicted)'!AE19^0.75))+(0.0239*('BW(predicted)'!AE19^0.75)))))+((((1000*((0.16*0.07/0.72)*('ADG (predicted)'!AE19)))))))))</f>
        <v>12.082775874672318</v>
      </c>
      <c r="AJ19" s="18">
        <f>((((((((FI_daily!DU19*0.9)*0.313)+(0.0045*('BW(predicted)'!AF19^0.75))+(0.0239*('BW(predicted)'!AF19^0.75)))))+((((1000*((0.16*0.07/0.72)*('ADG (predicted)'!AF19)))))))))</f>
        <v>11.206395383535018</v>
      </c>
      <c r="AK19" s="18">
        <f>((((((((FI_daily!DV19*0.9)*0.313)+(0.0045*('BW(predicted)'!AG19^0.75))+(0.0239*('BW(predicted)'!AG19^0.75)))))+((((1000*((0.16*0.07/0.72)*('ADG (predicted)'!AG19)))))))))</f>
        <v>11.44494816334803</v>
      </c>
      <c r="AL19" s="18">
        <f>((((((((FI_daily!DW19*0.9)*0.313)+(0.0045*('BW(predicted)'!AH19^0.75))+(0.0239*('BW(predicted)'!AH19^0.75)))))+((((1000*((0.16*0.07/0.72)*('ADG (predicted)'!AH19)))))))))</f>
        <v>11.978800688634715</v>
      </c>
      <c r="AM19" s="18">
        <f>((((((((FI_daily!DX19*0.9)*0.313)+(0.0045*('BW(predicted)'!AI19^0.75))+(0.0239*('BW(predicted)'!AI19^0.75)))))+((((1000*((0.16*0.07/0.72)*('ADG (predicted)'!AI19)))))))))</f>
        <v>14.529721029745163</v>
      </c>
      <c r="AN19" s="18">
        <f>((((((((FI_daily!DY19*0.9)*0.313)+(0.0045*('BW(predicted)'!AJ19^0.75))+(0.0239*('BW(predicted)'!AJ19^0.75)))))+((((1000*((0.16*0.07/0.72)*('ADG (predicted)'!AJ19)))))))))</f>
        <v>13.090258189289894</v>
      </c>
      <c r="AO19" s="18">
        <f>((((((((FI_daily!DZ19*0.9)*0.313)+(0.0045*('BW(predicted)'!AK19^0.75))+(0.0239*('BW(predicted)'!AK19^0.75)))))+((((1000*((0.16*0.07/0.72)*('ADG (predicted)'!AK19)))))))))</f>
        <v>13.132919407566378</v>
      </c>
      <c r="AP19" s="18">
        <f>((((((((FI_daily!EA19*0.9)*0.313)+(0.0045*('BW(predicted)'!AL19^0.75))+(0.0239*('BW(predicted)'!AL19^0.75)))))+((((1000*((0.16*0.07/0.72)*('ADG (predicted)'!AL19)))))))))</f>
        <v>13.672024165023576</v>
      </c>
      <c r="AQ19" s="18">
        <f>((((((((FI_daily!EB19*0.9)*0.313)+(0.0045*('BW(predicted)'!AM19^0.75))+(0.0239*('BW(predicted)'!AM19^0.75)))))+((((1000*((0.16*0.07/0.72)*('ADG (predicted)'!AM19)))))))))</f>
        <v>16.191407943399312</v>
      </c>
      <c r="AR19" s="18">
        <f>((((((((FI_daily!EC19*0.9)*0.313)+(0.0045*('BW(predicted)'!AN19^0.75))+(0.0239*('BW(predicted)'!AN19^0.75)))))+((((1000*((0.16*0.07/0.72)*('ADG (predicted)'!AN19)))))))))</f>
        <v>13.240732494170997</v>
      </c>
      <c r="AS19" s="18">
        <f>((((((((FI_daily!ED19*0.9)*0.313)+(0.0045*('BW(predicted)'!AO19^0.75))+(0.0239*('BW(predicted)'!AO19^0.75)))))+((((1000*((0.16*0.07/0.72)*('ADG (predicted)'!AO19)))))))))</f>
        <v>12.565508527728124</v>
      </c>
      <c r="AT19" s="18">
        <f>((((((((FI_daily!EE19*0.9)*0.313)+(0.0045*('BW(predicted)'!AP19^0.75))+(0.0239*('BW(predicted)'!AP19^0.75)))))+((((1000*((0.16*0.07/0.72)*('ADG (predicted)'!AP19)))))))))</f>
        <v>12.125959100538134</v>
      </c>
      <c r="AU19" s="18">
        <f t="shared" si="0"/>
        <v>13.44870021176094</v>
      </c>
    </row>
    <row r="20" spans="1:47" ht="15" thickBot="1" x14ac:dyDescent="0.35">
      <c r="A20" s="2">
        <v>15</v>
      </c>
      <c r="B20" s="18">
        <v>15.750647122146272</v>
      </c>
      <c r="C20" s="18">
        <v>15.755289386629475</v>
      </c>
      <c r="D20" s="18">
        <v>15.73468693632141</v>
      </c>
      <c r="E20" s="18">
        <f>(((((((FI_daily!CE20*0.313)+(0.0045*('BW(predicted)'!AQ20^0.75))+(0.0239*('BW(predicted)'!AQ20^0.75)))))+((((1000*((0.16*0.07/0.72)*('ADG (predicted)'!AQ20/1000)))))))))</f>
        <v>13.526341473664614</v>
      </c>
      <c r="F20" s="18">
        <v>15.15430906567137</v>
      </c>
      <c r="G20" s="18">
        <f>((((((((FI_daily!CR20*0.9)*0.313)+(0.0045*('BW(predicted)'!C20^0.75))+(0.0239*('BW(predicted)'!C20^0.75)))))+((((1000*((0.16*0.07/0.72)*('ADG (predicted)'!C20)))))))))</f>
        <v>12.911210575934996</v>
      </c>
      <c r="H20" s="18">
        <f>((((((((FI_daily!CS20*0.9)*0.313)+(0.0045*('BW(predicted)'!D20^0.75))+(0.0239*('BW(predicted)'!D20^0.75)))))+((((1000*((0.16*0.07/0.72)*('ADG (predicted)'!D20)))))))))</f>
        <v>14.340340101133251</v>
      </c>
      <c r="I20" s="18">
        <f>((((((((FI_daily!CT20*0.9)*0.313)+(0.0045*('BW(predicted)'!E20^0.75))+(0.0239*('BW(predicted)'!E20^0.75)))))+((((1000*((0.16*0.07/0.72)*('ADG (predicted)'!E20)))))))))</f>
        <v>6.9141726587815366</v>
      </c>
      <c r="J20" s="18">
        <f>((((((((FI_daily!CU20*0.9)*0.313)+(0.0045*('BW(predicted)'!F20^0.75))+(0.0239*('BW(predicted)'!F20^0.75)))))+((((1000*((0.16*0.07/0.72)*('ADG (predicted)'!F20)))))))))</f>
        <v>15.096854081273278</v>
      </c>
      <c r="K20" s="18">
        <f>((((((((FI_daily!CV20*0.9)*0.313)+(0.0045*('BW(predicted)'!G20^0.75))+(0.0239*('BW(predicted)'!G20^0.75)))))+((((1000*((0.16*0.07/0.72)*('ADG (predicted)'!G20)))))))))</f>
        <v>12.816603739198644</v>
      </c>
      <c r="L20" s="18">
        <f>((((((((FI_daily!CW20*0.9)*0.313)+(0.0045*('BW(predicted)'!H20^0.75))+(0.0239*('BW(predicted)'!H20^0.75)))))+((((1000*((0.16*0.07/0.72)*('ADG (predicted)'!H20)))))))))</f>
        <v>15.278802138460559</v>
      </c>
      <c r="M20" s="18">
        <f>((((((((FI_daily!CX20*0.9)*0.313)+(0.0045*('BW(predicted)'!I20^0.75))+(0.0239*('BW(predicted)'!I20^0.75)))))+((((1000*((0.16*0.07/0.72)*('ADG (predicted)'!I20)))))))))</f>
        <v>16.002429289906562</v>
      </c>
      <c r="N20" s="18">
        <f>((((((((FI_daily!CY20*0.9)*0.313)+(0.0045*('BW(predicted)'!J20^0.75))+(0.0239*('BW(predicted)'!J20^0.75)))))+((((1000*((0.16*0.07/0.72)*('ADG (predicted)'!J20)))))))))</f>
        <v>16.143358306425458</v>
      </c>
      <c r="O20" s="18">
        <f>((((((((FI_daily!CZ20*0.9)*0.313)+(0.0045*('BW(predicted)'!K20^0.75))+(0.0239*('BW(predicted)'!K20^0.75)))))+((((1000*((0.16*0.07/0.72)*('ADG (predicted)'!K20)))))))))</f>
        <v>9.9774844971856158</v>
      </c>
      <c r="P20" s="18">
        <f>((((((((FI_daily!DA20*0.9)*0.313)+(0.0045*('BW(predicted)'!L20^0.75))+(0.0239*('BW(predicted)'!L20^0.75)))))+((((1000*((0.16*0.07/0.72)*('ADG (predicted)'!L20)))))))))</f>
        <v>13.170166878558426</v>
      </c>
      <c r="Q20" s="18">
        <f>((((((((FI_daily!DB20*0.9)*0.313)+(0.0045*('BW(predicted)'!M20^0.75))+(0.0239*('BW(predicted)'!M20^0.75)))))+((((1000*((0.16*0.07/0.72)*('ADG (predicted)'!M20)))))))))</f>
        <v>14.464781121253317</v>
      </c>
      <c r="R20" s="18">
        <f>((((((((FI_daily!DC20*0.9)*0.313)+(0.0045*('BW(predicted)'!N20^0.75))+(0.0239*('BW(predicted)'!N20^0.75)))))+((((1000*((0.16*0.07/0.72)*('ADG (predicted)'!N20)))))))))</f>
        <v>15.236811601118418</v>
      </c>
      <c r="S20" s="19">
        <f>((((((((FI_daily!DD20*0.9)*0.313)+(0.0045*('BW(predicted)'!O20^0.75))+(0.0239*('BW(predicted)'!O20^0.75)))))+((((1000*((0.16*0.07/0.72)*('ADG (predicted)'!O20)))))))))</f>
        <v>15.15430906567137</v>
      </c>
      <c r="T20" s="18">
        <f>((((((((FI_daily!DE20*0.9)*0.313)+(0.0045*('BW(predicted)'!P20^0.75))+(0.0239*('BW(predicted)'!P20^0.75)))))+((((1000*((0.16*0.07/0.72)*('ADG (predicted)'!P20)))))))))</f>
        <v>15.014954373015666</v>
      </c>
      <c r="U20" s="18">
        <f>((((((((FI_daily!DF20*0.9)*0.313)+(0.0045*('BW(predicted)'!Q20^0.75))+(0.0239*('BW(predicted)'!Q20^0.75)))))+((((1000*((0.16*0.07/0.72)*('ADG (predicted)'!Q20)))))))))</f>
        <v>10.960374605526761</v>
      </c>
      <c r="V20" s="18">
        <f>((((((((FI_daily!DG20*0.9)*0.313)+(0.0045*('BW(predicted)'!R20^0.75))+(0.0239*('BW(predicted)'!R20^0.75)))))+((((1000*((0.16*0.07/0.72)*('ADG (predicted)'!R20)))))))))</f>
        <v>14.007650365582926</v>
      </c>
      <c r="W20" s="18">
        <f>((((((((FI_daily!DH20*0.9)*0.313)+(0.0045*('BW(predicted)'!S20^0.75))+(0.0239*('BW(predicted)'!S20^0.75)))))+((((1000*((0.16*0.07/0.72)*('ADG (predicted)'!S20)))))))))</f>
        <v>15.37516291979637</v>
      </c>
      <c r="X20" s="18">
        <f>((((((((FI_daily!DI20*0.9)*0.313)+(0.0045*('BW(predicted)'!T20^0.75))+(0.0239*('BW(predicted)'!T20^0.75)))))+((((1000*((0.16*0.07/0.72)*('ADG (predicted)'!T20)))))))))</f>
        <v>14.987748803742484</v>
      </c>
      <c r="Y20" s="18">
        <f>((((((((FI_daily!DJ20*0.9)*0.313)+(0.0045*('BW(predicted)'!U20^0.75))+(0.0239*('BW(predicted)'!U20^0.75)))))+((((1000*((0.16*0.07/0.72)*('ADG (predicted)'!U20)))))))))</f>
        <v>12.404995380038576</v>
      </c>
      <c r="Z20" s="18">
        <f>((((((((FI_daily!DK20*0.9)*0.313)+(0.0045*('BW(predicted)'!V20^0.75))+(0.0239*('BW(predicted)'!V20^0.75)))))+((((1000*((0.16*0.07/0.72)*('ADG (predicted)'!V20)))))))))</f>
        <v>12.852313682792023</v>
      </c>
      <c r="AA20" s="18">
        <f>((((((((FI_daily!DL20*0.9)*0.313)+(0.0045*('BW(predicted)'!W20^0.75))+(0.0239*('BW(predicted)'!W20^0.75)))))+((((1000*((0.16*0.07/0.72)*('ADG (predicted)'!W20)))))))))</f>
        <v>16.684856437114281</v>
      </c>
      <c r="AB20" s="18">
        <f>((((((((FI_daily!DM20*0.9)*0.313)+(0.0045*('BW(predicted)'!X20^0.75))+(0.0239*('BW(predicted)'!X20^0.75)))))+((((1000*((0.16*0.07/0.72)*('ADG (predicted)'!X20)))))))))</f>
        <v>12.375803798110734</v>
      </c>
      <c r="AC20" s="18">
        <f>((((((((FI_daily!DN20*0.9)*0.313)+(0.0045*('BW(predicted)'!Y20^0.75))+(0.0239*('BW(predicted)'!Y20^0.75)))))+((((1000*((0.16*0.07/0.72)*('ADG (predicted)'!Y20)))))))))</f>
        <v>15.274605465385502</v>
      </c>
      <c r="AD20" s="18">
        <f>((((((((FI_daily!DO20*0.9)*0.313)+(0.0045*('BW(predicted)'!Z20^0.75))+(0.0239*('BW(predicted)'!Z20^0.75)))))+((((1000*((0.16*0.07/0.72)*('ADG (predicted)'!Z20)))))))))</f>
        <v>8.6846486854334568</v>
      </c>
      <c r="AE20" s="18">
        <f>((((((((FI_daily!DP20*0.9)*0.313)+(0.0045*('BW(predicted)'!AA20^0.75))+(0.0239*('BW(predicted)'!AA20^0.75)))))+((((1000*((0.16*0.07/0.72)*('ADG (predicted)'!AA20)))))))))</f>
        <v>13.801367965344481</v>
      </c>
      <c r="AF20" s="18">
        <f>((((((((FI_daily!DQ20*0.9)*0.313)+(0.0045*('BW(predicted)'!AB20^0.75))+(0.0239*('BW(predicted)'!AB20^0.75)))))+((((1000*((0.16*0.07/0.72)*('ADG (predicted)'!AB20)))))))))</f>
        <v>15.811346632457537</v>
      </c>
      <c r="AG20" s="18">
        <f>((((((((FI_daily!DR20*0.9)*0.313)+(0.0045*('BW(predicted)'!AC20^0.75))+(0.0239*('BW(predicted)'!AC20^0.75)))))+((((1000*((0.16*0.07/0.72)*('ADG (predicted)'!AC20)))))))))</f>
        <v>15.39042570956048</v>
      </c>
      <c r="AH20" s="18">
        <f>((((((((FI_daily!DS20*0.9)*0.313)+(0.0045*('BW(predicted)'!AD20^0.75))+(0.0239*('BW(predicted)'!AD20^0.75)))))+((((1000*((0.16*0.07/0.72)*('ADG (predicted)'!AD20)))))))))</f>
        <v>11.998842817229129</v>
      </c>
      <c r="AI20" s="18">
        <f>((((((((FI_daily!DT20*0.9)*0.313)+(0.0045*('BW(predicted)'!AE20^0.75))+(0.0239*('BW(predicted)'!AE20^0.75)))))+((((1000*((0.16*0.07/0.72)*('ADG (predicted)'!AE20)))))))))</f>
        <v>12.104985763351991</v>
      </c>
      <c r="AJ20" s="18">
        <f>((((((((FI_daily!DU20*0.9)*0.313)+(0.0045*('BW(predicted)'!AF20^0.75))+(0.0239*('BW(predicted)'!AF20^0.75)))))+((((1000*((0.16*0.07/0.72)*('ADG (predicted)'!AF20)))))))))</f>
        <v>11.223304034267432</v>
      </c>
      <c r="AK20" s="18">
        <f>((((((((FI_daily!DV20*0.9)*0.313)+(0.0045*('BW(predicted)'!AG20^0.75))+(0.0239*('BW(predicted)'!AG20^0.75)))))+((((1000*((0.16*0.07/0.72)*('ADG (predicted)'!AG20)))))))))</f>
        <v>11.458533871206102</v>
      </c>
      <c r="AL20" s="18">
        <f>((((((((FI_daily!DW20*0.9)*0.313)+(0.0045*('BW(predicted)'!AH20^0.75))+(0.0239*('BW(predicted)'!AH20^0.75)))))+((((1000*((0.16*0.07/0.72)*('ADG (predicted)'!AH20)))))))))</f>
        <v>12.00028750597872</v>
      </c>
      <c r="AM20" s="18">
        <f>((((((((FI_daily!DX20*0.9)*0.313)+(0.0045*('BW(predicted)'!AI20^0.75))+(0.0239*('BW(predicted)'!AI20^0.75)))))+((((1000*((0.16*0.07/0.72)*('ADG (predicted)'!AI20)))))))))</f>
        <v>14.545927507539837</v>
      </c>
      <c r="AN20" s="18">
        <f>((((((((FI_daily!DY20*0.9)*0.313)+(0.0045*('BW(predicted)'!AJ20^0.75))+(0.0239*('BW(predicted)'!AJ20^0.75)))))+((((1000*((0.16*0.07/0.72)*('ADG (predicted)'!AJ20)))))))))</f>
        <v>13.107113518495328</v>
      </c>
      <c r="AO20" s="18">
        <f>((((((((FI_daily!DZ20*0.9)*0.313)+(0.0045*('BW(predicted)'!AK20^0.75))+(0.0239*('BW(predicted)'!AK20^0.75)))))+((((1000*((0.16*0.07/0.72)*('ADG (predicted)'!AK20)))))))))</f>
        <v>13.151095965471624</v>
      </c>
      <c r="AP20" s="18">
        <f>((((((((FI_daily!EA20*0.9)*0.313)+(0.0045*('BW(predicted)'!AL20^0.75))+(0.0239*('BW(predicted)'!AL20^0.75)))))+((((1000*((0.16*0.07/0.72)*('ADG (predicted)'!AL20)))))))))</f>
        <v>13.693791814334141</v>
      </c>
      <c r="AQ20" s="18">
        <f>((((((((FI_daily!EB20*0.9)*0.313)+(0.0045*('BW(predicted)'!AM20^0.75))+(0.0239*('BW(predicted)'!AM20^0.75)))))+((((1000*((0.16*0.07/0.72)*('ADG (predicted)'!AM20)))))))))</f>
        <v>16.20569977263597</v>
      </c>
      <c r="AR20" s="18">
        <f>((((((((FI_daily!EC20*0.9)*0.313)+(0.0045*('BW(predicted)'!AN20^0.75))+(0.0239*('BW(predicted)'!AN20^0.75)))))+((((1000*((0.16*0.07/0.72)*('ADG (predicted)'!AN20)))))))))</f>
        <v>13.252872137618679</v>
      </c>
      <c r="AS20" s="18">
        <f>((((((((FI_daily!ED20*0.9)*0.313)+(0.0045*('BW(predicted)'!AO20^0.75))+(0.0239*('BW(predicted)'!AO20^0.75)))))+((((1000*((0.16*0.07/0.72)*('ADG (predicted)'!AO20)))))))))</f>
        <v>12.581180205450103</v>
      </c>
      <c r="AT20" s="18">
        <f>((((((((FI_daily!EE20*0.9)*0.313)+(0.0045*('BW(predicted)'!AP20^0.75))+(0.0239*('BW(predicted)'!AP20^0.75)))))+((((1000*((0.16*0.07/0.72)*('ADG (predicted)'!AP20)))))))))</f>
        <v>12.146241785188524</v>
      </c>
      <c r="AU20" s="18">
        <f t="shared" si="0"/>
        <v>13.465086389439254</v>
      </c>
    </row>
    <row r="21" spans="1:47" ht="15" thickBot="1" x14ac:dyDescent="0.35">
      <c r="A21" s="2">
        <v>16</v>
      </c>
      <c r="B21" s="18">
        <v>15.797285394536758</v>
      </c>
      <c r="C21" s="18">
        <v>15.79749427952556</v>
      </c>
      <c r="D21" s="18">
        <v>15.777797033831114</v>
      </c>
      <c r="E21" s="18">
        <f>(((((((FI_daily!CE21*0.313)+(0.0045*('BW(predicted)'!AQ21^0.75))+(0.0239*('BW(predicted)'!AQ21^0.75)))))+((((1000*((0.16*0.07/0.72)*('ADG (predicted)'!AQ21/1000)))))))))</f>
        <v>13.543721673798194</v>
      </c>
      <c r="F21" s="18">
        <v>15.172706544792026</v>
      </c>
      <c r="G21" s="18">
        <f>((((((((FI_daily!CR21*0.9)*0.313)+(0.0045*('BW(predicted)'!C21^0.75))+(0.0239*('BW(predicted)'!C21^0.75)))))+((((1000*((0.16*0.07/0.72)*('ADG (predicted)'!C21)))))))))</f>
        <v>12.928300055633493</v>
      </c>
      <c r="H21" s="18">
        <f>((((((((FI_daily!CS21*0.9)*0.313)+(0.0045*('BW(predicted)'!D21^0.75))+(0.0239*('BW(predicted)'!D21^0.75)))))+((((1000*((0.16*0.07/0.72)*('ADG (predicted)'!D21)))))))))</f>
        <v>14.35773129530364</v>
      </c>
      <c r="I21" s="18">
        <f>((((((((FI_daily!CT21*0.9)*0.313)+(0.0045*('BW(predicted)'!E21^0.75))+(0.0239*('BW(predicted)'!E21^0.75)))))+((((1000*((0.16*0.07/0.72)*('ADG (predicted)'!E21)))))))))</f>
        <v>6.9246999961181066</v>
      </c>
      <c r="J21" s="18">
        <f>((((((((FI_daily!CU21*0.9)*0.313)+(0.0045*('BW(predicted)'!F21^0.75))+(0.0239*('BW(predicted)'!F21^0.75)))))+((((1000*((0.16*0.07/0.72)*('ADG (predicted)'!F21)))))))))</f>
        <v>15.112807990586829</v>
      </c>
      <c r="K21" s="18">
        <f>((((((((FI_daily!CV21*0.9)*0.313)+(0.0045*('BW(predicted)'!G21^0.75))+(0.0239*('BW(predicted)'!G21^0.75)))))+((((1000*((0.16*0.07/0.72)*('ADG (predicted)'!G21)))))))))</f>
        <v>12.830712602346933</v>
      </c>
      <c r="L21" s="18">
        <f>((((((((FI_daily!CW21*0.9)*0.313)+(0.0045*('BW(predicted)'!H21^0.75))+(0.0239*('BW(predicted)'!H21^0.75)))))+((((1000*((0.16*0.07/0.72)*('ADG (predicted)'!H21)))))))))</f>
        <v>15.299446353078404</v>
      </c>
      <c r="M21" s="18">
        <f>((((((((FI_daily!CX21*0.9)*0.313)+(0.0045*('BW(predicted)'!I21^0.75))+(0.0239*('BW(predicted)'!I21^0.75)))))+((((1000*((0.16*0.07/0.72)*('ADG (predicted)'!I21)))))))))</f>
        <v>16.019752965905422</v>
      </c>
      <c r="N21" s="18">
        <f>((((((((FI_daily!CY21*0.9)*0.313)+(0.0045*('BW(predicted)'!J21^0.75))+(0.0239*('BW(predicted)'!J21^0.75)))))+((((1000*((0.16*0.07/0.72)*('ADG (predicted)'!J21)))))))))</f>
        <v>16.162054251374272</v>
      </c>
      <c r="O21" s="18">
        <f>((((((((FI_daily!CZ21*0.9)*0.313)+(0.0045*('BW(predicted)'!K21^0.75))+(0.0239*('BW(predicted)'!K21^0.75)))))+((((1000*((0.16*0.07/0.72)*('ADG (predicted)'!K21)))))))))</f>
        <v>9.9926065667895241</v>
      </c>
      <c r="P21" s="18">
        <f>((((((((FI_daily!DA21*0.9)*0.313)+(0.0045*('BW(predicted)'!L21^0.75))+(0.0239*('BW(predicted)'!L21^0.75)))))+((((1000*((0.16*0.07/0.72)*('ADG (predicted)'!L21)))))))))</f>
        <v>13.183656400311412</v>
      </c>
      <c r="Q21" s="18">
        <f>((((((((FI_daily!DB21*0.9)*0.313)+(0.0045*('BW(predicted)'!M21^0.75))+(0.0239*('BW(predicted)'!M21^0.75)))))+((((1000*((0.16*0.07/0.72)*('ADG (predicted)'!M21)))))))))</f>
        <v>14.482900514439594</v>
      </c>
      <c r="R21" s="18">
        <f>((((((((FI_daily!DC21*0.9)*0.313)+(0.0045*('BW(predicted)'!N21^0.75))+(0.0239*('BW(predicted)'!N21^0.75)))))+((((1000*((0.16*0.07/0.72)*('ADG (predicted)'!N21)))))))))</f>
        <v>15.253985767090256</v>
      </c>
      <c r="S21" s="19">
        <f>((((((((FI_daily!DD21*0.9)*0.313)+(0.0045*('BW(predicted)'!O21^0.75))+(0.0239*('BW(predicted)'!O21^0.75)))))+((((1000*((0.16*0.07/0.72)*('ADG (predicted)'!O21)))))))))</f>
        <v>15.172706544792026</v>
      </c>
      <c r="T21" s="18">
        <f>((((((((FI_daily!DE21*0.9)*0.313)+(0.0045*('BW(predicted)'!P21^0.75))+(0.0239*('BW(predicted)'!P21^0.75)))))+((((1000*((0.16*0.07/0.72)*('ADG (predicted)'!P21)))))))))</f>
        <v>15.033094565325008</v>
      </c>
      <c r="U21" s="18">
        <f>((((((((FI_daily!DF21*0.9)*0.313)+(0.0045*('BW(predicted)'!Q21^0.75))+(0.0239*('BW(predicted)'!Q21^0.75)))))+((((1000*((0.16*0.07/0.72)*('ADG (predicted)'!Q21)))))))))</f>
        <v>10.972041133413599</v>
      </c>
      <c r="V21" s="18">
        <f>((((((((FI_daily!DG21*0.9)*0.313)+(0.0045*('BW(predicted)'!R21^0.75))+(0.0239*('BW(predicted)'!R21^0.75)))))+((((1000*((0.16*0.07/0.72)*('ADG (predicted)'!R21)))))))))</f>
        <v>14.026294785650466</v>
      </c>
      <c r="W21" s="18">
        <f>((((((((FI_daily!DH21*0.9)*0.313)+(0.0045*('BW(predicted)'!S21^0.75))+(0.0239*('BW(predicted)'!S21^0.75)))))+((((1000*((0.16*0.07/0.72)*('ADG (predicted)'!S21)))))))))</f>
        <v>15.395010722807488</v>
      </c>
      <c r="X21" s="18">
        <f>((((((((FI_daily!DI21*0.9)*0.313)+(0.0045*('BW(predicted)'!T21^0.75))+(0.0239*('BW(predicted)'!T21^0.75)))))+((((1000*((0.16*0.07/0.72)*('ADG (predicted)'!T21)))))))))</f>
        <v>15.007459229582874</v>
      </c>
      <c r="Y21" s="18">
        <f>((((((((FI_daily!DJ21*0.9)*0.313)+(0.0045*('BW(predicted)'!U21^0.75))+(0.0239*('BW(predicted)'!U21^0.75)))))+((((1000*((0.16*0.07/0.72)*('ADG (predicted)'!U21)))))))))</f>
        <v>12.41391488693613</v>
      </c>
      <c r="Z21" s="18">
        <f>((((((((FI_daily!DK21*0.9)*0.313)+(0.0045*('BW(predicted)'!V21^0.75))+(0.0239*('BW(predicted)'!V21^0.75)))))+((((1000*((0.16*0.07/0.72)*('ADG (predicted)'!V21)))))))))</f>
        <v>12.861385691445989</v>
      </c>
      <c r="AA21" s="18">
        <f>((((((((FI_daily!DL21*0.9)*0.313)+(0.0045*('BW(predicted)'!W21^0.75))+(0.0239*('BW(predicted)'!W21^0.75)))))+((((1000*((0.16*0.07/0.72)*('ADG (predicted)'!W21)))))))))</f>
        <v>16.704795664311973</v>
      </c>
      <c r="AB21" s="18">
        <f>((((((((FI_daily!DM21*0.9)*0.313)+(0.0045*('BW(predicted)'!X21^0.75))+(0.0239*('BW(predicted)'!X21^0.75)))))+((((1000*((0.16*0.07/0.72)*('ADG (predicted)'!X21)))))))))</f>
        <v>12.388445668846558</v>
      </c>
      <c r="AC21" s="18">
        <f>((((((((FI_daily!DN21*0.9)*0.313)+(0.0045*('BW(predicted)'!Y21^0.75))+(0.0239*('BW(predicted)'!Y21^0.75)))))+((((1000*((0.16*0.07/0.72)*('ADG (predicted)'!Y21)))))))))</f>
        <v>15.292536633913384</v>
      </c>
      <c r="AD21" s="18">
        <f>((((((((FI_daily!DO21*0.9)*0.313)+(0.0045*('BW(predicted)'!Z21^0.75))+(0.0239*('BW(predicted)'!Z21^0.75)))))+((((1000*((0.16*0.07/0.72)*('ADG (predicted)'!Z21)))))))))</f>
        <v>8.6823558839941448</v>
      </c>
      <c r="AE21" s="18">
        <f>((((((((FI_daily!DP21*0.9)*0.313)+(0.0045*('BW(predicted)'!AA21^0.75))+(0.0239*('BW(predicted)'!AA21^0.75)))))+((((1000*((0.16*0.07/0.72)*('ADG (predicted)'!AA21)))))))))</f>
        <v>13.822347502896502</v>
      </c>
      <c r="AF21" s="18">
        <f>((((((((FI_daily!DQ21*0.9)*0.313)+(0.0045*('BW(predicted)'!AB21^0.75))+(0.0239*('BW(predicted)'!AB21^0.75)))))+((((1000*((0.16*0.07/0.72)*('ADG (predicted)'!AB21)))))))))</f>
        <v>15.832525284973876</v>
      </c>
      <c r="AG21" s="18">
        <f>((((((((FI_daily!DR21*0.9)*0.313)+(0.0045*('BW(predicted)'!AC21^0.75))+(0.0239*('BW(predicted)'!AC21^0.75)))))+((((1000*((0.16*0.07/0.72)*('ADG (predicted)'!AC21)))))))))</f>
        <v>15.40906859773524</v>
      </c>
      <c r="AH21" s="18">
        <f>((((((((FI_daily!DS21*0.9)*0.313)+(0.0045*('BW(predicted)'!AD21^0.75))+(0.0239*('BW(predicted)'!AD21^0.75)))))+((((1000*((0.16*0.07/0.72)*('ADG (predicted)'!AD21)))))))))</f>
        <v>12.014557005086154</v>
      </c>
      <c r="AI21" s="18">
        <f>((((((((FI_daily!DT21*0.9)*0.313)+(0.0045*('BW(predicted)'!AE21^0.75))+(0.0239*('BW(predicted)'!AE21^0.75)))))+((((1000*((0.16*0.07/0.72)*('ADG (predicted)'!AE21)))))))))</f>
        <v>12.127152437737177</v>
      </c>
      <c r="AJ21" s="18">
        <f>((((((((FI_daily!DU21*0.9)*0.313)+(0.0045*('BW(predicted)'!AF21^0.75))+(0.0239*('BW(predicted)'!AF21^0.75)))))+((((1000*((0.16*0.07/0.72)*('ADG (predicted)'!AF21)))))))))</f>
        <v>11.24018505603485</v>
      </c>
      <c r="AK21" s="18">
        <f>((((((((FI_daily!DV21*0.9)*0.313)+(0.0045*('BW(predicted)'!AG21^0.75))+(0.0239*('BW(predicted)'!AG21^0.75)))))+((((1000*((0.16*0.07/0.72)*('ADG (predicted)'!AG21)))))))))</f>
        <v>11.472092401411288</v>
      </c>
      <c r="AL21" s="18">
        <f>((((((((FI_daily!DW21*0.9)*0.313)+(0.0045*('BW(predicted)'!AH21^0.75))+(0.0239*('BW(predicted)'!AH21^0.75)))))+((((1000*((0.16*0.07/0.72)*('ADG (predicted)'!AH21)))))))))</f>
        <v>12.021737049941359</v>
      </c>
      <c r="AM21" s="18">
        <f>((((((((FI_daily!DX21*0.9)*0.313)+(0.0045*('BW(predicted)'!AI21^0.75))+(0.0239*('BW(predicted)'!AI21^0.75)))))+((((1000*((0.16*0.07/0.72)*('ADG (predicted)'!AI21)))))))))</f>
        <v>14.56208644636866</v>
      </c>
      <c r="AN21" s="18">
        <f>((((((((FI_daily!DY21*0.9)*0.313)+(0.0045*('BW(predicted)'!AJ21^0.75))+(0.0239*('BW(predicted)'!AJ21^0.75)))))+((((1000*((0.16*0.07/0.72)*('ADG (predicted)'!AJ21)))))))))</f>
        <v>13.123927088963923</v>
      </c>
      <c r="AO21" s="18">
        <f>((((((((FI_daily!DZ21*0.9)*0.313)+(0.0045*('BW(predicted)'!AK21^0.75))+(0.0239*('BW(predicted)'!AK21^0.75)))))+((((1000*((0.16*0.07/0.72)*('ADG (predicted)'!AK21)))))))))</f>
        <v>13.169239144885054</v>
      </c>
      <c r="AP21" s="18">
        <f>((((((((FI_daily!EA21*0.9)*0.313)+(0.0045*('BW(predicted)'!AL21^0.75))+(0.0239*('BW(predicted)'!AL21^0.75)))))+((((1000*((0.16*0.07/0.72)*('ADG (predicted)'!AL21)))))))))</f>
        <v>13.715518855812494</v>
      </c>
      <c r="AQ21" s="18">
        <f>((((((((FI_daily!EB21*0.9)*0.313)+(0.0045*('BW(predicted)'!AM21^0.75))+(0.0239*('BW(predicted)'!AM21^0.75)))))+((((1000*((0.16*0.07/0.72)*('ADG (predicted)'!AM21)))))))))</f>
        <v>16.21993448685523</v>
      </c>
      <c r="AR21" s="18">
        <f>((((((((FI_daily!EC21*0.9)*0.313)+(0.0045*('BW(predicted)'!AN21^0.75))+(0.0239*('BW(predicted)'!AN21^0.75)))))+((((1000*((0.16*0.07/0.72)*('ADG (predicted)'!AN21)))))))))</f>
        <v>13.264977079873285</v>
      </c>
      <c r="AS21" s="18">
        <f>((((((((FI_daily!ED21*0.9)*0.313)+(0.0045*('BW(predicted)'!AO21^0.75))+(0.0239*('BW(predicted)'!AO21^0.75)))))+((((1000*((0.16*0.07/0.72)*('ADG (predicted)'!AO21)))))))))</f>
        <v>12.596810606523396</v>
      </c>
      <c r="AT21" s="18">
        <f>((((((((FI_daily!EE21*0.9)*0.313)+(0.0045*('BW(predicted)'!AP21^0.75))+(0.0239*('BW(predicted)'!AP21^0.75)))))+((((1000*((0.16*0.07/0.72)*('ADG (predicted)'!AP21)))))))))</f>
        <v>12.166492920437165</v>
      </c>
      <c r="AU21" s="18">
        <f t="shared" si="0"/>
        <v>13.481433703388324</v>
      </c>
    </row>
    <row r="22" spans="1:47" ht="15" thickBot="1" x14ac:dyDescent="0.35">
      <c r="A22" s="2">
        <v>17</v>
      </c>
      <c r="B22" s="18">
        <v>15.843356137912753</v>
      </c>
      <c r="C22" s="18">
        <v>15.839339530792754</v>
      </c>
      <c r="D22" s="18">
        <v>15.820898736219718</v>
      </c>
      <c r="E22" s="18">
        <f>(((((((FI_daily!CE22*0.313)+(0.0045*('BW(predicted)'!AQ22^0.75))+(0.0239*('BW(predicted)'!AQ22^0.75)))))+((((1000*((0.16*0.07/0.72)*('ADG (predicted)'!AQ22/1000)))))))))</f>
        <v>13.561064397488952</v>
      </c>
      <c r="F22" s="18">
        <v>15.191055830988931</v>
      </c>
      <c r="G22" s="18">
        <f>((((((((FI_daily!CR22*0.9)*0.313)+(0.0045*('BW(predicted)'!C22^0.75))+(0.0239*('BW(predicted)'!C22^0.75)))))+((((1000*((0.16*0.07/0.72)*('ADG (predicted)'!C22)))))))))</f>
        <v>12.945350051924827</v>
      </c>
      <c r="H22" s="18">
        <f>((((((((FI_daily!CS22*0.9)*0.313)+(0.0045*('BW(predicted)'!D22^0.75))+(0.0239*('BW(predicted)'!D22^0.75)))))+((((1000*((0.16*0.07/0.72)*('ADG (predicted)'!D22)))))))))</f>
        <v>14.375087583864801</v>
      </c>
      <c r="I22" s="18">
        <f>((((((((FI_daily!CT22*0.9)*0.313)+(0.0045*('BW(predicted)'!E22^0.75))+(0.0239*('BW(predicted)'!E22^0.75)))))+((((1000*((0.16*0.07/0.72)*('ADG (predicted)'!E22)))))))))</f>
        <v>6.9352180237997123</v>
      </c>
      <c r="J22" s="18">
        <f>((((((((FI_daily!CU22*0.9)*0.313)+(0.0045*('BW(predicted)'!F22^0.75))+(0.0239*('BW(predicted)'!F22^0.75)))))+((((1000*((0.16*0.07/0.72)*('ADG (predicted)'!F22)))))))))</f>
        <v>15.128723517499848</v>
      </c>
      <c r="K22" s="18">
        <f>((((((((FI_daily!CV22*0.9)*0.313)+(0.0045*('BW(predicted)'!G22^0.75))+(0.0239*('BW(predicted)'!G22^0.75)))))+((((1000*((0.16*0.07/0.72)*('ADG (predicted)'!G22)))))))))</f>
        <v>12.844787328155256</v>
      </c>
      <c r="L22" s="18">
        <f>((((((((FI_daily!CW22*0.9)*0.313)+(0.0045*('BW(predicted)'!H22^0.75))+(0.0239*('BW(predicted)'!H22^0.75)))))+((((1000*((0.16*0.07/0.72)*('ADG (predicted)'!H22)))))))))</f>
        <v>15.320043210790026</v>
      </c>
      <c r="M22" s="18">
        <f>((((((((FI_daily!CX22*0.9)*0.313)+(0.0045*('BW(predicted)'!I22^0.75))+(0.0239*('BW(predicted)'!I22^0.75)))))+((((1000*((0.16*0.07/0.72)*('ADG (predicted)'!I22)))))))))</f>
        <v>16.037023323047585</v>
      </c>
      <c r="N22" s="18">
        <f>((((((((FI_daily!CY22*0.9)*0.313)+(0.0045*('BW(predicted)'!J22^0.75))+(0.0239*('BW(predicted)'!J22^0.75)))))+((((1000*((0.16*0.07/0.72)*('ADG (predicted)'!J22)))))))))</f>
        <v>16.180700127892027</v>
      </c>
      <c r="O22" s="18">
        <f>((((((((FI_daily!CZ22*0.9)*0.313)+(0.0045*('BW(predicted)'!K22^0.75))+(0.0239*('BW(predicted)'!K22^0.75)))))+((((1000*((0.16*0.07/0.72)*('ADG (predicted)'!K22)))))))))</f>
        <v>10.007702716775217</v>
      </c>
      <c r="P22" s="18">
        <f>((((((((FI_daily!DA22*0.9)*0.313)+(0.0045*('BW(predicted)'!L22^0.75))+(0.0239*('BW(predicted)'!L22^0.75)))))+((((1000*((0.16*0.07/0.72)*('ADG (predicted)'!L22)))))))))</f>
        <v>13.197104297393491</v>
      </c>
      <c r="Q22" s="18">
        <f>((((((((FI_daily!DB22*0.9)*0.313)+(0.0045*('BW(predicted)'!M22^0.75))+(0.0239*('BW(predicted)'!M22^0.75)))))+((((1000*((0.16*0.07/0.72)*('ADG (predicted)'!M22)))))))))</f>
        <v>14.500974499691148</v>
      </c>
      <c r="R22" s="18">
        <f>((((((((FI_daily!DC22*0.9)*0.313)+(0.0045*('BW(predicted)'!N22^0.75))+(0.0239*('BW(predicted)'!N22^0.75)))))+((((1000*((0.16*0.07/0.72)*('ADG (predicted)'!N22)))))))))</f>
        <v>15.27111775909656</v>
      </c>
      <c r="S22" s="19">
        <f>((((((((FI_daily!DD22*0.9)*0.313)+(0.0045*('BW(predicted)'!O22^0.75))+(0.0239*('BW(predicted)'!O22^0.75)))))+((((1000*((0.16*0.07/0.72)*('ADG (predicted)'!O22)))))))))</f>
        <v>15.191055830988931</v>
      </c>
      <c r="T22" s="18">
        <f>((((((((FI_daily!DE22*0.9)*0.313)+(0.0045*('BW(predicted)'!P22^0.75))+(0.0239*('BW(predicted)'!P22^0.75)))))+((((1000*((0.16*0.07/0.72)*('ADG (predicted)'!P22)))))))))</f>
        <v>15.051188648975156</v>
      </c>
      <c r="U22" s="18">
        <f>((((((((FI_daily!DF22*0.9)*0.313)+(0.0045*('BW(predicted)'!Q22^0.75))+(0.0239*('BW(predicted)'!Q22^0.75)))))+((((1000*((0.16*0.07/0.72)*('ADG (predicted)'!Q22)))))))))</f>
        <v>10.983676367993112</v>
      </c>
      <c r="V22" s="18">
        <f>((((((((FI_daily!DG22*0.9)*0.313)+(0.0045*('BW(predicted)'!R22^0.75))+(0.0239*('BW(predicted)'!R22^0.75)))))+((((1000*((0.16*0.07/0.72)*('ADG (predicted)'!R22)))))))))</f>
        <v>14.044902013275401</v>
      </c>
      <c r="W22" s="18">
        <f>((((((((FI_daily!DH22*0.9)*0.313)+(0.0045*('BW(predicted)'!S22^0.75))+(0.0239*('BW(predicted)'!S22^0.75)))))+((((1000*((0.16*0.07/0.72)*('ADG (predicted)'!S22)))))))))</f>
        <v>15.414818115704794</v>
      </c>
      <c r="X22" s="18">
        <f>((((((((FI_daily!DI22*0.9)*0.313)+(0.0045*('BW(predicted)'!T22^0.75))+(0.0239*('BW(predicted)'!T22^0.75)))))+((((1000*((0.16*0.07/0.72)*('ADG (predicted)'!T22)))))))))</f>
        <v>15.027121097676517</v>
      </c>
      <c r="Y22" s="18">
        <f>((((((((FI_daily!DJ22*0.9)*0.313)+(0.0045*('BW(predicted)'!U22^0.75))+(0.0239*('BW(predicted)'!U22^0.75)))))+((((1000*((0.16*0.07/0.72)*('ADG (predicted)'!U22)))))))))</f>
        <v>12.422807579856658</v>
      </c>
      <c r="Z22" s="18">
        <f>((((((((FI_daily!DK22*0.9)*0.313)+(0.0045*('BW(predicted)'!V22^0.75))+(0.0239*('BW(predicted)'!V22^0.75)))))+((((1000*((0.16*0.07/0.72)*('ADG (predicted)'!V22)))))))))</f>
        <v>12.8704230177553</v>
      </c>
      <c r="AA22" s="18">
        <f>((((((((FI_daily!DL22*0.9)*0.313)+(0.0045*('BW(predicted)'!W22^0.75))+(0.0239*('BW(predicted)'!W22^0.75)))))+((((1000*((0.16*0.07/0.72)*('ADG (predicted)'!W22)))))))))</f>
        <v>16.724684775065619</v>
      </c>
      <c r="AB22" s="18">
        <f>((((((((FI_daily!DM22*0.9)*0.313)+(0.0045*('BW(predicted)'!X22^0.75))+(0.0239*('BW(predicted)'!X22^0.75)))))+((((1000*((0.16*0.07/0.72)*('ADG (predicted)'!X22)))))))))</f>
        <v>12.401054267256038</v>
      </c>
      <c r="AC22" s="18">
        <f>((((((((FI_daily!DN22*0.9)*0.313)+(0.0045*('BW(predicted)'!Y22^0.75))+(0.0239*('BW(predicted)'!Y22^0.75)))))+((((1000*((0.16*0.07/0.72)*('ADG (predicted)'!Y22)))))))))</f>
        <v>15.31042510833085</v>
      </c>
      <c r="AD22" s="18">
        <f>((((((((FI_daily!DO22*0.9)*0.313)+(0.0045*('BW(predicted)'!Z22^0.75))+(0.0239*('BW(predicted)'!Z22^0.75)))))+((((1000*((0.16*0.07/0.72)*('ADG (predicted)'!Z22)))))))))</f>
        <v>8.6800465208071547</v>
      </c>
      <c r="AE22" s="18">
        <f>((((((((FI_daily!DP22*0.9)*0.313)+(0.0045*('BW(predicted)'!AA22^0.75))+(0.0239*('BW(predicted)'!AA22^0.75)))))+((((1000*((0.16*0.07/0.72)*('ADG (predicted)'!AA22)))))))))</f>
        <v>13.843282493937499</v>
      </c>
      <c r="AF22" s="18">
        <f>((((((((FI_daily!DQ22*0.9)*0.313)+(0.0045*('BW(predicted)'!AB22^0.75))+(0.0239*('BW(predicted)'!AB22^0.75)))))+((((1000*((0.16*0.07/0.72)*('ADG (predicted)'!AB22)))))))))</f>
        <v>15.853659159340408</v>
      </c>
      <c r="AG22" s="18">
        <f>((((((((FI_daily!DR22*0.9)*0.313)+(0.0045*('BW(predicted)'!AC22^0.75))+(0.0239*('BW(predicted)'!AC22^0.75)))))+((((1000*((0.16*0.07/0.72)*('ADG (predicted)'!AC22)))))))))</f>
        <v>15.427666809499156</v>
      </c>
      <c r="AH22" s="18">
        <f>((((((((FI_daily!DS22*0.9)*0.313)+(0.0045*('BW(predicted)'!AD22^0.75))+(0.0239*('BW(predicted)'!AD22^0.75)))))+((((1000*((0.16*0.07/0.72)*('ADG (predicted)'!AD22)))))))))</f>
        <v>12.03024001620318</v>
      </c>
      <c r="AI22" s="18">
        <f>((((((((FI_daily!DT22*0.9)*0.313)+(0.0045*('BW(predicted)'!AE22^0.75))+(0.0239*('BW(predicted)'!AE22^0.75)))))+((((1000*((0.16*0.07/0.72)*('ADG (predicted)'!AE22)))))))))</f>
        <v>12.14928273253973</v>
      </c>
      <c r="AJ22" s="18">
        <f>((((((((FI_daily!DU22*0.9)*0.313)+(0.0045*('BW(predicted)'!AF22^0.75))+(0.0239*('BW(predicted)'!AF22^0.75)))))+((((1000*((0.16*0.07/0.72)*('ADG (predicted)'!AF22)))))))))</f>
        <v>11.257036275048748</v>
      </c>
      <c r="AK22" s="18">
        <f>((((((((FI_daily!DV22*0.9)*0.313)+(0.0045*('BW(predicted)'!AG22^0.75))+(0.0239*('BW(predicted)'!AG22^0.75)))))+((((1000*((0.16*0.07/0.72)*('ADG (predicted)'!AG22)))))))))</f>
        <v>11.485618850388377</v>
      </c>
      <c r="AL22" s="18">
        <f>((((((((FI_daily!DW22*0.9)*0.313)+(0.0045*('BW(predicted)'!AH22^0.75))+(0.0239*('BW(predicted)'!AH22^0.75)))))+((((1000*((0.16*0.07/0.72)*('ADG (predicted)'!AH22)))))))))</f>
        <v>12.043155865452947</v>
      </c>
      <c r="AM22" s="18">
        <f>((((((((FI_daily!DX22*0.9)*0.313)+(0.0045*('BW(predicted)'!AI22^0.75))+(0.0239*('BW(predicted)'!AI22^0.75)))))+((((1000*((0.16*0.07/0.72)*('ADG (predicted)'!AI22)))))))))</f>
        <v>14.578202104911792</v>
      </c>
      <c r="AN22" s="18">
        <f>((((((((FI_daily!DY22*0.9)*0.313)+(0.0045*('BW(predicted)'!AJ22^0.75))+(0.0239*('BW(predicted)'!AJ22^0.75)))))+((((1000*((0.16*0.07/0.72)*('ADG (predicted)'!AJ22)))))))))</f>
        <v>13.140702934558572</v>
      </c>
      <c r="AO22" s="18">
        <f>((((((((FI_daily!DZ22*0.9)*0.313)+(0.0045*('BW(predicted)'!AK22^0.75))+(0.0239*('BW(predicted)'!AK22^0.75)))))+((((1000*((0.16*0.07/0.72)*('ADG (predicted)'!AK22)))))))))</f>
        <v>13.187352582763708</v>
      </c>
      <c r="AP22" s="18">
        <f>((((((((FI_daily!EA22*0.9)*0.313)+(0.0045*('BW(predicted)'!AL22^0.75))+(0.0239*('BW(predicted)'!AL22^0.75)))))+((((1000*((0.16*0.07/0.72)*('ADG (predicted)'!AL22)))))))))</f>
        <v>13.737211921541663</v>
      </c>
      <c r="AQ22" s="18">
        <f>((((((((FI_daily!EB22*0.9)*0.313)+(0.0045*('BW(predicted)'!AM22^0.75))+(0.0239*('BW(predicted)'!AM22^0.75)))))+((((1000*((0.16*0.07/0.72)*('ADG (predicted)'!AM22)))))))))</f>
        <v>16.2341166091528</v>
      </c>
      <c r="AR22" s="18">
        <f>((((((((FI_daily!EC22*0.9)*0.313)+(0.0045*('BW(predicted)'!AN22^0.75))+(0.0239*('BW(predicted)'!AN22^0.75)))))+((((1000*((0.16*0.07/0.72)*('ADG (predicted)'!AN22)))))))))</f>
        <v>13.277048190634211</v>
      </c>
      <c r="AS22" s="18">
        <f>((((((((FI_daily!ED22*0.9)*0.313)+(0.0045*('BW(predicted)'!AO22^0.75))+(0.0239*('BW(predicted)'!AO22^0.75)))))+((((1000*((0.16*0.07/0.72)*('ADG (predicted)'!AO22)))))))))</f>
        <v>12.612406439745293</v>
      </c>
      <c r="AT22" s="18">
        <f>((((((((FI_daily!EE22*0.9)*0.313)+(0.0045*('BW(predicted)'!AP22^0.75))+(0.0239*('BW(predicted)'!AP22^0.75)))))+((((1000*((0.16*0.07/0.72)*('ADG (predicted)'!AP22)))))))))</f>
        <v>12.186707771689417</v>
      </c>
      <c r="AU22" s="18">
        <f t="shared" si="0"/>
        <v>13.497743163525588</v>
      </c>
    </row>
    <row r="23" spans="1:47" ht="15" thickBot="1" x14ac:dyDescent="0.35">
      <c r="A23" s="2">
        <v>18</v>
      </c>
      <c r="B23" s="18">
        <v>15.888860619912316</v>
      </c>
      <c r="C23" s="18">
        <v>15.880826408069121</v>
      </c>
      <c r="D23" s="18">
        <v>15.863992266073549</v>
      </c>
      <c r="E23" s="18">
        <f>(((((((FI_daily!CE23*0.313)+(0.0045*('BW(predicted)'!AQ23^0.75))+(0.0239*('BW(predicted)'!AQ23^0.75)))))+((((1000*((0.16*0.07/0.72)*('ADG (predicted)'!AQ23/1000)))))))))</f>
        <v>13.578370644762469</v>
      </c>
      <c r="F23" s="18">
        <v>15.209363849580166</v>
      </c>
      <c r="G23" s="18">
        <f>((((((((FI_daily!CR23*0.9)*0.313)+(0.0045*('BW(predicted)'!C23^0.75))+(0.0239*('BW(predicted)'!C23^0.75)))))+((((1000*((0.16*0.07/0.72)*('ADG (predicted)'!C23)))))))))</f>
        <v>12.962364354425288</v>
      </c>
      <c r="H23" s="18">
        <f>((((((((FI_daily!CS23*0.9)*0.313)+(0.0045*('BW(predicted)'!D23^0.75))+(0.0239*('BW(predicted)'!D23^0.75)))))+((((1000*((0.16*0.07/0.72)*('ADG (predicted)'!D23)))))))))</f>
        <v>14.39240429865543</v>
      </c>
      <c r="I23" s="18">
        <f>((((((((FI_daily!CT23*0.9)*0.313)+(0.0045*('BW(predicted)'!E23^0.75))+(0.0239*('BW(predicted)'!E23^0.75)))))+((((1000*((0.16*0.07/0.72)*('ADG (predicted)'!E23)))))))))</f>
        <v>6.9457241244919246</v>
      </c>
      <c r="J23" s="18">
        <f>((((((((FI_daily!CU23*0.9)*0.313)+(0.0045*('BW(predicted)'!F23^0.75))+(0.0239*('BW(predicted)'!F23^0.75)))))+((((1000*((0.16*0.07/0.72)*('ADG (predicted)'!F23)))))))))</f>
        <v>15.144598937876157</v>
      </c>
      <c r="K23" s="18">
        <f>((((((((FI_daily!CV23*0.9)*0.313)+(0.0045*('BW(predicted)'!G23^0.75))+(0.0239*('BW(predicted)'!G23^0.75)))))+((((1000*((0.16*0.07/0.72)*('ADG (predicted)'!G23)))))))))</f>
        <v>12.858828780343691</v>
      </c>
      <c r="L23" s="18">
        <f>((((((((FI_daily!CW23*0.9)*0.313)+(0.0045*('BW(predicted)'!H23^0.75))+(0.0239*('BW(predicted)'!H23^0.75)))))+((((1000*((0.16*0.07/0.72)*('ADG (predicted)'!H23)))))))))</f>
        <v>15.340594100768506</v>
      </c>
      <c r="M23" s="18">
        <f>((((((((FI_daily!CX23*0.9)*0.313)+(0.0045*('BW(predicted)'!I23^0.75))+(0.0239*('BW(predicted)'!I23^0.75)))))+((((1000*((0.16*0.07/0.72)*('ADG (predicted)'!I23)))))))))</f>
        <v>16.054247507237623</v>
      </c>
      <c r="N23" s="18">
        <f>((((((((FI_daily!CY23*0.9)*0.313)+(0.0045*('BW(predicted)'!J23^0.75))+(0.0239*('BW(predicted)'!J23^0.75)))))+((((1000*((0.16*0.07/0.72)*('ADG (predicted)'!J23)))))))))</f>
        <v>16.199300239774576</v>
      </c>
      <c r="O23" s="18">
        <f>((((((((FI_daily!CZ23*0.9)*0.313)+(0.0045*('BW(predicted)'!K23^0.75))+(0.0239*('BW(predicted)'!K23^0.75)))))+((((1000*((0.16*0.07/0.72)*('ADG (predicted)'!K23)))))))))</f>
        <v>10.022770742960006</v>
      </c>
      <c r="P23" s="18">
        <f>((((((((FI_daily!DA23*0.9)*0.313)+(0.0045*('BW(predicted)'!L23^0.75))+(0.0239*('BW(predicted)'!L23^0.75)))))+((((1000*((0.16*0.07/0.72)*('ADG (predicted)'!L23)))))))))</f>
        <v>13.210517268562786</v>
      </c>
      <c r="Q23" s="18">
        <f>((((((((FI_daily!DB23*0.9)*0.313)+(0.0045*('BW(predicted)'!M23^0.75))+(0.0239*('BW(predicted)'!M23^0.75)))))+((((1000*((0.16*0.07/0.72)*('ADG (predicted)'!M23)))))))))</f>
        <v>14.518998919679026</v>
      </c>
      <c r="R23" s="18">
        <f>((((((((FI_daily!DC23*0.9)*0.313)+(0.0045*('BW(predicted)'!N23^0.75))+(0.0239*('BW(predicted)'!N23^0.75)))))+((((1000*((0.16*0.07/0.72)*('ADG (predicted)'!N23)))))))))</f>
        <v>15.288203210758333</v>
      </c>
      <c r="S23" s="19">
        <f>((((((((FI_daily!DD23*0.9)*0.313)+(0.0045*('BW(predicted)'!O23^0.75))+(0.0239*('BW(predicted)'!O23^0.75)))))+((((1000*((0.16*0.07/0.72)*('ADG (predicted)'!O23)))))))))</f>
        <v>15.209363849580166</v>
      </c>
      <c r="T23" s="18">
        <f>((((((((FI_daily!DE23*0.9)*0.313)+(0.0045*('BW(predicted)'!P23^0.75))+(0.0239*('BW(predicted)'!P23^0.75)))))+((((1000*((0.16*0.07/0.72)*('ADG (predicted)'!P23)))))))))</f>
        <v>15.069243457660265</v>
      </c>
      <c r="U23" s="18">
        <f>((((((((FI_daily!DF23*0.9)*0.313)+(0.0045*('BW(predicted)'!Q23^0.75))+(0.0239*('BW(predicted)'!Q23^0.75)))))+((((1000*((0.16*0.07/0.72)*('ADG (predicted)'!Q23)))))))))</f>
        <v>10.995286626434668</v>
      </c>
      <c r="V23" s="18">
        <f>((((((((FI_daily!DG23*0.9)*0.313)+(0.0045*('BW(predicted)'!R23^0.75))+(0.0239*('BW(predicted)'!R23^0.75)))))+((((1000*((0.16*0.07/0.72)*('ADG (predicted)'!R23)))))))))</f>
        <v>14.063478514026778</v>
      </c>
      <c r="W23" s="18">
        <f>((((((((FI_daily!DH23*0.9)*0.313)+(0.0045*('BW(predicted)'!S23^0.75))+(0.0239*('BW(predicted)'!S23^0.75)))))+((((1000*((0.16*0.07/0.72)*('ADG (predicted)'!S23)))))))))</f>
        <v>15.434583459721699</v>
      </c>
      <c r="X23" s="18">
        <f>((((((((FI_daily!DI23*0.9)*0.313)+(0.0045*('BW(predicted)'!T23^0.75))+(0.0239*('BW(predicted)'!T23^0.75)))))+((((1000*((0.16*0.07/0.72)*('ADG (predicted)'!T23)))))))))</f>
        <v>15.046741362310051</v>
      </c>
      <c r="Y23" s="18">
        <f>((((((((FI_daily!DJ23*0.9)*0.313)+(0.0045*('BW(predicted)'!U23^0.75))+(0.0239*('BW(predicted)'!U23^0.75)))))+((((1000*((0.16*0.07/0.72)*('ADG (predicted)'!U23)))))))))</f>
        <v>12.43166850972225</v>
      </c>
      <c r="Z23" s="18">
        <f>((((((((FI_daily!DK23*0.9)*0.313)+(0.0045*('BW(predicted)'!V23^0.75))+(0.0239*('BW(predicted)'!V23^0.75)))))+((((1000*((0.16*0.07/0.72)*('ADG (predicted)'!V23)))))))))</f>
        <v>12.879423730414072</v>
      </c>
      <c r="AA23" s="18">
        <f>((((((((FI_daily!DL23*0.9)*0.313)+(0.0045*('BW(predicted)'!W23^0.75))+(0.0239*('BW(predicted)'!W23^0.75)))))+((((1000*((0.16*0.07/0.72)*('ADG (predicted)'!W23)))))))))</f>
        <v>16.744527904263037</v>
      </c>
      <c r="AB23" s="18">
        <f>((((((((FI_daily!DM23*0.9)*0.313)+(0.0045*('BW(predicted)'!X23^0.75))+(0.0239*('BW(predicted)'!X23^0.75)))))+((((1000*((0.16*0.07/0.72)*('ADG (predicted)'!X23)))))))))</f>
        <v>12.413630433843105</v>
      </c>
      <c r="AC23" s="18">
        <f>((((((((FI_daily!DN23*0.9)*0.313)+(0.0045*('BW(predicted)'!Y23^0.75))+(0.0239*('BW(predicted)'!Y23^0.75)))))+((((1000*((0.16*0.07/0.72)*('ADG (predicted)'!Y23)))))))))</f>
        <v>15.328266552901969</v>
      </c>
      <c r="AD23" s="18">
        <f>((((((((FI_daily!DO23*0.9)*0.313)+(0.0045*('BW(predicted)'!Z23^0.75))+(0.0239*('BW(predicted)'!Z23^0.75)))))+((((1000*((0.16*0.07/0.72)*('ADG (predicted)'!Z23)))))))))</f>
        <v>8.6777208989132575</v>
      </c>
      <c r="AE23" s="18">
        <f>((((((((FI_daily!DP23*0.9)*0.313)+(0.0045*('BW(predicted)'!AA23^0.75))+(0.0239*('BW(predicted)'!AA23^0.75)))))+((((1000*((0.16*0.07/0.72)*('ADG (predicted)'!AA23)))))))))</f>
        <v>13.864179750569972</v>
      </c>
      <c r="AF23" s="18">
        <f>((((((((FI_daily!DQ23*0.9)*0.313)+(0.0045*('BW(predicted)'!AB23^0.75))+(0.0239*('BW(predicted)'!AB23^0.75)))))+((((1000*((0.16*0.07/0.72)*('ADG (predicted)'!AB23)))))))))</f>
        <v>15.87474949062635</v>
      </c>
      <c r="AG23" s="18">
        <f>((((((((FI_daily!DR23*0.9)*0.313)+(0.0045*('BW(predicted)'!AC23^0.75))+(0.0239*('BW(predicted)'!AC23^0.75)))))+((((1000*((0.16*0.07/0.72)*('ADG (predicted)'!AC23)))))))))</f>
        <v>15.446218917891203</v>
      </c>
      <c r="AH23" s="18">
        <f>((((((((FI_daily!DS23*0.9)*0.313)+(0.0045*('BW(predicted)'!AD23^0.75))+(0.0239*('BW(predicted)'!AD23^0.75)))))+((((1000*((0.16*0.07/0.72)*('ADG (predicted)'!AD23)))))))))</f>
        <v>12.045898132723515</v>
      </c>
      <c r="AI23" s="18">
        <f>((((((((FI_daily!DT23*0.9)*0.313)+(0.0045*('BW(predicted)'!AE23^0.75))+(0.0239*('BW(predicted)'!AE23^0.75)))))+((((1000*((0.16*0.07/0.72)*('ADG (predicted)'!AE23)))))))))</f>
        <v>12.171374968719707</v>
      </c>
      <c r="AJ23" s="18">
        <f>((((((((FI_daily!DU23*0.9)*0.313)+(0.0045*('BW(predicted)'!AF23^0.75))+(0.0239*('BW(predicted)'!AF23^0.75)))))+((((1000*((0.16*0.07/0.72)*('ADG (predicted)'!AF23)))))))))</f>
        <v>11.273863942058608</v>
      </c>
      <c r="AK23" s="18">
        <f>((((((((FI_daily!DV23*0.9)*0.313)+(0.0045*('BW(predicted)'!AG23^0.75))+(0.0239*('BW(predicted)'!AG23^0.75)))))+((((1000*((0.16*0.07/0.72)*('ADG (predicted)'!AG23)))))))))</f>
        <v>11.499119551155374</v>
      </c>
      <c r="AL23" s="18">
        <f>((((((((FI_daily!DW23*0.9)*0.313)+(0.0045*('BW(predicted)'!AH23^0.75))+(0.0239*('BW(predicted)'!AH23^0.75)))))+((((1000*((0.16*0.07/0.72)*('ADG (predicted)'!AH23)))))))))</f>
        <v>12.064539186990551</v>
      </c>
      <c r="AM23" s="18">
        <f>((((((((FI_daily!DX23*0.9)*0.313)+(0.0045*('BW(predicted)'!AI23^0.75))+(0.0239*('BW(predicted)'!AI23^0.75)))))+((((1000*((0.16*0.07/0.72)*('ADG (predicted)'!AI23)))))))))</f>
        <v>14.594270214009713</v>
      </c>
      <c r="AN23" s="18">
        <f>((((((((FI_daily!DY23*0.9)*0.313)+(0.0045*('BW(predicted)'!AJ23^0.75))+(0.0239*('BW(predicted)'!AJ23^0.75)))))+((((1000*((0.16*0.07/0.72)*('ADG (predicted)'!AJ23)))))))))</f>
        <v>13.157436575763928</v>
      </c>
      <c r="AO23" s="18">
        <f>((((((((FI_daily!DZ23*0.9)*0.313)+(0.0045*('BW(predicted)'!AK23^0.75))+(0.0239*('BW(predicted)'!AK23^0.75)))))+((((1000*((0.16*0.07/0.72)*('ADG (predicted)'!AK23)))))))))</f>
        <v>13.20543142950482</v>
      </c>
      <c r="AP23" s="18">
        <f>((((((((FI_daily!EA23*0.9)*0.313)+(0.0045*('BW(predicted)'!AL23^0.75))+(0.0239*('BW(predicted)'!AL23^0.75)))))+((((1000*((0.16*0.07/0.72)*('ADG (predicted)'!AL23)))))))))</f>
        <v>13.758869146135384</v>
      </c>
      <c r="AQ23" s="18">
        <f>((((((((FI_daily!EB23*0.9)*0.313)+(0.0045*('BW(predicted)'!AM23^0.75))+(0.0239*('BW(predicted)'!AM23^0.75)))))+((((1000*((0.16*0.07/0.72)*('ADG (predicted)'!AM23)))))))))</f>
        <v>16.248250568489283</v>
      </c>
      <c r="AR23" s="18">
        <f>((((((((FI_daily!EC23*0.9)*0.313)+(0.0045*('BW(predicted)'!AN23^0.75))+(0.0239*('BW(predicted)'!AN23^0.75)))))+((((1000*((0.16*0.07/0.72)*('ADG (predicted)'!AN23)))))))))</f>
        <v>13.289089118135527</v>
      </c>
      <c r="AS23" s="18">
        <f>((((((((FI_daily!ED23*0.9)*0.313)+(0.0045*('BW(predicted)'!AO23^0.75))+(0.0239*('BW(predicted)'!AO23^0.75)))))+((((1000*((0.16*0.07/0.72)*('ADG (predicted)'!AO23)))))))))</f>
        <v>12.627965910026186</v>
      </c>
      <c r="AT23" s="18">
        <f>((((((((FI_daily!EE23*0.9)*0.313)+(0.0045*('BW(predicted)'!AP23^0.75))+(0.0239*('BW(predicted)'!AP23^0.75)))))+((((1000*((0.16*0.07/0.72)*('ADG (predicted)'!AP23)))))))))</f>
        <v>12.206890013847861</v>
      </c>
      <c r="AU23" s="18">
        <f t="shared" si="0"/>
        <v>13.514015867549318</v>
      </c>
    </row>
    <row r="24" spans="1:47" ht="15" thickBot="1" x14ac:dyDescent="0.35">
      <c r="A24" s="2">
        <v>19</v>
      </c>
      <c r="B24" s="18">
        <v>15.933800048928598</v>
      </c>
      <c r="C24" s="18">
        <v>15.921956119747797</v>
      </c>
      <c r="D24" s="18">
        <v>15.907077835576043</v>
      </c>
      <c r="E24" s="18">
        <f>(((((((FI_daily!CE24*0.313)+(0.0045*('BW(predicted)'!AQ24^0.75))+(0.0239*('BW(predicted)'!AQ24^0.75)))))+((((1000*((0.16*0.07/0.72)*('ADG (predicted)'!AQ24/1000)))))))))</f>
        <v>13.595640486086156</v>
      </c>
      <c r="F24" s="18">
        <v>15.227626193204063</v>
      </c>
      <c r="G24" s="18">
        <f>((((((((FI_daily!CR24*0.9)*0.313)+(0.0045*('BW(predicted)'!C24^0.75))+(0.0239*('BW(predicted)'!C24^0.75)))))+((((1000*((0.16*0.07/0.72)*('ADG (predicted)'!C24)))))))))</f>
        <v>12.979343890273851</v>
      </c>
      <c r="H24" s="18">
        <f>((((((((FI_daily!CS24*0.9)*0.313)+(0.0045*('BW(predicted)'!D24^0.75))+(0.0239*('BW(predicted)'!D24^0.75)))))+((((1000*((0.16*0.07/0.72)*('ADG (predicted)'!D24)))))))))</f>
        <v>14.409685178892815</v>
      </c>
      <c r="I24" s="18">
        <f>((((((((FI_daily!CT24*0.9)*0.313)+(0.0045*('BW(predicted)'!E24^0.75))+(0.0239*('BW(predicted)'!E24^0.75)))))+((((1000*((0.16*0.07/0.72)*('ADG (predicted)'!E24)))))))))</f>
        <v>6.9562156750196067</v>
      </c>
      <c r="J24" s="18">
        <f>((((((((FI_daily!CU24*0.9)*0.313)+(0.0045*('BW(predicted)'!F24^0.75))+(0.0239*('BW(predicted)'!F24^0.75)))))+((((1000*((0.16*0.07/0.72)*('ADG (predicted)'!F24)))))))))</f>
        <v>15.160432476479524</v>
      </c>
      <c r="K24" s="18">
        <f>((((((((FI_daily!CV24*0.9)*0.313)+(0.0045*('BW(predicted)'!G24^0.75))+(0.0239*('BW(predicted)'!G24^0.75)))))+((((1000*((0.16*0.07/0.72)*('ADG (predicted)'!G24)))))))))</f>
        <v>12.872837784074626</v>
      </c>
      <c r="L24" s="18">
        <f>((((((((FI_daily!CW24*0.9)*0.313)+(0.0045*('BW(predicted)'!H24^0.75))+(0.0239*('BW(predicted)'!H24^0.75)))))+((((1000*((0.16*0.07/0.72)*('ADG (predicted)'!H24)))))))))</f>
        <v>15.361100340512991</v>
      </c>
      <c r="M24" s="18">
        <f>((((((((FI_daily!CX24*0.9)*0.313)+(0.0045*('BW(predicted)'!I24^0.75))+(0.0239*('BW(predicted)'!I24^0.75)))))+((((1000*((0.16*0.07/0.72)*('ADG (predicted)'!I24)))))))))</f>
        <v>16.071424133806367</v>
      </c>
      <c r="N24" s="18">
        <f>((((((((FI_daily!CY24*0.9)*0.313)+(0.0045*('BW(predicted)'!J24^0.75))+(0.0239*('BW(predicted)'!J24^0.75)))))+((((1000*((0.16*0.07/0.72)*('ADG (predicted)'!J24)))))))))</f>
        <v>16.21785036218435</v>
      </c>
      <c r="O24" s="18">
        <f>((((((((FI_daily!CZ24*0.9)*0.313)+(0.0045*('BW(predicted)'!K24^0.75))+(0.0239*('BW(predicted)'!K24^0.75)))))+((((1000*((0.16*0.07/0.72)*('ADG (predicted)'!K24)))))))))</f>
        <v>10.037816866564146</v>
      </c>
      <c r="P24" s="18">
        <f>((((((((FI_daily!DA24*0.9)*0.313)+(0.0045*('BW(predicted)'!L24^0.75))+(0.0239*('BW(predicted)'!L24^0.75)))))+((((1000*((0.16*0.07/0.72)*('ADG (predicted)'!L24)))))))))</f>
        <v>13.223890693118975</v>
      </c>
      <c r="Q24" s="18">
        <f>((((((((FI_daily!DB24*0.9)*0.313)+(0.0045*('BW(predicted)'!M24^0.75))+(0.0239*('BW(predicted)'!M24^0.75)))))+((((1000*((0.16*0.07/0.72)*('ADG (predicted)'!M24)))))))))</f>
        <v>14.536977988624232</v>
      </c>
      <c r="R24" s="18">
        <f>((((((((FI_daily!DC24*0.9)*0.313)+(0.0045*('BW(predicted)'!N24^0.75))+(0.0239*('BW(predicted)'!N24^0.75)))))+((((1000*((0.16*0.07/0.72)*('ADG (predicted)'!N24)))))))))</f>
        <v>15.305248960821791</v>
      </c>
      <c r="S24" s="19">
        <f>((((((((FI_daily!DD24*0.9)*0.313)+(0.0045*('BW(predicted)'!O24^0.75))+(0.0239*('BW(predicted)'!O24^0.75)))))+((((1000*((0.16*0.07/0.72)*('ADG (predicted)'!O24)))))))))</f>
        <v>15.227626193204063</v>
      </c>
      <c r="T24" s="18">
        <f>((((((((FI_daily!DE24*0.9)*0.313)+(0.0045*('BW(predicted)'!P24^0.75))+(0.0239*('BW(predicted)'!P24^0.75)))))+((((1000*((0.16*0.07/0.72)*('ADG (predicted)'!P24)))))))))</f>
        <v>15.087254498525933</v>
      </c>
      <c r="U24" s="18">
        <f>((((((((FI_daily!DF24*0.9)*0.313)+(0.0045*('BW(predicted)'!Q24^0.75))+(0.0239*('BW(predicted)'!Q24^0.75)))))+((((1000*((0.16*0.07/0.72)*('ADG (predicted)'!Q24)))))))))</f>
        <v>11.006869745960079</v>
      </c>
      <c r="V24" s="18">
        <f>((((((((FI_daily!DG24*0.9)*0.313)+(0.0045*('BW(predicted)'!R24^0.75))+(0.0239*('BW(predicted)'!R24^0.75)))))+((((1000*((0.16*0.07/0.72)*('ADG (predicted)'!R24)))))))))</f>
        <v>14.082019449949865</v>
      </c>
      <c r="W24" s="18">
        <f>((((((((FI_daily!DH24*0.9)*0.313)+(0.0045*('BW(predicted)'!S24^0.75))+(0.0239*('BW(predicted)'!S24^0.75)))))+((((1000*((0.16*0.07/0.72)*('ADG (predicted)'!S24)))))))))</f>
        <v>15.454307876514656</v>
      </c>
      <c r="X24" s="18">
        <f>((((((((FI_daily!DI24*0.9)*0.313)+(0.0045*('BW(predicted)'!T24^0.75))+(0.0239*('BW(predicted)'!T24^0.75)))))+((((1000*((0.16*0.07/0.72)*('ADG (predicted)'!T24)))))))))</f>
        <v>15.066315642716315</v>
      </c>
      <c r="Y24" s="18">
        <f>((((((((FI_daily!DJ24*0.9)*0.313)+(0.0045*('BW(predicted)'!U24^0.75))+(0.0239*('BW(predicted)'!U24^0.75)))))+((((1000*((0.16*0.07/0.72)*('ADG (predicted)'!U24)))))))))</f>
        <v>12.440503967473422</v>
      </c>
      <c r="Z24" s="18">
        <f>((((((((FI_daily!DK24*0.9)*0.313)+(0.0045*('BW(predicted)'!V24^0.75))+(0.0239*('BW(predicted)'!V24^0.75)))))+((((1000*((0.16*0.07/0.72)*('ADG (predicted)'!V24)))))))))</f>
        <v>12.888394309216345</v>
      </c>
      <c r="AA24" s="18">
        <f>((((((((FI_daily!DL24*0.9)*0.313)+(0.0045*('BW(predicted)'!W24^0.75))+(0.0239*('BW(predicted)'!W24^0.75)))))+((((1000*((0.16*0.07/0.72)*('ADG (predicted)'!W24)))))))))</f>
        <v>16.764326305133018</v>
      </c>
      <c r="AB24" s="18">
        <f>((((((((FI_daily!DM24*0.9)*0.313)+(0.0045*('BW(predicted)'!X24^0.75))+(0.0239*('BW(predicted)'!X24^0.75)))))+((((1000*((0.16*0.07/0.72)*('ADG (predicted)'!X24)))))))))</f>
        <v>12.426172154648523</v>
      </c>
      <c r="AC24" s="18">
        <f>((((((((FI_daily!DN24*0.9)*0.313)+(0.0045*('BW(predicted)'!Y24^0.75))+(0.0239*('BW(predicted)'!Y24^0.75)))))+((((1000*((0.16*0.07/0.72)*('ADG (predicted)'!Y24)))))))))</f>
        <v>15.346067834711006</v>
      </c>
      <c r="AD24" s="18">
        <f>((((((((FI_daily!DO24*0.9)*0.313)+(0.0045*('BW(predicted)'!Z24^0.75))+(0.0239*('BW(predicted)'!Z24^0.75)))))+((((1000*((0.16*0.07/0.72)*('ADG (predicted)'!Z24)))))))))</f>
        <v>8.6753793115160551</v>
      </c>
      <c r="AE24" s="18">
        <f>((((((((FI_daily!DP24*0.9)*0.313)+(0.0045*('BW(predicted)'!AA24^0.75))+(0.0239*('BW(predicted)'!AA24^0.75)))))+((((1000*((0.16*0.07/0.72)*('ADG (predicted)'!AA24)))))))))</f>
        <v>13.885034758346464</v>
      </c>
      <c r="AF24" s="18">
        <f>((((((((FI_daily!DQ24*0.9)*0.313)+(0.0045*('BW(predicted)'!AB24^0.75))+(0.0239*('BW(predicted)'!AB24^0.75)))))+((((1000*((0.16*0.07/0.72)*('ADG (predicted)'!AB24)))))))))</f>
        <v>15.895797453902516</v>
      </c>
      <c r="AG24" s="18">
        <f>((((((((FI_daily!DR24*0.9)*0.313)+(0.0045*('BW(predicted)'!AC24^0.75))+(0.0239*('BW(predicted)'!AC24^0.75)))))+((((1000*((0.16*0.07/0.72)*('ADG (predicted)'!AC24)))))))))</f>
        <v>15.464723424389637</v>
      </c>
      <c r="AH24" s="18">
        <f>((((((((FI_daily!DS24*0.9)*0.313)+(0.0045*('BW(predicted)'!AD24^0.75))+(0.0239*('BW(predicted)'!AD24^0.75)))))+((((1000*((0.16*0.07/0.72)*('ADG (predicted)'!AD24)))))))))</f>
        <v>12.06152915960477</v>
      </c>
      <c r="AI24" s="18">
        <f>((((((((FI_daily!DT24*0.9)*0.313)+(0.0045*('BW(predicted)'!AE24^0.75))+(0.0239*('BW(predicted)'!AE24^0.75)))))+((((1000*((0.16*0.07/0.72)*('ADG (predicted)'!AE24)))))))))</f>
        <v>12.193427409115303</v>
      </c>
      <c r="AJ24" s="18">
        <f>((((((((FI_daily!DU24*0.9)*0.313)+(0.0045*('BW(predicted)'!AF24^0.75))+(0.0239*('BW(predicted)'!AF24^0.75)))))+((((1000*((0.16*0.07/0.72)*('ADG (predicted)'!AF24)))))))))</f>
        <v>11.290663014896253</v>
      </c>
      <c r="AK24" s="18">
        <f>((((((((FI_daily!DV24*0.9)*0.313)+(0.0045*('BW(predicted)'!AG24^0.75))+(0.0239*('BW(predicted)'!AG24^0.75)))))+((((1000*((0.16*0.07/0.72)*('ADG (predicted)'!AG24)))))))))</f>
        <v>11.51258953923764</v>
      </c>
      <c r="AL24" s="18">
        <f>((((((((FI_daily!DW24*0.9)*0.313)+(0.0045*('BW(predicted)'!AH24^0.75))+(0.0239*('BW(predicted)'!AH24^0.75)))))+((((1000*((0.16*0.07/0.72)*('ADG (predicted)'!AH24)))))))))</f>
        <v>12.08589347737801</v>
      </c>
      <c r="AM24" s="18">
        <f>((((((((FI_daily!DX24*0.9)*0.313)+(0.0045*('BW(predicted)'!AI24^0.75))+(0.0239*('BW(predicted)'!AI24^0.75)))))+((((1000*((0.16*0.07/0.72)*('ADG (predicted)'!AI24)))))))))</f>
        <v>14.610297701442459</v>
      </c>
      <c r="AN24" s="18">
        <f>((((((((FI_daily!DY24*0.9)*0.313)+(0.0045*('BW(predicted)'!AJ24^0.75))+(0.0239*('BW(predicted)'!AJ24^0.75)))))+((((1000*((0.16*0.07/0.72)*('ADG (predicted)'!AJ24)))))))))</f>
        <v>13.174131926202604</v>
      </c>
      <c r="AO24" s="18">
        <f>((((((((FI_daily!DZ24*0.9)*0.313)+(0.0045*('BW(predicted)'!AK24^0.75))+(0.0239*('BW(predicted)'!AK24^0.75)))))+((((1000*((0.16*0.07/0.72)*('ADG (predicted)'!AK24)))))))))</f>
        <v>13.223482070131356</v>
      </c>
      <c r="AP24" s="18">
        <f>((((((((FI_daily!EA24*0.9)*0.313)+(0.0045*('BW(predicted)'!AL24^0.75))+(0.0239*('BW(predicted)'!AL24^0.75)))))+((((1000*((0.16*0.07/0.72)*('ADG (predicted)'!AL24)))))))))</f>
        <v>13.780491437800039</v>
      </c>
      <c r="AQ24" s="18">
        <f>((((((((FI_daily!EB24*0.9)*0.313)+(0.0045*('BW(predicted)'!AM24^0.75))+(0.0239*('BW(predicted)'!AM24^0.75)))))+((((1000*((0.16*0.07/0.72)*('ADG (predicted)'!AM24)))))))))</f>
        <v>16.262332256013632</v>
      </c>
      <c r="AR24" s="18">
        <f>((((((((FI_daily!EC24*0.9)*0.313)+(0.0045*('BW(predicted)'!AN24^0.75))+(0.0239*('BW(predicted)'!AN24^0.75)))))+((((1000*((0.16*0.07/0.72)*('ADG (predicted)'!AN24)))))))))</f>
        <v>13.301095023556098</v>
      </c>
      <c r="AS24" s="18">
        <f>((((((((FI_daily!ED24*0.9)*0.313)+(0.0045*('BW(predicted)'!AO24^0.75))+(0.0239*('BW(predicted)'!AO24^0.75)))))+((((1000*((0.16*0.07/0.72)*('ADG (predicted)'!AO24)))))))))</f>
        <v>12.643489990068359</v>
      </c>
      <c r="AT24" s="18">
        <f>((((((((FI_daily!EE24*0.9)*0.313)+(0.0045*('BW(predicted)'!AP24^0.75))+(0.0239*('BW(predicted)'!AP24^0.75)))))+((((1000*((0.16*0.07/0.72)*('ADG (predicted)'!AP24)))))))))</f>
        <v>12.22704046602318</v>
      </c>
      <c r="AU24" s="18">
        <f t="shared" si="0"/>
        <v>13.530252018701271</v>
      </c>
    </row>
    <row r="25" spans="1:47" ht="15" thickBot="1" x14ac:dyDescent="0.35">
      <c r="A25" s="2">
        <v>20</v>
      </c>
      <c r="B25" s="18">
        <v>15.978175578028171</v>
      </c>
      <c r="C25" s="18">
        <v>15.962729818895374</v>
      </c>
      <c r="D25" s="18">
        <v>15.950155647195766</v>
      </c>
      <c r="E25" s="18">
        <f>(((((((FI_daily!CE25*0.313)+(0.0045*('BW(predicted)'!AQ25^0.75))+(0.0239*('BW(predicted)'!AQ25^0.75)))))+((((1000*((0.16*0.07/0.72)*('ADG (predicted)'!AQ25/1000)))))))))</f>
        <v>13.612875713921941</v>
      </c>
      <c r="F25" s="18">
        <v>15.245849662397168</v>
      </c>
      <c r="G25" s="18">
        <f>((((((((FI_daily!CR25*0.9)*0.313)+(0.0045*('BW(predicted)'!C25^0.75))+(0.0239*('BW(predicted)'!C25^0.75)))))+((((1000*((0.16*0.07/0.72)*('ADG (predicted)'!C25)))))))))</f>
        <v>12.996289544141302</v>
      </c>
      <c r="H25" s="18">
        <f>((((((((FI_daily!CS25*0.9)*0.313)+(0.0045*('BW(predicted)'!D25^0.75))+(0.0239*('BW(predicted)'!D25^0.75)))))+((((1000*((0.16*0.07/0.72)*('ADG (predicted)'!D25)))))))))</f>
        <v>14.42693392296273</v>
      </c>
      <c r="I25" s="18">
        <f>((((((((FI_daily!CT25*0.9)*0.313)+(0.0045*('BW(predicted)'!E25^0.75))+(0.0239*('BW(predicted)'!E25^0.75)))))+((((1000*((0.16*0.07/0.72)*('ADG (predicted)'!E25)))))))))</f>
        <v>6.9666984976105475</v>
      </c>
      <c r="J25" s="18">
        <f>((((((((FI_daily!CU25*0.9)*0.313)+(0.0045*('BW(predicted)'!F25^0.75))+(0.0239*('BW(predicted)'!F25^0.75)))))+((((1000*((0.16*0.07/0.72)*('ADG (predicted)'!F25)))))))))</f>
        <v>15.176230761354866</v>
      </c>
      <c r="K25" s="18">
        <f>((((((((FI_daily!CV25*0.9)*0.313)+(0.0045*('BW(predicted)'!G25^0.75))+(0.0239*('BW(predicted)'!G25^0.75)))))+((((1000*((0.16*0.07/0.72)*('ADG (predicted)'!G25)))))))))</f>
        <v>12.886812311390806</v>
      </c>
      <c r="L25" s="18">
        <f>((((((((FI_daily!CW25*0.9)*0.313)+(0.0045*('BW(predicted)'!H25^0.75))+(0.0239*('BW(predicted)'!H25^0.75)))))+((((1000*((0.16*0.07/0.72)*('ADG (predicted)'!H25)))))))))</f>
        <v>15.381563181070883</v>
      </c>
      <c r="M25" s="18">
        <f>((((((((FI_daily!CX25*0.9)*0.313)+(0.0045*('BW(predicted)'!I25^0.75))+(0.0239*('BW(predicted)'!I25^0.75)))))+((((1000*((0.16*0.07/0.72)*('ADG (predicted)'!I25)))))))))</f>
        <v>16.088551744422528</v>
      </c>
      <c r="N25" s="18">
        <f>((((((((FI_daily!CY25*0.9)*0.313)+(0.0045*('BW(predicted)'!J25^0.75))+(0.0239*('BW(predicted)'!J25^0.75)))))+((((1000*((0.16*0.07/0.72)*('ADG (predicted)'!J25)))))))))</f>
        <v>16.236354649373244</v>
      </c>
      <c r="O25" s="18">
        <f>((((((((FI_daily!CZ25*0.9)*0.313)+(0.0045*('BW(predicted)'!K25^0.75))+(0.0239*('BW(predicted)'!K25^0.75)))))+((((1000*((0.16*0.07/0.72)*('ADG (predicted)'!K25)))))))))</f>
        <v>10.052838833727122</v>
      </c>
      <c r="P25" s="18">
        <f>((((((((FI_daily!DA25*0.9)*0.313)+(0.0045*('BW(predicted)'!L25^0.75))+(0.0239*('BW(predicted)'!L25^0.75)))))+((((1000*((0.16*0.07/0.72)*('ADG (predicted)'!L25)))))))))</f>
        <v>13.237231170420204</v>
      </c>
      <c r="Q25" s="18">
        <f>((((((((FI_daily!DB25*0.9)*0.313)+(0.0045*('BW(predicted)'!M25^0.75))+(0.0239*('BW(predicted)'!M25^0.75)))))+((((1000*((0.16*0.07/0.72)*('ADG (predicted)'!M25)))))))))</f>
        <v>14.554913030328551</v>
      </c>
      <c r="R25" s="18">
        <f>((((((((FI_daily!DC25*0.9)*0.313)+(0.0045*('BW(predicted)'!N25^0.75))+(0.0239*('BW(predicted)'!N25^0.75)))))+((((1000*((0.16*0.07/0.72)*('ADG (predicted)'!N25)))))))))</f>
        <v>15.32225052156619</v>
      </c>
      <c r="S25" s="19">
        <f>((((((((FI_daily!DD25*0.9)*0.313)+(0.0045*('BW(predicted)'!O25^0.75))+(0.0239*('BW(predicted)'!O25^0.75)))))+((((1000*((0.16*0.07/0.72)*('ADG (predicted)'!O25)))))))))</f>
        <v>15.245849662397168</v>
      </c>
      <c r="T25" s="18">
        <f>((((((((FI_daily!DE25*0.9)*0.313)+(0.0045*('BW(predicted)'!P25^0.75))+(0.0239*('BW(predicted)'!P25^0.75)))))+((((1000*((0.16*0.07/0.72)*('ADG (predicted)'!P25)))))))))</f>
        <v>15.105228492209108</v>
      </c>
      <c r="U25" s="18">
        <f>((((((((FI_daily!DF25*0.9)*0.313)+(0.0045*('BW(predicted)'!Q25^0.75))+(0.0239*('BW(predicted)'!Q25^0.75)))))+((((1000*((0.16*0.07/0.72)*('ADG (predicted)'!Q25)))))))))</f>
        <v>11.018426353582676</v>
      </c>
      <c r="V25" s="18">
        <f>((((((((FI_daily!DG25*0.9)*0.313)+(0.0045*('BW(predicted)'!R25^0.75))+(0.0239*('BW(predicted)'!R25^0.75)))))+((((1000*((0.16*0.07/0.72)*('ADG (predicted)'!R25)))))))))</f>
        <v>14.100531217717405</v>
      </c>
      <c r="W25" s="18">
        <f>((((((((FI_daily!DH25*0.9)*0.313)+(0.0045*('BW(predicted)'!S25^0.75))+(0.0239*('BW(predicted)'!S25^0.75)))))+((((1000*((0.16*0.07/0.72)*('ADG (predicted)'!S25)))))))))</f>
        <v>15.473989618005591</v>
      </c>
      <c r="X25" s="18">
        <f>((((((((FI_daily!DI25*0.9)*0.313)+(0.0045*('BW(predicted)'!T25^0.75))+(0.0239*('BW(predicted)'!T25^0.75)))))+((((1000*((0.16*0.07/0.72)*('ADG (predicted)'!T25)))))))))</f>
        <v>15.085847946885123</v>
      </c>
      <c r="Y25" s="18">
        <f>((((((((FI_daily!DJ25*0.9)*0.313)+(0.0045*('BW(predicted)'!U25^0.75))+(0.0239*('BW(predicted)'!U25^0.75)))))+((((1000*((0.16*0.07/0.72)*('ADG (predicted)'!U25)))))))))</f>
        <v>12.449308949690961</v>
      </c>
      <c r="Z25" s="18">
        <f>((((((((FI_daily!DK25*0.9)*0.313)+(0.0045*('BW(predicted)'!V25^0.75))+(0.0239*('BW(predicted)'!V25^0.75)))))+((((1000*((0.16*0.07/0.72)*('ADG (predicted)'!V25)))))))))</f>
        <v>12.897332745601608</v>
      </c>
      <c r="AA25" s="18">
        <f>((((((((FI_daily!DL25*0.9)*0.313)+(0.0045*('BW(predicted)'!W25^0.75))+(0.0239*('BW(predicted)'!W25^0.75)))))+((((1000*((0.16*0.07/0.72)*('ADG (predicted)'!W25)))))))))</f>
        <v>16.784081170730065</v>
      </c>
      <c r="AB25" s="18">
        <f>((((((((FI_daily!DM25*0.9)*0.313)+(0.0045*('BW(predicted)'!X25^0.75))+(0.0239*('BW(predicted)'!X25^0.75)))))+((((1000*((0.16*0.07/0.72)*('ADG (predicted)'!X25)))))))))</f>
        <v>12.438685831615121</v>
      </c>
      <c r="AC25" s="18">
        <f>((((((((FI_daily!DN25*0.9)*0.313)+(0.0045*('BW(predicted)'!Y25^0.75))+(0.0239*('BW(predicted)'!Y25^0.75)))))+((((1000*((0.16*0.07/0.72)*('ADG (predicted)'!Y25)))))))))</f>
        <v>15.363824492286348</v>
      </c>
      <c r="AD25" s="18">
        <f>((((((((FI_daily!DO25*0.9)*0.313)+(0.0045*('BW(predicted)'!Z25^0.75))+(0.0239*('BW(predicted)'!Z25^0.75)))))+((((1000*((0.16*0.07/0.72)*('ADG (predicted)'!Z25)))))))))</f>
        <v>8.6730220424366742</v>
      </c>
      <c r="AE25" s="18">
        <f>((((((((FI_daily!DP25*0.9)*0.313)+(0.0045*('BW(predicted)'!AA25^0.75))+(0.0239*('BW(predicted)'!AA25^0.75)))))+((((1000*((0.16*0.07/0.72)*('ADG (predicted)'!AA25)))))))))</f>
        <v>13.905854216382107</v>
      </c>
      <c r="AF25" s="18">
        <f>((((((((FI_daily!DQ25*0.9)*0.313)+(0.0045*('BW(predicted)'!AB25^0.75))+(0.0239*('BW(predicted)'!AB25^0.75)))))+((((1000*((0.16*0.07/0.72)*('ADG (predicted)'!AB25)))))))))</f>
        <v>15.916806985362673</v>
      </c>
      <c r="AG25" s="18">
        <f>((((((((FI_daily!DR25*0.9)*0.313)+(0.0045*('BW(predicted)'!AC25^0.75))+(0.0239*('BW(predicted)'!AC25^0.75)))))+((((1000*((0.16*0.07/0.72)*('ADG (predicted)'!AC25)))))))))</f>
        <v>15.483187215114707</v>
      </c>
      <c r="AH25" s="18">
        <f>((((((((FI_daily!DS25*0.9)*0.313)+(0.0045*('BW(predicted)'!AD25^0.75))+(0.0239*('BW(predicted)'!AD25^0.75)))))+((((1000*((0.16*0.07/0.72)*('ADG (predicted)'!AD25)))))))))</f>
        <v>12.077130877120103</v>
      </c>
      <c r="AI25" s="18">
        <f>((((((((FI_daily!DT25*0.9)*0.313)+(0.0045*('BW(predicted)'!AE25^0.75))+(0.0239*('BW(predicted)'!AE25^0.75)))))+((((1000*((0.16*0.07/0.72)*('ADG (predicted)'!AE25)))))))))</f>
        <v>12.215446713635952</v>
      </c>
      <c r="AJ25" s="18">
        <f>((((((((FI_daily!DU25*0.9)*0.313)+(0.0045*('BW(predicted)'!AF25^0.75))+(0.0239*('BW(predicted)'!AF25^0.75)))))+((((1000*((0.16*0.07/0.72)*('ADG (predicted)'!AF25)))))))))</f>
        <v>11.307439695904414</v>
      </c>
      <c r="AK25" s="18">
        <f>((((((((FI_daily!DV25*0.9)*0.313)+(0.0045*('BW(predicted)'!AG25^0.75))+(0.0239*('BW(predicted)'!AG25^0.75)))))+((((1000*((0.16*0.07/0.72)*('ADG (predicted)'!AG25)))))))))</f>
        <v>11.526032273432271</v>
      </c>
      <c r="AL25" s="18">
        <f>((((((((FI_daily!DW25*0.9)*0.313)+(0.0045*('BW(predicted)'!AH25^0.75))+(0.0239*('BW(predicted)'!AH25^0.75)))))+((((1000*((0.16*0.07/0.72)*('ADG (predicted)'!AH25)))))))))</f>
        <v>12.107213894349229</v>
      </c>
      <c r="AM25" s="18">
        <f>((((((((FI_daily!DX25*0.9)*0.313)+(0.0045*('BW(predicted)'!AI25^0.75))+(0.0239*('BW(predicted)'!AI25^0.75)))))+((((1000*((0.16*0.07/0.72)*('ADG (predicted)'!AI25)))))))))</f>
        <v>14.626280161153232</v>
      </c>
      <c r="AN25" s="18">
        <f>((((((((FI_daily!DY25*0.9)*0.313)+(0.0045*('BW(predicted)'!AJ25^0.75))+(0.0239*('BW(predicted)'!AJ25^0.75)))))+((((1000*((0.16*0.07/0.72)*('ADG (predicted)'!AJ25)))))))))</f>
        <v>13.190790028733076</v>
      </c>
      <c r="AO25" s="18">
        <f>((((((((FI_daily!DZ25*0.9)*0.313)+(0.0045*('BW(predicted)'!AK25^0.75))+(0.0239*('BW(predicted)'!AK25^0.75)))))+((((1000*((0.16*0.07/0.72)*('ADG (predicted)'!AK25)))))))))</f>
        <v>13.241499590305169</v>
      </c>
      <c r="AP25" s="18">
        <f>((((((((FI_daily!EA25*0.9)*0.313)+(0.0045*('BW(predicted)'!AL25^0.75))+(0.0239*('BW(predicted)'!AL25^0.75)))))+((((1000*((0.16*0.07/0.72)*('ADG (predicted)'!AL25)))))))))</f>
        <v>13.802076847138002</v>
      </c>
      <c r="AQ25" s="18">
        <f>((((((((FI_daily!EB25*0.9)*0.313)+(0.0045*('BW(predicted)'!AM25^0.75))+(0.0239*('BW(predicted)'!AM25^0.75)))))+((((1000*((0.16*0.07/0.72)*('ADG (predicted)'!AM25)))))))))</f>
        <v>16.2763687506589</v>
      </c>
      <c r="AR25" s="18">
        <f>((((((((FI_daily!EC25*0.9)*0.313)+(0.0045*('BW(predicted)'!AN25^0.75))+(0.0239*('BW(predicted)'!AN25^0.75)))))+((((1000*((0.16*0.07/0.72)*('ADG (predicted)'!AN25)))))))))</f>
        <v>13.313069485235966</v>
      </c>
      <c r="AS25" s="18">
        <f>((((((((FI_daily!ED25*0.9)*0.313)+(0.0045*('BW(predicted)'!AO25^0.75))+(0.0239*('BW(predicted)'!AO25^0.75)))))+((((1000*((0.16*0.07/0.72)*('ADG (predicted)'!AO25)))))))))</f>
        <v>12.658979606717116</v>
      </c>
      <c r="AT25" s="18">
        <f>((((((((FI_daily!EE25*0.9)*0.313)+(0.0045*('BW(predicted)'!AP25^0.75))+(0.0239*('BW(predicted)'!AP25^0.75)))))+((((1000*((0.16*0.07/0.72)*('ADG (predicted)'!AP25)))))))))</f>
        <v>12.247159911018011</v>
      </c>
      <c r="AU25" s="18">
        <f t="shared" si="0"/>
        <v>13.546453323594696</v>
      </c>
    </row>
    <row r="26" spans="1:47" ht="15" thickBot="1" x14ac:dyDescent="0.35">
      <c r="A26" s="2">
        <v>21</v>
      </c>
      <c r="B26" s="18">
        <v>16.021988308537299</v>
      </c>
      <c r="C26" s="18">
        <v>16.003148606838103</v>
      </c>
      <c r="D26" s="18">
        <v>15.993225894316124</v>
      </c>
      <c r="E26" s="18">
        <f>(((((((FI_daily!CE26*0.313)+(0.0045*('BW(predicted)'!AQ26^0.75))+(0.0239*('BW(predicted)'!AQ26^0.75)))))+((((1000*((0.16*0.07/0.72)*('ADG (predicted)'!AQ26/1000)))))))))</f>
        <v>13.630077116837459</v>
      </c>
      <c r="F26" s="18">
        <v>15.264032550757477</v>
      </c>
      <c r="G26" s="18">
        <f>((((((((FI_daily!CR26*0.9)*0.313)+(0.0045*('BW(predicted)'!C26^0.75))+(0.0239*('BW(predicted)'!C26^0.75)))))+((((1000*((0.16*0.07/0.72)*('ADG (predicted)'!C26)))))))))</f>
        <v>13.0132021609842</v>
      </c>
      <c r="H26" s="18">
        <f>((((((((FI_daily!CS26*0.9)*0.313)+(0.0045*('BW(predicted)'!D26^0.75))+(0.0239*('BW(predicted)'!D26^0.75)))))+((((1000*((0.16*0.07/0.72)*('ADG (predicted)'!D26)))))))))</f>
        <v>14.444145739980492</v>
      </c>
      <c r="I26" s="18">
        <f>((((((((FI_daily!CT26*0.9)*0.313)+(0.0045*('BW(predicted)'!E26^0.75))+(0.0239*('BW(predicted)'!E26^0.75)))))+((((1000*((0.16*0.07/0.72)*('ADG (predicted)'!E26)))))))))</f>
        <v>6.9771699581259634</v>
      </c>
      <c r="J26" s="18">
        <f>((((((((FI_daily!CU26*0.9)*0.313)+(0.0045*('BW(predicted)'!F26^0.75))+(0.0239*('BW(predicted)'!F26^0.75)))))+((((1000*((0.16*0.07/0.72)*('ADG (predicted)'!F26)))))))))</f>
        <v>15.19198910792271</v>
      </c>
      <c r="K26" s="18">
        <f>((((((((FI_daily!CV26*0.9)*0.313)+(0.0045*('BW(predicted)'!G26^0.75))+(0.0239*('BW(predicted)'!G26^0.75)))))+((((1000*((0.16*0.07/0.72)*('ADG (predicted)'!G26)))))))))</f>
        <v>12.900758751455617</v>
      </c>
      <c r="L26" s="18">
        <f>((((((((FI_daily!CW26*0.9)*0.313)+(0.0045*('BW(predicted)'!H26^0.75))+(0.0239*('BW(predicted)'!H26^0.75)))))+((((1000*((0.16*0.07/0.72)*('ADG (predicted)'!H26)))))))))</f>
        <v>15.401980994773341</v>
      </c>
      <c r="M26" s="18">
        <f>((((((((FI_daily!CX26*0.9)*0.313)+(0.0045*('BW(predicted)'!I26^0.75))+(0.0239*('BW(predicted)'!I26^0.75)))))+((((1000*((0.16*0.07/0.72)*('ADG (predicted)'!I26)))))))))</f>
        <v>16.105637263442819</v>
      </c>
      <c r="N26" s="18">
        <f>((((((((FI_daily!CY26*0.9)*0.313)+(0.0045*('BW(predicted)'!J26^0.75))+(0.0239*('BW(predicted)'!J26^0.75)))))+((((1000*((0.16*0.07/0.72)*('ADG (predicted)'!J26)))))))))</f>
        <v>16.25481437186605</v>
      </c>
      <c r="O26" s="18">
        <f>((((((((FI_daily!CZ26*0.9)*0.313)+(0.0045*('BW(predicted)'!K26^0.75))+(0.0239*('BW(predicted)'!K26^0.75)))))+((((1000*((0.16*0.07/0.72)*('ADG (predicted)'!K26)))))))))</f>
        <v>10.067837184908582</v>
      </c>
      <c r="P26" s="18">
        <f>((((((((FI_daily!DA26*0.9)*0.313)+(0.0045*('BW(predicted)'!L26^0.75))+(0.0239*('BW(predicted)'!L26^0.75)))))+((((1000*((0.16*0.07/0.72)*('ADG (predicted)'!L26)))))))))</f>
        <v>13.250533987092133</v>
      </c>
      <c r="Q26" s="18">
        <f>((((((((FI_daily!DB26*0.9)*0.313)+(0.0045*('BW(predicted)'!M26^0.75))+(0.0239*('BW(predicted)'!M26^0.75)))))+((((1000*((0.16*0.07/0.72)*('ADG (predicted)'!M26)))))))))</f>
        <v>14.57280811762036</v>
      </c>
      <c r="R26" s="18">
        <f>((((((((FI_daily!DC26*0.9)*0.313)+(0.0045*('BW(predicted)'!N26^0.75))+(0.0239*('BW(predicted)'!N26^0.75)))))+((((1000*((0.16*0.07/0.72)*('ADG (predicted)'!N26)))))))))</f>
        <v>15.339214618816062</v>
      </c>
      <c r="S26" s="19">
        <f>((((((((FI_daily!DD26*0.9)*0.313)+(0.0045*('BW(predicted)'!O26^0.75))+(0.0239*('BW(predicted)'!O26^0.75)))))+((((1000*((0.16*0.07/0.72)*('ADG (predicted)'!O26)))))))))</f>
        <v>15.264032550757477</v>
      </c>
      <c r="T26" s="18">
        <f>((((((((FI_daily!DE26*0.9)*0.313)+(0.0045*('BW(predicted)'!P26^0.75))+(0.0239*('BW(predicted)'!P26^0.75)))))+((((1000*((0.16*0.07/0.72)*('ADG (predicted)'!P26)))))))))</f>
        <v>15.123160840521029</v>
      </c>
      <c r="U26" s="18">
        <f>((((((((FI_daily!DF26*0.9)*0.313)+(0.0045*('BW(predicted)'!Q26^0.75))+(0.0239*('BW(predicted)'!Q26^0.75)))))+((((1000*((0.16*0.07/0.72)*('ADG (predicted)'!Q26)))))))))</f>
        <v>11.029957050712216</v>
      </c>
      <c r="V26" s="18">
        <f>((((((((FI_daily!DG26*0.9)*0.313)+(0.0045*('BW(predicted)'!R26^0.75))+(0.0239*('BW(predicted)'!R26^0.75)))))+((((1000*((0.16*0.07/0.72)*('ADG (predicted)'!R26)))))))))</f>
        <v>14.119008914613644</v>
      </c>
      <c r="W26" s="18">
        <f>((((((((FI_daily!DH26*0.9)*0.313)+(0.0045*('BW(predicted)'!S26^0.75))+(0.0239*('BW(predicted)'!S26^0.75)))))+((((1000*((0.16*0.07/0.72)*('ADG (predicted)'!S26)))))))))</f>
        <v>15.493635337890032</v>
      </c>
      <c r="X26" s="18">
        <f>((((((((FI_daily!DI26*0.9)*0.313)+(0.0045*('BW(predicted)'!T26^0.75))+(0.0239*('BW(predicted)'!T26^0.75)))))+((((1000*((0.16*0.07/0.72)*('ADG (predicted)'!T26)))))))))</f>
        <v>15.105342224932432</v>
      </c>
      <c r="Y26" s="18">
        <f>((((((((FI_daily!DJ26*0.9)*0.313)+(0.0045*('BW(predicted)'!U26^0.75))+(0.0239*('BW(predicted)'!U26^0.75)))))+((((1000*((0.16*0.07/0.72)*('ADG (predicted)'!U26)))))))))</f>
        <v>12.458089696096993</v>
      </c>
      <c r="Z26" s="18">
        <f>((((((((FI_daily!DK26*0.9)*0.313)+(0.0045*('BW(predicted)'!V26^0.75))+(0.0239*('BW(predicted)'!V26^0.75)))))+((((1000*((0.16*0.07/0.72)*('ADG (predicted)'!V26)))))))))</f>
        <v>12.906239812992048</v>
      </c>
      <c r="AA26" s="18">
        <f>((((((((FI_daily!DL26*0.9)*0.313)+(0.0045*('BW(predicted)'!W26^0.75))+(0.0239*('BW(predicted)'!W26^0.75)))))+((((1000*((0.16*0.07/0.72)*('ADG (predicted)'!W26)))))))))</f>
        <v>16.80379363802092</v>
      </c>
      <c r="AB26" s="18">
        <f>((((((((FI_daily!DM26*0.9)*0.313)+(0.0045*('BW(predicted)'!X26^0.75))+(0.0239*('BW(predicted)'!X26^0.75)))))+((((1000*((0.16*0.07/0.72)*('ADG (predicted)'!X26)))))))))</f>
        <v>12.451169382761476</v>
      </c>
      <c r="AC26" s="18">
        <f>((((((((FI_daily!DN26*0.9)*0.313)+(0.0045*('BW(predicted)'!Y26^0.75))+(0.0239*('BW(predicted)'!Y26^0.75)))))+((((1000*((0.16*0.07/0.72)*('ADG (predicted)'!Y26)))))))))</f>
        <v>15.381543275804589</v>
      </c>
      <c r="AD26" s="18">
        <f>((((((((FI_daily!DO26*0.9)*0.313)+(0.0045*('BW(predicted)'!Z26^0.75))+(0.0239*('BW(predicted)'!Z26^0.75)))))+((((1000*((0.16*0.07/0.72)*('ADG (predicted)'!Z26)))))))))</f>
        <v>8.6706493665413795</v>
      </c>
      <c r="AE26" s="18">
        <f>((((((((FI_daily!DP26*0.9)*0.313)+(0.0045*('BW(predicted)'!AA26^0.75))+(0.0239*('BW(predicted)'!AA26^0.75)))))+((((1000*((0.16*0.07/0.72)*('ADG (predicted)'!AA26)))))))))</f>
        <v>13.926633505097408</v>
      </c>
      <c r="AF26" s="18">
        <f>((((((((FI_daily!DQ26*0.9)*0.313)+(0.0045*('BW(predicted)'!AB26^0.75))+(0.0239*('BW(predicted)'!AB26^0.75)))))+((((1000*((0.16*0.07/0.72)*('ADG (predicted)'!AB26)))))))))</f>
        <v>15.937773518082324</v>
      </c>
      <c r="AG26" s="18">
        <f>((((((((FI_daily!DR26*0.9)*0.313)+(0.0045*('BW(predicted)'!AC26^0.75))+(0.0239*('BW(predicted)'!AC26^0.75)))))+((((1000*((0.16*0.07/0.72)*('ADG (predicted)'!AC26)))))))))</f>
        <v>15.501608663547518</v>
      </c>
      <c r="AH26" s="18">
        <f>((((((((FI_daily!DS26*0.9)*0.313)+(0.0045*('BW(predicted)'!AD26^0.75))+(0.0239*('BW(predicted)'!AD26^0.75)))))+((((1000*((0.16*0.07/0.72)*('ADG (predicted)'!AD26)))))))))</f>
        <v>12.092709493248845</v>
      </c>
      <c r="AI26" s="18">
        <f>((((((((FI_daily!DT26*0.9)*0.313)+(0.0045*('BW(predicted)'!AE26^0.75))+(0.0239*('BW(predicted)'!AE26^0.75)))))+((((1000*((0.16*0.07/0.72)*('ADG (predicted)'!AE26)))))))))</f>
        <v>12.237428224068418</v>
      </c>
      <c r="AJ26" s="18">
        <f>((((((((FI_daily!DU26*0.9)*0.313)+(0.0045*('BW(predicted)'!AF26^0.75))+(0.0239*('BW(predicted)'!AF26^0.75)))))+((((1000*((0.16*0.07/0.72)*('ADG (predicted)'!AF26)))))))))</f>
        <v>11.324188897260022</v>
      </c>
      <c r="AK26" s="18">
        <f>((((((((FI_daily!DV26*0.9)*0.313)+(0.0045*('BW(predicted)'!AG26^0.75))+(0.0239*('BW(predicted)'!AG26^0.75)))))+((((1000*((0.16*0.07/0.72)*('ADG (predicted)'!AG26)))))))))</f>
        <v>11.539451186436944</v>
      </c>
      <c r="AL26" s="18">
        <f>((((((((FI_daily!DW26*0.9)*0.313)+(0.0045*('BW(predicted)'!AH26^0.75))+(0.0239*('BW(predicted)'!AH26^0.75)))))+((((1000*((0.16*0.07/0.72)*('ADG (predicted)'!AH26)))))))))</f>
        <v>12.128506828899027</v>
      </c>
      <c r="AM26" s="18">
        <f>((((((((FI_daily!DX26*0.9)*0.313)+(0.0045*('BW(predicted)'!AI26^0.75))+(0.0239*('BW(predicted)'!AI26^0.75)))))+((((1000*((0.16*0.07/0.72)*('ADG (predicted)'!AI26)))))))))</f>
        <v>14.642224393980976</v>
      </c>
      <c r="AN26" s="18">
        <f>((((((((FI_daily!DY26*0.9)*0.313)+(0.0045*('BW(predicted)'!AJ26^0.75))+(0.0239*('BW(predicted)'!AJ26^0.75)))))+((((1000*((0.16*0.07/0.72)*('ADG (predicted)'!AJ26)))))))))</f>
        <v>13.207411876176151</v>
      </c>
      <c r="AO26" s="18">
        <f>((((((((FI_daily!DZ26*0.9)*0.313)+(0.0045*('BW(predicted)'!AK26^0.75))+(0.0239*('BW(predicted)'!AK26^0.75)))))+((((1000*((0.16*0.07/0.72)*('ADG (predicted)'!AK26)))))))))</f>
        <v>13.259487497184216</v>
      </c>
      <c r="AP26" s="18">
        <f>((((((((FI_daily!EA26*0.9)*0.313)+(0.0045*('BW(predicted)'!AL26^0.75))+(0.0239*('BW(predicted)'!AL26^0.75)))))+((((1000*((0.16*0.07/0.72)*('ADG (predicted)'!AL26)))))))))</f>
        <v>13.823631837718814</v>
      </c>
      <c r="AQ26" s="18">
        <f>((((((((FI_daily!EB26*0.9)*0.313)+(0.0045*('BW(predicted)'!AM26^0.75))+(0.0239*('BW(predicted)'!AM26^0.75)))))+((((1000*((0.16*0.07/0.72)*('ADG (predicted)'!AM26)))))))))</f>
        <v>16.290355789097593</v>
      </c>
      <c r="AR26" s="18">
        <f>((((((((FI_daily!EC26*0.9)*0.313)+(0.0045*('BW(predicted)'!AN26^0.75))+(0.0239*('BW(predicted)'!AN26^0.75)))))+((((1000*((0.16*0.07/0.72)*('ADG (predicted)'!AN26)))))))))</f>
        <v>13.325013232717856</v>
      </c>
      <c r="AS26" s="18">
        <f>((((((((FI_daily!ED26*0.9)*0.313)+(0.0045*('BW(predicted)'!AO26^0.75))+(0.0239*('BW(predicted)'!AO26^0.75)))))+((((1000*((0.16*0.07/0.72)*('ADG (predicted)'!AO26)))))))))</f>
        <v>12.674435644019605</v>
      </c>
      <c r="AT26" s="18">
        <f>((((((((FI_daily!EE26*0.9)*0.313)+(0.0045*('BW(predicted)'!AP26^0.75))+(0.0239*('BW(predicted)'!AP26^0.75)))))+((((1000*((0.16*0.07/0.72)*('ADG (predicted)'!AP26)))))))))</f>
        <v>12.26724909760685</v>
      </c>
      <c r="AU26" s="18">
        <f t="shared" si="0"/>
        <v>13.562620600844379</v>
      </c>
    </row>
    <row r="27" spans="1:47" ht="15" thickBot="1" x14ac:dyDescent="0.35">
      <c r="A27" s="2">
        <v>22</v>
      </c>
      <c r="B27" s="18">
        <v>16.065239293330045</v>
      </c>
      <c r="C27" s="18">
        <v>16.043213536450047</v>
      </c>
      <c r="D27" s="18">
        <v>16.036288761812742</v>
      </c>
      <c r="E27" s="18">
        <f>(((((((FI_daily!CE27*0.313)+(0.0045*('BW(predicted)'!AQ27^0.75))+(0.0239*('BW(predicted)'!AQ27^0.75)))))+((((1000*((0.16*0.07/0.72)*('ADG (predicted)'!AQ27/1000)))))))))</f>
        <v>13.647244883382083</v>
      </c>
      <c r="F27" s="18">
        <v>15.28217309973842</v>
      </c>
      <c r="G27" s="18">
        <f>((((((((FI_daily!CR27*0.9)*0.313)+(0.0045*('BW(predicted)'!C27^0.75))+(0.0239*('BW(predicted)'!C27^0.75)))))+((((1000*((0.16*0.07/0.72)*('ADG (predicted)'!C27)))))))))</f>
        <v>13.030082548569837</v>
      </c>
      <c r="H27" s="18">
        <f>((((((((FI_daily!CS27*0.9)*0.313)+(0.0045*('BW(predicted)'!D27^0.75))+(0.0239*('BW(predicted)'!D27^0.75)))))+((((1000*((0.16*0.07/0.72)*('ADG (predicted)'!D27)))))))))</f>
        <v>14.46132425414592</v>
      </c>
      <c r="I27" s="18">
        <f>((((((((FI_daily!CT27*0.9)*0.313)+(0.0045*('BW(predicted)'!E27^0.75))+(0.0239*('BW(predicted)'!E27^0.75)))))+((((1000*((0.16*0.07/0.72)*('ADG (predicted)'!E27)))))))))</f>
        <v>6.9876274172787509</v>
      </c>
      <c r="J27" s="18">
        <f>((((((((FI_daily!CU27*0.9)*0.313)+(0.0045*('BW(predicted)'!F27^0.75))+(0.0239*('BW(predicted)'!F27^0.75)))))+((((1000*((0.16*0.07/0.72)*('ADG (predicted)'!F27)))))))))</f>
        <v>15.207714057816345</v>
      </c>
      <c r="K27" s="18">
        <f>((((((((FI_daily!CV27*0.9)*0.313)+(0.0045*('BW(predicted)'!G27^0.75))+(0.0239*('BW(predicted)'!G27^0.75)))))+((((1000*((0.16*0.07/0.72)*('ADG (predicted)'!G27)))))))))</f>
        <v>12.91467501061506</v>
      </c>
      <c r="L27" s="18">
        <f>((((((((FI_daily!CW27*0.9)*0.313)+(0.0045*('BW(predicted)'!H27^0.75))+(0.0239*('BW(predicted)'!H27^0.75)))))+((((1000*((0.16*0.07/0.72)*('ADG (predicted)'!H27)))))))))</f>
        <v>15.422360547538918</v>
      </c>
      <c r="M27" s="18">
        <f>((((((((FI_daily!CX27*0.9)*0.313)+(0.0045*('BW(predicted)'!I27^0.75))+(0.0239*('BW(predicted)'!I27^0.75)))))+((((1000*((0.16*0.07/0.72)*('ADG (predicted)'!I27)))))))))</f>
        <v>16.12267910076498</v>
      </c>
      <c r="N27" s="18">
        <f>((((((((FI_daily!CY27*0.9)*0.313)+(0.0045*('BW(predicted)'!J27^0.75))+(0.0239*('BW(predicted)'!J27^0.75)))))+((((1000*((0.16*0.07/0.72)*('ADG (predicted)'!J27)))))))))</f>
        <v>16.273230738165847</v>
      </c>
      <c r="O27" s="18">
        <f>((((((((FI_daily!CZ27*0.9)*0.313)+(0.0045*('BW(predicted)'!K27^0.75))+(0.0239*('BW(predicted)'!K27^0.75)))))+((((1000*((0.16*0.07/0.72)*('ADG (predicted)'!K27)))))))))</f>
        <v>10.082809622184557</v>
      </c>
      <c r="P27" s="18">
        <f>((((((((FI_daily!DA27*0.9)*0.313)+(0.0045*('BW(predicted)'!L27^0.75))+(0.0239*('BW(predicted)'!L27^0.75)))))+((((1000*((0.16*0.07/0.72)*('ADG (predicted)'!L27)))))))))</f>
        <v>13.26380565596174</v>
      </c>
      <c r="Q27" s="18">
        <f>((((((((FI_daily!DB27*0.9)*0.313)+(0.0045*('BW(predicted)'!M27^0.75))+(0.0239*('BW(predicted)'!M27^0.75)))))+((((1000*((0.16*0.07/0.72)*('ADG (predicted)'!M27)))))))))</f>
        <v>14.590658809283955</v>
      </c>
      <c r="R27" s="18">
        <f>((((((((FI_daily!DC27*0.9)*0.313)+(0.0045*('BW(predicted)'!N27^0.75))+(0.0239*('BW(predicted)'!N27^0.75)))))+((((1000*((0.16*0.07/0.72)*('ADG (predicted)'!N27)))))))))</f>
        <v>15.356136659600821</v>
      </c>
      <c r="S27" s="19">
        <f>((((((((FI_daily!DD27*0.9)*0.313)+(0.0045*('BW(predicted)'!O27^0.75))+(0.0239*('BW(predicted)'!O27^0.75)))))+((((1000*((0.16*0.07/0.72)*('ADG (predicted)'!O27)))))))))</f>
        <v>15.28217309973842</v>
      </c>
      <c r="T27" s="18">
        <f>((((((((FI_daily!DE27*0.9)*0.313)+(0.0045*('BW(predicted)'!P27^0.75))+(0.0239*('BW(predicted)'!P27^0.75)))))+((((1000*((0.16*0.07/0.72)*('ADG (predicted)'!P27)))))))))</f>
        <v>15.141055348811371</v>
      </c>
      <c r="U27" s="18">
        <f>((((((((FI_daily!DF27*0.9)*0.313)+(0.0045*('BW(predicted)'!Q27^0.75))+(0.0239*('BW(predicted)'!Q27^0.75)))))+((((1000*((0.16*0.07/0.72)*('ADG (predicted)'!Q27)))))))))</f>
        <v>11.041459597638196</v>
      </c>
      <c r="V27" s="18">
        <f>((((((((FI_daily!DG27*0.9)*0.313)+(0.0045*('BW(predicted)'!R27^0.75))+(0.0239*('BW(predicted)'!R27^0.75)))))+((((1000*((0.16*0.07/0.72)*('ADG (predicted)'!R27)))))))))</f>
        <v>14.137458876366866</v>
      </c>
      <c r="W27" s="18">
        <f>((((((((FI_daily!DH27*0.9)*0.313)+(0.0045*('BW(predicted)'!S27^0.75))+(0.0239*('BW(predicted)'!S27^0.75)))))+((((1000*((0.16*0.07/0.72)*('ADG (predicted)'!S27)))))))))</f>
        <v>15.513243192846174</v>
      </c>
      <c r="X27" s="18">
        <f>((((((((FI_daily!DI27*0.9)*0.313)+(0.0045*('BW(predicted)'!T27^0.75))+(0.0239*('BW(predicted)'!T27^0.75)))))+((((1000*((0.16*0.07/0.72)*('ADG (predicted)'!T27)))))))))</f>
        <v>15.124793922076895</v>
      </c>
      <c r="Y27" s="18">
        <f>((((((((FI_daily!DJ27*0.9)*0.313)+(0.0045*('BW(predicted)'!U27^0.75))+(0.0239*('BW(predicted)'!U27^0.75)))))+((((1000*((0.16*0.07/0.72)*('ADG (predicted)'!U27)))))))))</f>
        <v>12.466843971946183</v>
      </c>
      <c r="Z27" s="18">
        <f>((((((((FI_daily!DK27*0.9)*0.313)+(0.0045*('BW(predicted)'!V27^0.75))+(0.0239*('BW(predicted)'!V27^0.75)))))+((((1000*((0.16*0.07/0.72)*('ADG (predicted)'!V27)))))))))</f>
        <v>12.915116251942173</v>
      </c>
      <c r="AA27" s="18">
        <f>((((((((FI_daily!DL27*0.9)*0.313)+(0.0045*('BW(predicted)'!W27^0.75))+(0.0239*('BW(predicted)'!W27^0.75)))))+((((1000*((0.16*0.07/0.72)*('ADG (predicted)'!W27)))))))))</f>
        <v>16.8234647916155</v>
      </c>
      <c r="AB27" s="18">
        <f>((((((((FI_daily!DM27*0.9)*0.313)+(0.0045*('BW(predicted)'!X27^0.75))+(0.0239*('BW(predicted)'!X27^0.75)))))+((((1000*((0.16*0.07/0.72)*('ADG (predicted)'!X27)))))))))</f>
        <v>12.463623512182817</v>
      </c>
      <c r="AC27" s="18">
        <f>((((((((FI_daily!DN27*0.9)*0.313)+(0.0045*('BW(predicted)'!Y27^0.75))+(0.0239*('BW(predicted)'!Y27^0.75)))))+((((1000*((0.16*0.07/0.72)*('ADG (predicted)'!Y27)))))))))</f>
        <v>15.399219614920916</v>
      </c>
      <c r="AD27" s="18">
        <f>((((((((FI_daily!DO27*0.9)*0.313)+(0.0045*('BW(predicted)'!Z27^0.75))+(0.0239*('BW(predicted)'!Z27^0.75)))))+((((1000*((0.16*0.07/0.72)*('ADG (predicted)'!Z27)))))))))</f>
        <v>8.6682615501440541</v>
      </c>
      <c r="AE27" s="18">
        <f>((((((((FI_daily!DP27*0.9)*0.313)+(0.0045*('BW(predicted)'!AA27^0.75))+(0.0239*('BW(predicted)'!AA27^0.75)))))+((((1000*((0.16*0.07/0.72)*('ADG (predicted)'!AA27)))))))))</f>
        <v>13.947379225631474</v>
      </c>
      <c r="AF27" s="18">
        <f>((((((((FI_daily!DQ27*0.9)*0.313)+(0.0045*('BW(predicted)'!AB27^0.75))+(0.0239*('BW(predicted)'!AB27^0.75)))))+((((1000*((0.16*0.07/0.72)*('ADG (predicted)'!AB27)))))))))</f>
        <v>15.958700887453542</v>
      </c>
      <c r="AG27" s="18">
        <f>((((((((FI_daily!DR27*0.9)*0.313)+(0.0045*('BW(predicted)'!AC27^0.75))+(0.0239*('BW(predicted)'!AC27^0.75)))))+((((1000*((0.16*0.07/0.72)*('ADG (predicted)'!AC27)))))))))</f>
        <v>15.519986085819438</v>
      </c>
      <c r="AH27" s="18">
        <f>((((((((FI_daily!DS27*0.9)*0.313)+(0.0045*('BW(predicted)'!AD27^0.75))+(0.0239*('BW(predicted)'!AD27^0.75)))))+((((1000*((0.16*0.07/0.72)*('ADG (predicted)'!AD27)))))))))</f>
        <v>12.108259925966427</v>
      </c>
      <c r="AI27" s="18">
        <f>((((((((FI_daily!DT27*0.9)*0.313)+(0.0045*('BW(predicted)'!AE27^0.75))+(0.0239*('BW(predicted)'!AE27^0.75)))))+((((1000*((0.16*0.07/0.72)*('ADG (predicted)'!AE27)))))))))</f>
        <v>12.25937850353905</v>
      </c>
      <c r="AJ27" s="18">
        <f>((((((((FI_daily!DU27*0.9)*0.313)+(0.0045*('BW(predicted)'!AF27^0.75))+(0.0239*('BW(predicted)'!AF27^0.75)))))+((((1000*((0.16*0.07/0.72)*('ADG (predicted)'!AF27)))))))))</f>
        <v>11.340916778201688</v>
      </c>
      <c r="AK27" s="18">
        <f>((((((((FI_daily!DV27*0.9)*0.313)+(0.0045*('BW(predicted)'!AG27^0.75))+(0.0239*('BW(predicted)'!AG27^0.75)))))+((((1000*((0.16*0.07/0.72)*('ADG (predicted)'!AG27)))))))))</f>
        <v>11.552841235355849</v>
      </c>
      <c r="AL27" s="18">
        <f>((((((((FI_daily!DW27*0.9)*0.313)+(0.0045*('BW(predicted)'!AH27^0.75))+(0.0239*('BW(predicted)'!AH27^0.75)))))+((((1000*((0.16*0.07/0.72)*('ADG (predicted)'!AH27)))))))))</f>
        <v>12.149767371442824</v>
      </c>
      <c r="AM27" s="18">
        <f>((((((((FI_daily!DX27*0.9)*0.313)+(0.0045*('BW(predicted)'!AI27^0.75))+(0.0239*('BW(predicted)'!AI27^0.75)))))+((((1000*((0.16*0.07/0.72)*('ADG (predicted)'!AI27)))))))))</f>
        <v>14.658125875957662</v>
      </c>
      <c r="AN27" s="18">
        <f>((((((((FI_daily!DY27*0.9)*0.313)+(0.0045*('BW(predicted)'!AJ27^0.75))+(0.0239*('BW(predicted)'!AJ27^0.75)))))+((((1000*((0.16*0.07/0.72)*('ADG (predicted)'!AJ27)))))))))</f>
        <v>13.223998414710692</v>
      </c>
      <c r="AO27" s="18">
        <f>((((((((FI_daily!DZ27*0.9)*0.313)+(0.0045*('BW(predicted)'!AK27^0.75))+(0.0239*('BW(predicted)'!AK27^0.75)))))+((((1000*((0.16*0.07/0.72)*('ADG (predicted)'!AK27)))))))))</f>
        <v>13.277449270138534</v>
      </c>
      <c r="AP27" s="18">
        <f>((((((((FI_daily!EA27*0.9)*0.313)+(0.0045*('BW(predicted)'!AL27^0.75))+(0.0239*('BW(predicted)'!AL27^0.75)))))+((((1000*((0.16*0.07/0.72)*('ADG (predicted)'!AL27)))))))))</f>
        <v>13.845154386441521</v>
      </c>
      <c r="AQ27" s="18">
        <f>((((((((FI_daily!EB27*0.9)*0.313)+(0.0045*('BW(predicted)'!AM27^0.75))+(0.0239*('BW(predicted)'!AM27^0.75)))))+((((1000*((0.16*0.07/0.72)*('ADG (predicted)'!AM27)))))))))</f>
        <v>16.304297490131709</v>
      </c>
      <c r="AR27" s="18">
        <f>((((((((FI_daily!EC27*0.9)*0.313)+(0.0045*('BW(predicted)'!AN27^0.75))+(0.0239*('BW(predicted)'!AN27^0.75)))))+((((1000*((0.16*0.07/0.72)*('ADG (predicted)'!AN27)))))))))</f>
        <v>13.336926965630552</v>
      </c>
      <c r="AS27" s="18">
        <f>((((((((FI_daily!ED27*0.9)*0.313)+(0.0045*('BW(predicted)'!AO27^0.75))+(0.0239*('BW(predicted)'!AO27^0.75)))))+((((1000*((0.16*0.07/0.72)*('ADG (predicted)'!AO27)))))))))</f>
        <v>12.689856129022159</v>
      </c>
      <c r="AT27" s="18">
        <f>((((((((FI_daily!EE27*0.9)*0.313)+(0.0045*('BW(predicted)'!AP27^0.75))+(0.0239*('BW(predicted)'!AP27^0.75)))))+((((1000*((0.16*0.07/0.72)*('ADG (predicted)'!AP27)))))))))</f>
        <v>12.287308742632268</v>
      </c>
      <c r="AU27" s="18">
        <f t="shared" si="0"/>
        <v>13.578754136005793</v>
      </c>
    </row>
    <row r="28" spans="1:47" ht="15" thickBot="1" x14ac:dyDescent="0.35">
      <c r="A28" s="2">
        <v>23</v>
      </c>
      <c r="B28" s="18">
        <v>16.107929539848438</v>
      </c>
      <c r="C28" s="18">
        <v>16.082925615173238</v>
      </c>
      <c r="D28" s="18">
        <v>16.079344426583766</v>
      </c>
      <c r="E28" s="18">
        <f>(((((((FI_daily!CE28*0.313)+(0.0045*('BW(predicted)'!AQ28^0.75))+(0.0239*('BW(predicted)'!AQ28^0.75)))))+((((1000*((0.16*0.07/0.72)*('ADG (predicted)'!AQ28/1000)))))))))</f>
        <v>13.664380530623323</v>
      </c>
      <c r="F28" s="18">
        <v>15.300277953113177</v>
      </c>
      <c r="G28" s="18">
        <f>((((((((FI_daily!CR28*0.9)*0.313)+(0.0045*('BW(predicted)'!C28^0.75))+(0.0239*('BW(predicted)'!C28^0.75)))))+((((1000*((0.16*0.07/0.72)*('ADG (predicted)'!C28)))))))))</f>
        <v>13.046931479795299</v>
      </c>
      <c r="H28" s="18">
        <f>((((((((FI_daily!CS28*0.9)*0.313)+(0.0045*('BW(predicted)'!D28^0.75))+(0.0239*('BW(predicted)'!D28^0.75)))))+((((1000*((0.16*0.07/0.72)*('ADG (predicted)'!D28)))))))))</f>
        <v>14.478473055912316</v>
      </c>
      <c r="I28" s="18">
        <f>((((((((FI_daily!CT28*0.9)*0.313)+(0.0045*('BW(predicted)'!E28^0.75))+(0.0239*('BW(predicted)'!E28^0.75)))))+((((1000*((0.16*0.07/0.72)*('ADG (predicted)'!E28)))))))))</f>
        <v>6.9980766818402724</v>
      </c>
      <c r="J28" s="18">
        <f>((((((((FI_daily!CU28*0.9)*0.313)+(0.0045*('BW(predicted)'!F28^0.75))+(0.0239*('BW(predicted)'!F28^0.75)))))+((((1000*((0.16*0.07/0.72)*('ADG (predicted)'!F28)))))))))</f>
        <v>15.223403662487618</v>
      </c>
      <c r="K28" s="18">
        <f>((((((((FI_daily!CV28*0.9)*0.313)+(0.0045*('BW(predicted)'!G28^0.75))+(0.0239*('BW(predicted)'!G28^0.75)))))+((((1000*((0.16*0.07/0.72)*('ADG (predicted)'!G28)))))))))</f>
        <v>12.928561782298626</v>
      </c>
      <c r="L28" s="18">
        <f>((((((((FI_daily!CW28*0.9)*0.313)+(0.0045*('BW(predicted)'!H28^0.75))+(0.0239*('BW(predicted)'!H28^0.75)))))+((((1000*((0.16*0.07/0.72)*('ADG (predicted)'!H28)))))))))</f>
        <v>15.442700100792981</v>
      </c>
      <c r="M28" s="18">
        <f>((((((((FI_daily!CX28*0.9)*0.313)+(0.0045*('BW(predicted)'!I28^0.75))+(0.0239*('BW(predicted)'!I28^0.75)))))+((((1000*((0.16*0.07/0.72)*('ADG (predicted)'!I28)))))))))</f>
        <v>16.139675607239585</v>
      </c>
      <c r="N28" s="18">
        <f>((((((((FI_daily!CY28*0.9)*0.313)+(0.0045*('BW(predicted)'!J28^0.75))+(0.0239*('BW(predicted)'!J28^0.75)))))+((((1000*((0.16*0.07/0.72)*('ADG (predicted)'!J28)))))))))</f>
        <v>16.291604899034652</v>
      </c>
      <c r="O28" s="18">
        <f>((((((((FI_daily!CZ28*0.9)*0.313)+(0.0045*('BW(predicted)'!K28^0.75))+(0.0239*('BW(predicted)'!K28^0.75)))))+((((1000*((0.16*0.07/0.72)*('ADG (predicted)'!K28)))))))))</f>
        <v>10.097762278448478</v>
      </c>
      <c r="P28" s="18">
        <f>((((((((FI_daily!DA28*0.9)*0.313)+(0.0045*('BW(predicted)'!L28^0.75))+(0.0239*('BW(predicted)'!L28^0.75)))))+((((1000*((0.16*0.07/0.72)*('ADG (predicted)'!L28)))))))))</f>
        <v>13.27704138274447</v>
      </c>
      <c r="Q28" s="18">
        <f>((((((((FI_daily!DB28*0.9)*0.313)+(0.0045*('BW(predicted)'!M28^0.75))+(0.0239*('BW(predicted)'!M28^0.75)))))+((((1000*((0.16*0.07/0.72)*('ADG (predicted)'!M28)))))))))</f>
        <v>14.6084690565316</v>
      </c>
      <c r="R28" s="18">
        <f>((((((((FI_daily!DC28*0.9)*0.313)+(0.0045*('BW(predicted)'!N28^0.75))+(0.0239*('BW(predicted)'!N28^0.75)))))+((((1000*((0.16*0.07/0.72)*('ADG (predicted)'!N28)))))))))</f>
        <v>15.373023271499253</v>
      </c>
      <c r="S28" s="19">
        <f>((((((((FI_daily!DD28*0.9)*0.313)+(0.0045*('BW(predicted)'!O28^0.75))+(0.0239*('BW(predicted)'!O28^0.75)))))+((((1000*((0.16*0.07/0.72)*('ADG (predicted)'!O28)))))))))</f>
        <v>15.300277953113177</v>
      </c>
      <c r="T28" s="18">
        <f>((((((((FI_daily!DE28*0.9)*0.313)+(0.0045*('BW(predicted)'!P28^0.75))+(0.0239*('BW(predicted)'!P28^0.75)))))+((((1000*((0.16*0.07/0.72)*('ADG (predicted)'!P28)))))))))</f>
        <v>15.15891577804698</v>
      </c>
      <c r="U28" s="18">
        <f>((((((((FI_daily!DF28*0.9)*0.313)+(0.0045*('BW(predicted)'!Q28^0.75))+(0.0239*('BW(predicted)'!Q28^0.75)))))+((((1000*((0.16*0.07/0.72)*('ADG (predicted)'!Q28)))))))))</f>
        <v>11.052940182902768</v>
      </c>
      <c r="V28" s="18">
        <f>((((((((FI_daily!DG28*0.9)*0.313)+(0.0045*('BW(predicted)'!R28^0.75))+(0.0239*('BW(predicted)'!R28^0.75)))))+((((1000*((0.16*0.07/0.72)*('ADG (predicted)'!R28)))))))))</f>
        <v>14.15587614284447</v>
      </c>
      <c r="W28" s="18">
        <f>((((((((FI_daily!DH28*0.9)*0.313)+(0.0045*('BW(predicted)'!S28^0.75))+(0.0239*('BW(predicted)'!S28^0.75)))))+((((1000*((0.16*0.07/0.72)*('ADG (predicted)'!S28)))))))))</f>
        <v>15.532814113475718</v>
      </c>
      <c r="X28" s="18">
        <f>((((((((FI_daily!DI28*0.9)*0.313)+(0.0045*('BW(predicted)'!T28^0.75))+(0.0239*('BW(predicted)'!T28^0.75)))))+((((1000*((0.16*0.07/0.72)*('ADG (predicted)'!T28)))))))))</f>
        <v>15.144209701266471</v>
      </c>
      <c r="Y28" s="18">
        <f>((((((((FI_daily!DJ28*0.9)*0.313)+(0.0045*('BW(predicted)'!U28^0.75))+(0.0239*('BW(predicted)'!U28^0.75)))))+((((1000*((0.16*0.07/0.72)*('ADG (predicted)'!U28)))))))))</f>
        <v>12.475569520316853</v>
      </c>
      <c r="Z28" s="18">
        <f>((((((((FI_daily!DK28*0.9)*0.313)+(0.0045*('BW(predicted)'!V28^0.75))+(0.0239*('BW(predicted)'!V28^0.75)))))+((((1000*((0.16*0.07/0.72)*('ADG (predicted)'!V28)))))))))</f>
        <v>12.923962772119037</v>
      </c>
      <c r="AA28" s="18">
        <f>((((((((FI_daily!DL28*0.9)*0.313)+(0.0045*('BW(predicted)'!W28^0.75))+(0.0239*('BW(predicted)'!W28^0.75)))))+((((1000*((0.16*0.07/0.72)*('ADG (predicted)'!W28)))))))))</f>
        <v>16.843095667179849</v>
      </c>
      <c r="AB28" s="18">
        <f>((((((((FI_daily!DM28*0.9)*0.313)+(0.0045*('BW(predicted)'!X28^0.75))+(0.0239*('BW(predicted)'!X28^0.75)))))+((((1000*((0.16*0.07/0.72)*('ADG (predicted)'!X28)))))))))</f>
        <v>12.476046077895836</v>
      </c>
      <c r="AC28" s="18">
        <f>((((((((FI_daily!DN28*0.9)*0.313)+(0.0045*('BW(predicted)'!Y28^0.75))+(0.0239*('BW(predicted)'!Y28^0.75)))))+((((1000*((0.16*0.07/0.72)*('ADG (predicted)'!Y28)))))))))</f>
        <v>15.41685734126597</v>
      </c>
      <c r="AD28" s="18">
        <f>((((((((FI_daily!DO28*0.9)*0.313)+(0.0045*('BW(predicted)'!Z28^0.75))+(0.0239*('BW(predicted)'!Z28^0.75)))))+((((1000*((0.16*0.07/0.72)*('ADG (predicted)'!Z28)))))))))</f>
        <v>8.6658588513853285</v>
      </c>
      <c r="AE28" s="18">
        <f>((((((((FI_daily!DP28*0.9)*0.313)+(0.0045*('BW(predicted)'!AA28^0.75))+(0.0239*('BW(predicted)'!AA28^0.75)))))+((((1000*((0.16*0.07/0.72)*('ADG (predicted)'!AA28)))))))))</f>
        <v>13.968086666960779</v>
      </c>
      <c r="AF28" s="18">
        <f>((((((((FI_daily!DQ28*0.9)*0.313)+(0.0045*('BW(predicted)'!AB28^0.75))+(0.0239*('BW(predicted)'!AB28^0.75)))))+((((1000*((0.16*0.07/0.72)*('ADG (predicted)'!AB28)))))))))</f>
        <v>15.979590066329633</v>
      </c>
      <c r="AG28" s="18">
        <f>((((((((FI_daily!DR28*0.9)*0.313)+(0.0045*('BW(predicted)'!AC28^0.75))+(0.0239*('BW(predicted)'!AC28^0.75)))))+((((1000*((0.16*0.07/0.72)*('ADG (predicted)'!AC28)))))))))</f>
        <v>15.538326195619334</v>
      </c>
      <c r="AH28" s="18">
        <f>((((((((FI_daily!DS28*0.9)*0.313)+(0.0045*('BW(predicted)'!AD28^0.75))+(0.0239*('BW(predicted)'!AD28^0.75)))))+((((1000*((0.16*0.07/0.72)*('ADG (predicted)'!AD28)))))))))</f>
        <v>12.123788340442458</v>
      </c>
      <c r="AI28" s="18">
        <f>((((((((FI_daily!DT28*0.9)*0.313)+(0.0045*('BW(predicted)'!AE28^0.75))+(0.0239*('BW(predicted)'!AE28^0.75)))))+((((1000*((0.16*0.07/0.72)*('ADG (predicted)'!AE28)))))))))</f>
        <v>12.281292803669782</v>
      </c>
      <c r="AJ28" s="18">
        <f>((((((((FI_daily!DU28*0.9)*0.313)+(0.0045*('BW(predicted)'!AF28^0.75))+(0.0239*('BW(predicted)'!AF28^0.75)))))+((((1000*((0.16*0.07/0.72)*('ADG (predicted)'!AF28)))))))))</f>
        <v>11.357618210169775</v>
      </c>
      <c r="AK28" s="18">
        <f>((((((((FI_daily!DV28*0.9)*0.313)+(0.0045*('BW(predicted)'!AG28^0.75))+(0.0239*('BW(predicted)'!AG28^0.75)))))+((((1000*((0.16*0.07/0.72)*('ADG (predicted)'!AG28)))))))))</f>
        <v>11.566205805093967</v>
      </c>
      <c r="AL28" s="18">
        <f>((((((((FI_daily!DW28*0.9)*0.313)+(0.0045*('BW(predicted)'!AH28^0.75))+(0.0239*('BW(predicted)'!AH28^0.75)))))+((((1000*((0.16*0.07/0.72)*('ADG (predicted)'!AH28)))))))))</f>
        <v>12.171001849804059</v>
      </c>
      <c r="AM28" s="18">
        <f>((((((((FI_daily!DX28*0.9)*0.313)+(0.0045*('BW(predicted)'!AI28^0.75))+(0.0239*('BW(predicted)'!AI28^0.75)))))+((((1000*((0.16*0.07/0.72)*('ADG (predicted)'!AI28)))))))))</f>
        <v>14.673988481218721</v>
      </c>
      <c r="AN28" s="18">
        <f>((((((((FI_daily!DY28*0.9)*0.313)+(0.0045*('BW(predicted)'!AJ28^0.75))+(0.0239*('BW(predicted)'!AJ28^0.75)))))+((((1000*((0.16*0.07/0.72)*('ADG (predicted)'!AJ28)))))))))</f>
        <v>13.240550546974147</v>
      </c>
      <c r="AO28" s="18">
        <f>((((((((FI_daily!DZ28*0.9)*0.313)+(0.0045*('BW(predicted)'!AK28^0.75))+(0.0239*('BW(predicted)'!AK28^0.75)))))+((((1000*((0.16*0.07/0.72)*('ADG (predicted)'!AK28)))))))))</f>
        <v>13.295379911337982</v>
      </c>
      <c r="AP28" s="18">
        <f>((((((((FI_daily!EA28*0.9)*0.313)+(0.0045*('BW(predicted)'!AL28^0.75))+(0.0239*('BW(predicted)'!AL28^0.75)))))+((((1000*((0.16*0.07/0.72)*('ADG (predicted)'!AL28)))))))))</f>
        <v>13.866642436708712</v>
      </c>
      <c r="AQ28" s="18">
        <f>((((((((FI_daily!EB28*0.9)*0.313)+(0.0045*('BW(predicted)'!AM28^0.75))+(0.0239*('BW(predicted)'!AM28^0.75)))))+((((1000*((0.16*0.07/0.72)*('ADG (predicted)'!AM28)))))))))</f>
        <v>16.318197908582341</v>
      </c>
      <c r="AR28" s="18">
        <f>((((((((FI_daily!EC28*0.9)*0.313)+(0.0045*('BW(predicted)'!AN28^0.75))+(0.0239*('BW(predicted)'!AN28^0.75)))))+((((1000*((0.16*0.07/0.72)*('ADG (predicted)'!AN28)))))))))</f>
        <v>13.348811355428992</v>
      </c>
      <c r="AS28" s="18">
        <f>((((((((FI_daily!ED28*0.9)*0.313)+(0.0045*('BW(predicted)'!AO28^0.75))+(0.0239*('BW(predicted)'!AO28^0.75)))))+((((1000*((0.16*0.07/0.72)*('ADG (predicted)'!AO28)))))))))</f>
        <v>12.705247502333254</v>
      </c>
      <c r="AT28" s="18">
        <f>((((((((FI_daily!EE28*0.9)*0.313)+(0.0045*('BW(predicted)'!AP28^0.75))+(0.0239*('BW(predicted)'!AP28^0.75)))))+((((1000*((0.16*0.07/0.72)*('ADG (predicted)'!AP28)))))))))</f>
        <v>12.307339532935408</v>
      </c>
      <c r="AU28" s="18">
        <f t="shared" si="0"/>
        <v>13.594855374351175</v>
      </c>
    </row>
    <row r="29" spans="1:47" ht="15" thickBot="1" x14ac:dyDescent="0.35">
      <c r="A29" s="2">
        <v>24</v>
      </c>
      <c r="B29" s="18">
        <v>16.150060012881017</v>
      </c>
      <c r="C29" s="18">
        <v>16.122285807796217</v>
      </c>
      <c r="D29" s="18">
        <v>16.122393058037765</v>
      </c>
      <c r="E29" s="18">
        <f>(((((((FI_daily!CE29*0.313)+(0.0045*('BW(predicted)'!AQ29^0.75))+(0.0239*('BW(predicted)'!AQ29^0.75)))))+((((1000*((0.16*0.07/0.72)*('ADG (predicted)'!AQ29/1000)))))))))</f>
        <v>13.68148498018496</v>
      </c>
      <c r="F29" s="18">
        <v>15.318342441144054</v>
      </c>
      <c r="G29" s="18">
        <f>((((((((FI_daily!CR29*0.9)*0.313)+(0.0045*('BW(predicted)'!C29^0.75))+(0.0239*('BW(predicted)'!C29^0.75)))))+((((1000*((0.16*0.07/0.72)*('ADG (predicted)'!C29)))))))))</f>
        <v>13.063749694820974</v>
      </c>
      <c r="H29" s="18">
        <f>((((((((FI_daily!CS29*0.9)*0.313)+(0.0045*('BW(predicted)'!D29^0.75))+(0.0239*('BW(predicted)'!D29^0.75)))))+((((1000*((0.16*0.07/0.72)*('ADG (predicted)'!D29)))))))))</f>
        <v>14.495587252987249</v>
      </c>
      <c r="I29" s="18">
        <f>((((((((FI_daily!CT29*0.9)*0.313)+(0.0045*('BW(predicted)'!E29^0.75))+(0.0239*('BW(predicted)'!E29^0.75)))))+((((1000*((0.16*0.07/0.72)*('ADG (predicted)'!E29)))))))))</f>
        <v>7.0085151028364097</v>
      </c>
      <c r="J29" s="18">
        <f>((((((((FI_daily!CU29*0.9)*0.313)+(0.0045*('BW(predicted)'!F29^0.75))+(0.0239*('BW(predicted)'!F29^0.75)))))+((((1000*((0.16*0.07/0.72)*('ADG (predicted)'!F29)))))))))</f>
        <v>15.239055936604219</v>
      </c>
      <c r="K29" s="18">
        <f>((((((((FI_daily!CV29*0.9)*0.313)+(0.0045*('BW(predicted)'!G29^0.75))+(0.0239*('BW(predicted)'!G29^0.75)))))+((((1000*((0.16*0.07/0.72)*('ADG (predicted)'!G29)))))))))</f>
        <v>12.942419731774329</v>
      </c>
      <c r="L29" s="18">
        <f>((((((((FI_daily!CW29*0.9)*0.313)+(0.0045*('BW(predicted)'!H29^0.75))+(0.0239*('BW(predicted)'!H29^0.75)))))+((((1000*((0.16*0.07/0.72)*('ADG (predicted)'!H29)))))))))</f>
        <v>15.463000683044404</v>
      </c>
      <c r="M29" s="18">
        <f>((((((((FI_daily!CX29*0.9)*0.313)+(0.0045*('BW(predicted)'!I29^0.75))+(0.0239*('BW(predicted)'!I29^0.75)))))+((((1000*((0.16*0.07/0.72)*('ADG (predicted)'!I29)))))))))</f>
        <v>16.156633529689124</v>
      </c>
      <c r="N29" s="18">
        <f>((((((((FI_daily!CY29*0.9)*0.313)+(0.0045*('BW(predicted)'!J29^0.75))+(0.0239*('BW(predicted)'!J29^0.75)))))+((((1000*((0.16*0.07/0.72)*('ADG (predicted)'!J29)))))))))</f>
        <v>16.309937951395781</v>
      </c>
      <c r="O29" s="18">
        <f>((((((((FI_daily!CZ29*0.9)*0.313)+(0.0045*('BW(predicted)'!K29^0.75))+(0.0239*('BW(predicted)'!K29^0.75)))))+((((1000*((0.16*0.07/0.72)*('ADG (predicted)'!K29)))))))))</f>
        <v>10.112692816525472</v>
      </c>
      <c r="P29" s="18">
        <f>((((((((FI_daily!DA29*0.9)*0.313)+(0.0045*('BW(predicted)'!L29^0.75))+(0.0239*('BW(predicted)'!L29^0.75)))))+((((1000*((0.16*0.07/0.72)*('ADG (predicted)'!L29)))))))))</f>
        <v>13.290247604509839</v>
      </c>
      <c r="Q29" s="18">
        <f>((((((((FI_daily!DB29*0.9)*0.313)+(0.0045*('BW(predicted)'!M29^0.75))+(0.0239*('BW(predicted)'!M29^0.75)))))+((((1000*((0.16*0.07/0.72)*('ADG (predicted)'!M29)))))))))</f>
        <v>14.62624275606956</v>
      </c>
      <c r="R29" s="18">
        <f>((((((((FI_daily!DC29*0.9)*0.313)+(0.0045*('BW(predicted)'!N29^0.75))+(0.0239*('BW(predicted)'!N29^0.75)))))+((((1000*((0.16*0.07/0.72)*('ADG (predicted)'!N29)))))))))</f>
        <v>15.38987258670174</v>
      </c>
      <c r="S29" s="19">
        <f>((((((((FI_daily!DD29*0.9)*0.313)+(0.0045*('BW(predicted)'!O29^0.75))+(0.0239*('BW(predicted)'!O29^0.75)))))+((((1000*((0.16*0.07/0.72)*('ADG (predicted)'!O29)))))))))</f>
        <v>15.318342441144054</v>
      </c>
      <c r="T29" s="18">
        <f>((((((((FI_daily!DE29*0.9)*0.313)+(0.0045*('BW(predicted)'!P29^0.75))+(0.0239*('BW(predicted)'!P29^0.75)))))+((((1000*((0.16*0.07/0.72)*('ADG (predicted)'!P29)))))))))</f>
        <v>15.176737396634568</v>
      </c>
      <c r="U29" s="18">
        <f>((((((((FI_daily!DF29*0.9)*0.313)+(0.0045*('BW(predicted)'!Q29^0.75))+(0.0239*('BW(predicted)'!Q29^0.75)))))+((((1000*((0.16*0.07/0.72)*('ADG (predicted)'!Q29)))))))))</f>
        <v>11.064396522573198</v>
      </c>
      <c r="V29" s="18">
        <f>((((((((FI_daily!DG29*0.9)*0.313)+(0.0045*('BW(predicted)'!R29^0.75))+(0.0239*('BW(predicted)'!R29^0.75)))))+((((1000*((0.16*0.07/0.72)*('ADG (predicted)'!R29)))))))))</f>
        <v>14.174266995623139</v>
      </c>
      <c r="W29" s="18">
        <f>((((((((FI_daily!DH29*0.9)*0.313)+(0.0045*('BW(predicted)'!S29^0.75))+(0.0239*('BW(predicted)'!S29^0.75)))))+((((1000*((0.16*0.07/0.72)*('ADG (predicted)'!S29)))))))))</f>
        <v>15.552346173003697</v>
      </c>
      <c r="X29" s="18">
        <f>((((((((FI_daily!DI29*0.9)*0.313)+(0.0045*('BW(predicted)'!T29^0.75))+(0.0239*('BW(predicted)'!T29^0.75)))))+((((1000*((0.16*0.07/0.72)*('ADG (predicted)'!T29)))))))))</f>
        <v>15.163584910492398</v>
      </c>
      <c r="Y29" s="18">
        <f>((((((((FI_daily!DJ29*0.9)*0.313)+(0.0045*('BW(predicted)'!U29^0.75))+(0.0239*('BW(predicted)'!U29^0.75)))))+((((1000*((0.16*0.07/0.72)*('ADG (predicted)'!U29)))))))))</f>
        <v>12.484272514310735</v>
      </c>
      <c r="Z29" s="18">
        <f>((((((((FI_daily!DK29*0.9)*0.313)+(0.0045*('BW(predicted)'!V29^0.75))+(0.0239*('BW(predicted)'!V29^0.75)))))+((((1000*((0.16*0.07/0.72)*('ADG (predicted)'!V29)))))))))</f>
        <v>12.932780054129305</v>
      </c>
      <c r="AA29" s="18">
        <f>((((((((FI_daily!DL29*0.9)*0.313)+(0.0045*('BW(predicted)'!W29^0.75))+(0.0239*('BW(predicted)'!W29^0.75)))))+((((1000*((0.16*0.07/0.72)*('ADG (predicted)'!W29)))))))))</f>
        <v>16.86268725456382</v>
      </c>
      <c r="AB29" s="18">
        <f>((((((((FI_daily!DM29*0.9)*0.313)+(0.0045*('BW(predicted)'!X29^0.75))+(0.0239*('BW(predicted)'!X29^0.75)))))+((((1000*((0.16*0.07/0.72)*('ADG (predicted)'!X29)))))))))</f>
        <v>12.488443361542165</v>
      </c>
      <c r="AC29" s="18">
        <f>((((((((FI_daily!DN29*0.9)*0.313)+(0.0045*('BW(predicted)'!Y29^0.75))+(0.0239*('BW(predicted)'!Y29^0.75)))))+((((1000*((0.16*0.07/0.72)*('ADG (predicted)'!Y29)))))))))</f>
        <v>15.43446024064434</v>
      </c>
      <c r="AD29" s="18">
        <f>((((((((FI_daily!DO29*0.9)*0.313)+(0.0045*('BW(predicted)'!Z29^0.75))+(0.0239*('BW(predicted)'!Z29^0.75)))))+((((1000*((0.16*0.07/0.72)*('ADG (predicted)'!Z29)))))))))</f>
        <v>8.6634415205900499</v>
      </c>
      <c r="AE29" s="18">
        <f>((((((((FI_daily!DP29*0.9)*0.313)+(0.0045*('BW(predicted)'!AA29^0.75))+(0.0239*('BW(predicted)'!AA29^0.75)))))+((((1000*((0.16*0.07/0.72)*('ADG (predicted)'!AA29)))))))))</f>
        <v>13.988762344754281</v>
      </c>
      <c r="AF29" s="18">
        <f>((((((((FI_daily!DQ29*0.9)*0.313)+(0.0045*('BW(predicted)'!AB29^0.75))+(0.0239*('BW(predicted)'!AB29^0.75)))))+((((1000*((0.16*0.07/0.72)*('ADG (predicted)'!AB29)))))))))</f>
        <v>16.000441984909347</v>
      </c>
      <c r="AG29" s="18">
        <f>((((((((FI_daily!DR29*0.9)*0.313)+(0.0045*('BW(predicted)'!AC29^0.75))+(0.0239*('BW(predicted)'!AC29^0.75)))))+((((1000*((0.16*0.07/0.72)*('ADG (predicted)'!AC29)))))))))</f>
        <v>15.556627205759806</v>
      </c>
      <c r="AH29" s="18">
        <f>((((((((FI_daily!DS29*0.9)*0.313)+(0.0045*('BW(predicted)'!AD29^0.75))+(0.0239*('BW(predicted)'!AD29^0.75)))))+((((1000*((0.16*0.07/0.72)*('ADG (predicted)'!AD29)))))))))</f>
        <v>12.139289614154894</v>
      </c>
      <c r="AI29" s="18">
        <f>((((((((FI_daily!DT29*0.9)*0.313)+(0.0045*('BW(predicted)'!AE29^0.75))+(0.0239*('BW(predicted)'!AE29^0.75)))))+((((1000*((0.16*0.07/0.72)*('ADG (predicted)'!AE29)))))))))</f>
        <v>12.303177603460675</v>
      </c>
      <c r="AJ29" s="18">
        <f>((((((((FI_daily!DU29*0.9)*0.313)+(0.0045*('BW(predicted)'!AF29^0.75))+(0.0239*('BW(predicted)'!AF29^0.75)))))+((((1000*((0.16*0.07/0.72)*('ADG (predicted)'!AF29)))))))))</f>
        <v>11.374299313866628</v>
      </c>
      <c r="AK29" s="18">
        <f>((((((((FI_daily!DV29*0.9)*0.313)+(0.0045*('BW(predicted)'!AG29^0.75))+(0.0239*('BW(predicted)'!AG29^0.75)))))+((((1000*((0.16*0.07/0.72)*('ADG (predicted)'!AG29)))))))))</f>
        <v>11.579548258649755</v>
      </c>
      <c r="AL29" s="18">
        <f>((((((((FI_daily!DW29*0.9)*0.313)+(0.0045*('BW(predicted)'!AH29^0.75))+(0.0239*('BW(predicted)'!AH29^0.75)))))+((((1000*((0.16*0.07/0.72)*('ADG (predicted)'!AH29)))))))))</f>
        <v>12.192205295045973</v>
      </c>
      <c r="AM29" s="18">
        <f>((((((((FI_daily!DX29*0.9)*0.313)+(0.0045*('BW(predicted)'!AI29^0.75))+(0.0239*('BW(predicted)'!AI29^0.75)))))+((((1000*((0.16*0.07/0.72)*('ADG (predicted)'!AI29)))))))))</f>
        <v>14.68981603456875</v>
      </c>
      <c r="AN29" s="18">
        <f>((((((((FI_daily!DY29*0.9)*0.313)+(0.0045*('BW(predicted)'!AJ29^0.75))+(0.0239*('BW(predicted)'!AJ29^0.75)))))+((((1000*((0.16*0.07/0.72)*('ADG (predicted)'!AJ29)))))))))</f>
        <v>13.257071951898926</v>
      </c>
      <c r="AO29" s="18">
        <f>((((((((FI_daily!DZ29*0.9)*0.313)+(0.0045*('BW(predicted)'!AK29^0.75))+(0.0239*('BW(predicted)'!AK29^0.75)))))+((((1000*((0.16*0.07/0.72)*('ADG (predicted)'!AK29)))))))))</f>
        <v>13.313282849223402</v>
      </c>
      <c r="AP29" s="18">
        <f>((((((((FI_daily!EA29*0.9)*0.313)+(0.0045*('BW(predicted)'!AL29^0.75))+(0.0239*('BW(predicted)'!AL29^0.75)))))+((((1000*((0.16*0.07/0.72)*('ADG (predicted)'!AL29)))))))))</f>
        <v>13.88810235143046</v>
      </c>
      <c r="AQ29" s="18">
        <f>((((((((FI_daily!EB29*0.9)*0.313)+(0.0045*('BW(predicted)'!AM29^0.75))+(0.0239*('BW(predicted)'!AM29^0.75)))))+((((1000*((0.16*0.07/0.72)*('ADG (predicted)'!AM29)))))))))</f>
        <v>16.332052588734971</v>
      </c>
      <c r="AR29" s="18">
        <f>((((((((FI_daily!EC29*0.9)*0.313)+(0.0045*('BW(predicted)'!AN29^0.75))+(0.0239*('BW(predicted)'!AN29^0.75)))))+((((1000*((0.16*0.07/0.72)*('ADG (predicted)'!AN29)))))))))</f>
        <v>13.360667047004336</v>
      </c>
      <c r="AS29" s="18">
        <f>((((((((FI_daily!ED29*0.9)*0.313)+(0.0045*('BW(predicted)'!AO29^0.75))+(0.0239*('BW(predicted)'!AO29^0.75)))))+((((1000*((0.16*0.07/0.72)*('ADG (predicted)'!AO29)))))))))</f>
        <v>12.720607718475858</v>
      </c>
      <c r="AT29" s="18">
        <f>((((((((FI_daily!EE29*0.9)*0.313)+(0.0045*('BW(predicted)'!AP29^0.75))+(0.0239*('BW(predicted)'!AP29^0.75)))))+((((1000*((0.16*0.07/0.72)*('ADG (predicted)'!AP29)))))))))</f>
        <v>12.327342127136625</v>
      </c>
      <c r="AU29" s="18">
        <f t="shared" si="0"/>
        <v>13.61092523303213</v>
      </c>
    </row>
    <row r="30" spans="1:47" ht="15" thickBot="1" x14ac:dyDescent="0.35">
      <c r="A30" s="2">
        <v>25</v>
      </c>
      <c r="B30" s="18">
        <v>16.191631637123283</v>
      </c>
      <c r="C30" s="18">
        <v>16.161295039014487</v>
      </c>
      <c r="D30" s="18">
        <v>16.165434818543307</v>
      </c>
      <c r="E30" s="18">
        <f>(((((((FI_daily!CE30*0.313)+(0.0045*('BW(predicted)'!AQ30^0.75))+(0.0239*('BW(predicted)'!AQ30^0.75)))))+((((1000*((0.16*0.07/0.72)*('ADG (predicted)'!AQ30/1000)))))))))</f>
        <v>13.698558399754136</v>
      </c>
      <c r="F30" s="18">
        <v>15.336373119487286</v>
      </c>
      <c r="G30" s="18">
        <f>((((((((FI_daily!CR30*0.9)*0.313)+(0.0045*('BW(predicted)'!C30^0.75))+(0.0239*('BW(predicted)'!C30^0.75)))))+((((1000*((0.16*0.07/0.72)*('ADG (predicted)'!C30)))))))))</f>
        <v>13.080537903036475</v>
      </c>
      <c r="H30" s="18">
        <f>((((((((FI_daily!CS30*0.9)*0.313)+(0.0045*('BW(predicted)'!D30^0.75))+(0.0239*('BW(predicted)'!D30^0.75)))))+((((1000*((0.16*0.07/0.72)*('ADG (predicted)'!D30)))))))))</f>
        <v>14.512670374181015</v>
      </c>
      <c r="I30" s="18">
        <f>((((((((FI_daily!CT30*0.9)*0.313)+(0.0045*('BW(predicted)'!E30^0.75))+(0.0239*('BW(predicted)'!E30^0.75)))))+((((1000*((0.16*0.07/0.72)*('ADG (predicted)'!E30)))))))))</f>
        <v>7.0189400267335733</v>
      </c>
      <c r="J30" s="18">
        <f>((((((((FI_daily!CU30*0.9)*0.313)+(0.0045*('BW(predicted)'!F30^0.75))+(0.0239*('BW(predicted)'!F30^0.75)))))+((((1000*((0.16*0.07/0.72)*('ADG (predicted)'!F30)))))))))</f>
        <v>15.254677311258698</v>
      </c>
      <c r="K30" s="18">
        <f>((((((((FI_daily!CV30*0.9)*0.313)+(0.0045*('BW(predicted)'!G30^0.75))+(0.0239*('BW(predicted)'!G30^0.75)))))+((((1000*((0.16*0.07/0.72)*('ADG (predicted)'!G30)))))))))</f>
        <v>12.956249497771498</v>
      </c>
      <c r="L30" s="18">
        <f>((((((((FI_daily!CW30*0.9)*0.313)+(0.0045*('BW(predicted)'!H30^0.75))+(0.0239*('BW(predicted)'!H30^0.75)))))+((((1000*((0.16*0.07/0.72)*('ADG (predicted)'!H30)))))))))</f>
        <v>15.483263276155819</v>
      </c>
      <c r="M30" s="18">
        <f>((((((((FI_daily!CX30*0.9)*0.313)+(0.0045*('BW(predicted)'!I30^0.75))+(0.0239*('BW(predicted)'!I30^0.75)))))+((((1000*((0.16*0.07/0.72)*('ADG (predicted)'!I30)))))))))</f>
        <v>16.173551112576657</v>
      </c>
      <c r="N30" s="18">
        <f>((((((((FI_daily!CY30*0.9)*0.313)+(0.0045*('BW(predicted)'!J30^0.75))+(0.0239*('BW(predicted)'!J30^0.75)))))+((((1000*((0.16*0.07/0.72)*('ADG (predicted)'!J30)))))))))</f>
        <v>16.328233758898293</v>
      </c>
      <c r="O30" s="18">
        <f>((((((((FI_daily!CZ30*0.9)*0.313)+(0.0045*('BW(predicted)'!K30^0.75))+(0.0239*('BW(predicted)'!K30^0.75)))))+((((1000*((0.16*0.07/0.72)*('ADG (predicted)'!K30)))))))))</f>
        <v>10.12759888120755</v>
      </c>
      <c r="P30" s="18">
        <f>((((((((FI_daily!DA30*0.9)*0.313)+(0.0045*('BW(predicted)'!L30^0.75))+(0.0239*('BW(predicted)'!L30^0.75)))))+((((1000*((0.16*0.07/0.72)*('ADG (predicted)'!L30)))))))))</f>
        <v>13.303419455947656</v>
      </c>
      <c r="Q30" s="18">
        <f>((((((((FI_daily!DB30*0.9)*0.313)+(0.0045*('BW(predicted)'!M30^0.75))+(0.0239*('BW(predicted)'!M30^0.75)))))+((((1000*((0.16*0.07/0.72)*('ADG (predicted)'!M30)))))))))</f>
        <v>14.643975302802744</v>
      </c>
      <c r="R30" s="18">
        <f>((((((((FI_daily!DC30*0.9)*0.313)+(0.0045*('BW(predicted)'!N30^0.75))+(0.0239*('BW(predicted)'!N30^0.75)))))+((((1000*((0.16*0.07/0.72)*('ADG (predicted)'!N30)))))))))</f>
        <v>15.406682695819072</v>
      </c>
      <c r="S30" s="19">
        <f>((((((((FI_daily!DD30*0.9)*0.313)+(0.0045*('BW(predicted)'!O30^0.75))+(0.0239*('BW(predicted)'!O30^0.75)))))+((((1000*((0.16*0.07/0.72)*('ADG (predicted)'!O30)))))))))</f>
        <v>15.336373119487286</v>
      </c>
      <c r="T30" s="18">
        <f>((((((((FI_daily!DE30*0.9)*0.313)+(0.0045*('BW(predicted)'!P30^0.75))+(0.0239*('BW(predicted)'!P30^0.75)))))+((((1000*((0.16*0.07/0.72)*('ADG (predicted)'!P30)))))))))</f>
        <v>15.194526702013125</v>
      </c>
      <c r="U30" s="18">
        <f>((((((((FI_daily!DF30*0.9)*0.313)+(0.0045*('BW(predicted)'!Q30^0.75))+(0.0239*('BW(predicted)'!Q30^0.75)))))+((((1000*((0.16*0.07/0.72)*('ADG (predicted)'!Q30)))))))))</f>
        <v>11.07582912942283</v>
      </c>
      <c r="V30" s="18">
        <f>((((((((FI_daily!DG30*0.9)*0.313)+(0.0045*('BW(predicted)'!R30^0.75))+(0.0239*('BW(predicted)'!R30^0.75)))))+((((1000*((0.16*0.07/0.72)*('ADG (predicted)'!R30)))))))))</f>
        <v>14.19262924044525</v>
      </c>
      <c r="W30" s="18">
        <f>((((((((FI_daily!DH30*0.9)*0.313)+(0.0045*('BW(predicted)'!S30^0.75))+(0.0239*('BW(predicted)'!S30^0.75)))))+((((1000*((0.16*0.07/0.72)*('ADG (predicted)'!S30)))))))))</f>
        <v>15.571845857761165</v>
      </c>
      <c r="X30" s="18">
        <f>((((((((FI_daily!DI30*0.9)*0.313)+(0.0045*('BW(predicted)'!T30^0.75))+(0.0239*('BW(predicted)'!T30^0.75)))))+((((1000*((0.16*0.07/0.72)*('ADG (predicted)'!T30)))))))))</f>
        <v>15.182923304823138</v>
      </c>
      <c r="Y30" s="18">
        <f>((((((((FI_daily!DJ30*0.9)*0.313)+(0.0045*('BW(predicted)'!U30^0.75))+(0.0239*('BW(predicted)'!U30^0.75)))))+((((1000*((0.16*0.07/0.72)*('ADG (predicted)'!U30)))))))))</f>
        <v>12.492947839169247</v>
      </c>
      <c r="Z30" s="18">
        <f>((((((((FI_daily!DK30*0.9)*0.313)+(0.0045*('BW(predicted)'!V30^0.75))+(0.0239*('BW(predicted)'!V30^0.75)))))+((((1000*((0.16*0.07/0.72)*('ADG (predicted)'!V30)))))))))</f>
        <v>12.941568751207503</v>
      </c>
      <c r="AA30" s="18">
        <f>((((((((FI_daily!DL30*0.9)*0.313)+(0.0045*('BW(predicted)'!W30^0.75))+(0.0239*('BW(predicted)'!W30^0.75)))))+((((1000*((0.16*0.07/0.72)*('ADG (predicted)'!W30)))))))))</f>
        <v>16.882240500672427</v>
      </c>
      <c r="AB30" s="18">
        <f>((((((((FI_daily!DM30*0.9)*0.313)+(0.0045*('BW(predicted)'!X30^0.75))+(0.0239*('BW(predicted)'!X30^0.75)))))+((((1000*((0.16*0.07/0.72)*('ADG (predicted)'!X30)))))))))</f>
        <v>12.500813167963656</v>
      </c>
      <c r="AC30" s="18">
        <f>((((((((FI_daily!DN30*0.9)*0.313)+(0.0045*('BW(predicted)'!Y30^0.75))+(0.0239*('BW(predicted)'!Y30^0.75)))))+((((1000*((0.16*0.07/0.72)*('ADG (predicted)'!Y30)))))))))</f>
        <v>15.452023604965531</v>
      </c>
      <c r="AD30" s="18">
        <f>((((((((FI_daily!DO30*0.9)*0.313)+(0.0045*('BW(predicted)'!Z30^0.75))+(0.0239*('BW(predicted)'!Z30^0.75)))))+((((1000*((0.16*0.07/0.72)*('ADG (predicted)'!Z30)))))))))</f>
        <v>8.6610098006045586</v>
      </c>
      <c r="AE30" s="18">
        <f>((((((((FI_daily!DP30*0.9)*0.313)+(0.0045*('BW(predicted)'!AA30^0.75))+(0.0239*('BW(predicted)'!AA30^0.75)))))+((((1000*((0.16*0.07/0.72)*('ADG (predicted)'!AA30)))))))))</f>
        <v>14.009401467991818</v>
      </c>
      <c r="AF30" s="18">
        <f>((((((((FI_daily!DQ30*0.9)*0.313)+(0.0045*('BW(predicted)'!AB30^0.75))+(0.0239*('BW(predicted)'!AB30^0.75)))))+((((1000*((0.16*0.07/0.72)*('ADG (predicted)'!AB30)))))))))</f>
        <v>16.021257533386745</v>
      </c>
      <c r="AG30" s="18">
        <f>((((((((FI_daily!DR30*0.9)*0.313)+(0.0045*('BW(predicted)'!AC30^0.75))+(0.0239*('BW(predicted)'!AC30^0.75)))))+((((1000*((0.16*0.07/0.72)*('ADG (predicted)'!AC30)))))))))</f>
        <v>15.574887282438496</v>
      </c>
      <c r="AH30" s="18">
        <f>((((((((FI_daily!DS30*0.9)*0.313)+(0.0045*('BW(predicted)'!AD30^0.75))+(0.0239*('BW(predicted)'!AD30^0.75)))))+((((1000*((0.16*0.07/0.72)*('ADG (predicted)'!AD30)))))))))</f>
        <v>12.154769873927457</v>
      </c>
      <c r="AI30" s="18">
        <f>((((((((FI_daily!DT30*0.9)*0.313)+(0.0045*('BW(predicted)'!AE30^0.75))+(0.0239*('BW(predicted)'!AE30^0.75)))))+((((1000*((0.16*0.07/0.72)*('ADG (predicted)'!AE30)))))))))</f>
        <v>12.32503089292765</v>
      </c>
      <c r="AJ30" s="18">
        <f>((((((((FI_daily!DU30*0.9)*0.313)+(0.0045*('BW(predicted)'!AF30^0.75))+(0.0239*('BW(predicted)'!AF30^0.75)))))+((((1000*((0.16*0.07/0.72)*('ADG (predicted)'!AF30)))))))))</f>
        <v>11.390954924243744</v>
      </c>
      <c r="AK30" s="18">
        <f>((((((((FI_daily!DV30*0.9)*0.313)+(0.0045*('BW(predicted)'!AG30^0.75))+(0.0239*('BW(predicted)'!AG30^0.75)))))+((((1000*((0.16*0.07/0.72)*('ADG (predicted)'!AG30)))))))))</f>
        <v>11.592863487315219</v>
      </c>
      <c r="AL30" s="18">
        <f>((((((((FI_daily!DW30*0.9)*0.313)+(0.0045*('BW(predicted)'!AH30^0.75))+(0.0239*('BW(predicted)'!AH30^0.75)))))+((((1000*((0.16*0.07/0.72)*('ADG (predicted)'!AH30)))))))))</f>
        <v>12.213383979162554</v>
      </c>
      <c r="AM30" s="18">
        <f>((((((((FI_daily!DX30*0.9)*0.313)+(0.0045*('BW(predicted)'!AI30^0.75))+(0.0239*('BW(predicted)'!AI30^0.75)))))+((((1000*((0.16*0.07/0.72)*('ADG (predicted)'!AI30)))))))))</f>
        <v>14.705603863739263</v>
      </c>
      <c r="AN30" s="18">
        <f>((((((((FI_daily!DY30*0.9)*0.313)+(0.0045*('BW(predicted)'!AJ30^0.75))+(0.0239*('BW(predicted)'!AJ30^0.75)))))+((((1000*((0.16*0.07/0.72)*('ADG (predicted)'!AJ30)))))))))</f>
        <v>13.273557819311913</v>
      </c>
      <c r="AO30" s="18">
        <f>((((((((FI_daily!DZ30*0.9)*0.313)+(0.0045*('BW(predicted)'!AK30^0.75))+(0.0239*('BW(predicted)'!AK30^0.75)))))+((((1000*((0.16*0.07/0.72)*('ADG (predicted)'!AK30)))))))))</f>
        <v>13.331161488871576</v>
      </c>
      <c r="AP30" s="18">
        <f>((((((((FI_daily!EA30*0.9)*0.313)+(0.0045*('BW(predicted)'!AL30^0.75))+(0.0239*('BW(predicted)'!AL30^0.75)))))+((((1000*((0.16*0.07/0.72)*('ADG (predicted)'!AL30)))))))))</f>
        <v>13.909532012874323</v>
      </c>
      <c r="AQ30" s="18">
        <f>((((((((FI_daily!EB30*0.9)*0.313)+(0.0045*('BW(predicted)'!AM30^0.75))+(0.0239*('BW(predicted)'!AM30^0.75)))))+((((1000*((0.16*0.07/0.72)*('ADG (predicted)'!AM30)))))))))</f>
        <v>16.345868287389308</v>
      </c>
      <c r="AR30" s="18">
        <f>((((((((FI_daily!EC30*0.9)*0.313)+(0.0045*('BW(predicted)'!AN30^0.75))+(0.0239*('BW(predicted)'!AN30^0.75)))))+((((1000*((0.16*0.07/0.72)*('ADG (predicted)'!AN30)))))))))</f>
        <v>13.372497477175754</v>
      </c>
      <c r="AS30" s="18">
        <f>((((((((FI_daily!ED30*0.9)*0.313)+(0.0045*('BW(predicted)'!AO30^0.75))+(0.0239*('BW(predicted)'!AO30^0.75)))))+((((1000*((0.16*0.07/0.72)*('ADG (predicted)'!AO30)))))))))</f>
        <v>12.735937516050148</v>
      </c>
      <c r="AT30" s="18">
        <f>((((((((FI_daily!EE30*0.9)*0.313)+(0.0045*('BW(predicted)'!AP30^0.75))+(0.0239*('BW(predicted)'!AP30^0.75)))))+((((1000*((0.16*0.07/0.72)*('ADG (predicted)'!AP30)))))))))</f>
        <v>12.347319974280408</v>
      </c>
      <c r="AU30" s="18">
        <f t="shared" si="0"/>
        <v>13.626963962400282</v>
      </c>
    </row>
    <row r="31" spans="1:47" x14ac:dyDescent="0.3">
      <c r="A31" s="42">
        <v>26</v>
      </c>
      <c r="B31" s="18">
        <v>16.232645299540799</v>
      </c>
      <c r="C31" s="18">
        <v>16.199954195793602</v>
      </c>
      <c r="D31" s="18">
        <v>16.208469863843906</v>
      </c>
      <c r="E31" s="18">
        <f>(((((((FI_daily!CE31*0.313)+(0.0045*('BW(predicted)'!AQ31^0.75))+(0.0239*('BW(predicted)'!AQ31^0.75)))))+((((1000*((0.16*0.07/0.72)*('ADG (predicted)'!AQ31/1000)))))))))</f>
        <v>13.715601569304528</v>
      </c>
      <c r="F31" s="18">
        <v>15.354368052860066</v>
      </c>
      <c r="G31" s="18">
        <f>((((((((FI_daily!CR31*0.9)*0.313)+(0.0045*('BW(predicted)'!C31^0.75))+(0.0239*('BW(predicted)'!C31^0.75)))))+((((1000*((0.16*0.07/0.72)*('ADG (predicted)'!C31)))))))))</f>
        <v>13.097299601875019</v>
      </c>
      <c r="H31" s="18">
        <f>((((((((FI_daily!CS31*0.9)*0.313)+(0.0045*('BW(predicted)'!D31^0.75))+(0.0239*('BW(predicted)'!D31^0.75)))))+((((1000*((0.16*0.07/0.72)*('ADG (predicted)'!D31)))))))))</f>
        <v>14.529725920116798</v>
      </c>
      <c r="I31" s="18">
        <f>((((((((FI_daily!CT31*0.9)*0.313)+(0.0045*('BW(predicted)'!E31^0.75))+(0.0239*('BW(predicted)'!E31^0.75)))))+((((1000*((0.16*0.07/0.72)*('ADG (predicted)'!E31)))))))))</f>
        <v>7.0293572466152856</v>
      </c>
      <c r="J31" s="18">
        <f>((((((((FI_daily!CU31*0.9)*0.313)+(0.0045*('BW(predicted)'!F31^0.75))+(0.0239*('BW(predicted)'!F31^0.75)))))+((((1000*((0.16*0.07/0.72)*('ADG (predicted)'!F31)))))))))</f>
        <v>15.270265734007141</v>
      </c>
      <c r="K31" s="18">
        <f>((((((((FI_daily!CV31*0.9)*0.313)+(0.0045*('BW(predicted)'!G31^0.75))+(0.0239*('BW(predicted)'!G31^0.75)))))+((((1000*((0.16*0.07/0.72)*('ADG (predicted)'!G31)))))))))</f>
        <v>12.970048876983391</v>
      </c>
      <c r="L31" s="18">
        <f>((((((((FI_daily!CW31*0.9)*0.313)+(0.0045*('BW(predicted)'!H31^0.75))+(0.0239*('BW(predicted)'!H31^0.75)))))+((((1000*((0.16*0.07/0.72)*('ADG (predicted)'!H31)))))))))</f>
        <v>15.503486001339219</v>
      </c>
      <c r="M31" s="18">
        <f>((((((((FI_daily!CX31*0.9)*0.313)+(0.0045*('BW(predicted)'!I31^0.75))+(0.0239*('BW(predicted)'!I31^0.75)))))+((((1000*((0.16*0.07/0.72)*('ADG (predicted)'!I31)))))))))</f>
        <v>16.190426552361071</v>
      </c>
      <c r="N31" s="18">
        <f>((((((((FI_daily!CY31*0.9)*0.313)+(0.0045*('BW(predicted)'!J31^0.75))+(0.0239*('BW(predicted)'!J31^0.75)))))+((((1000*((0.16*0.07/0.72)*('ADG (predicted)'!J31)))))))))</f>
        <v>16.346487687178971</v>
      </c>
      <c r="O31" s="18">
        <f>((((((((FI_daily!CZ31*0.9)*0.313)+(0.0045*('BW(predicted)'!K31^0.75))+(0.0239*('BW(predicted)'!K31^0.75)))))+((((1000*((0.16*0.07/0.72)*('ADG (predicted)'!K31)))))))))</f>
        <v>10.142486551216512</v>
      </c>
      <c r="P31" s="18">
        <f>((((((((FI_daily!DA31*0.9)*0.313)+(0.0045*('BW(predicted)'!L31^0.75))+(0.0239*('BW(predicted)'!L31^0.75)))))+((((1000*((0.16*0.07/0.72)*('ADG (predicted)'!L31)))))))))</f>
        <v>13.316563307454366</v>
      </c>
      <c r="Q31" s="18">
        <f>((((((((FI_daily!DB31*0.9)*0.313)+(0.0045*('BW(predicted)'!M31^0.75))+(0.0239*('BW(predicted)'!M31^0.75)))))+((((1000*((0.16*0.07/0.72)*('ADG (predicted)'!M31)))))))))</f>
        <v>14.661670495216775</v>
      </c>
      <c r="R31" s="18">
        <f>((((((((FI_daily!DC31*0.9)*0.313)+(0.0045*('BW(predicted)'!N31^0.75))+(0.0239*('BW(predicted)'!N31^0.75)))))+((((1000*((0.16*0.07/0.72)*('ADG (predicted)'!N31)))))))))</f>
        <v>15.42346010146326</v>
      </c>
      <c r="S31" s="19">
        <f>((((((((FI_daily!DD31*0.9)*0.313)+(0.0045*('BW(predicted)'!O31^0.75))+(0.0239*('BW(predicted)'!O31^0.75)))))+((((1000*((0.16*0.07/0.72)*('ADG (predicted)'!O31)))))))))</f>
        <v>15.354368052860066</v>
      </c>
      <c r="T31" s="18">
        <f>((((((((FI_daily!DE31*0.9)*0.313)+(0.0045*('BW(predicted)'!P31^0.75))+(0.0239*('BW(predicted)'!P31^0.75)))))+((((1000*((0.16*0.07/0.72)*('ADG (predicted)'!P31)))))))))</f>
        <v>15.212278887038847</v>
      </c>
      <c r="U31" s="18">
        <f>((((((((FI_daily!DF31*0.9)*0.313)+(0.0045*('BW(predicted)'!Q31^0.75))+(0.0239*('BW(predicted)'!Q31^0.75)))))+((((1000*((0.16*0.07/0.72)*('ADG (predicted)'!Q31)))))))))</f>
        <v>11.087238497028533</v>
      </c>
      <c r="V31" s="18">
        <f>((((((((FI_daily!DG31*0.9)*0.313)+(0.0045*('BW(predicted)'!R31^0.75))+(0.0239*('BW(predicted)'!R31^0.75)))))+((((1000*((0.16*0.07/0.72)*('ADG (predicted)'!R31)))))))))</f>
        <v>14.210960659571542</v>
      </c>
      <c r="W31" s="18">
        <f>((((((((FI_daily!DH31*0.9)*0.313)+(0.0045*('BW(predicted)'!S31^0.75))+(0.0239*('BW(predicted)'!S31^0.75)))))+((((1000*((0.16*0.07/0.72)*('ADG (predicted)'!S31)))))))))</f>
        <v>15.591311167471993</v>
      </c>
      <c r="X31" s="18">
        <f>((((((((FI_daily!DI31*0.9)*0.313)+(0.0045*('BW(predicted)'!T31^0.75))+(0.0239*('BW(predicted)'!T31^0.75)))))+((((1000*((0.16*0.07/0.72)*('ADG (predicted)'!T31)))))))))</f>
        <v>15.202228598186958</v>
      </c>
      <c r="Y31" s="18">
        <f>((((((((FI_daily!DJ31*0.9)*0.313)+(0.0045*('BW(predicted)'!U31^0.75))+(0.0239*('BW(predicted)'!U31^0.75)))))+((((1000*((0.16*0.07/0.72)*('ADG (predicted)'!U31)))))))))</f>
        <v>12.501601629313329</v>
      </c>
      <c r="Z31" s="18">
        <f>((((((((FI_daily!DK31*0.9)*0.313)+(0.0045*('BW(predicted)'!V31^0.75))+(0.0239*('BW(predicted)'!V31^0.75)))))+((((1000*((0.16*0.07/0.72)*('ADG (predicted)'!V31)))))))))</f>
        <v>12.950329490778255</v>
      </c>
      <c r="AA31" s="18">
        <f>((((((((FI_daily!DL31*0.9)*0.313)+(0.0045*('BW(predicted)'!W31^0.75))+(0.0239*('BW(predicted)'!W31^0.75)))))+((((1000*((0.16*0.07/0.72)*('ADG (predicted)'!W31)))))))))</f>
        <v>16.901756312106325</v>
      </c>
      <c r="AB31" s="18">
        <f>((((((((FI_daily!DM31*0.9)*0.313)+(0.0045*('BW(predicted)'!X31^0.75))+(0.0239*('BW(predicted)'!X31^0.75)))))+((((1000*((0.16*0.07/0.72)*('ADG (predicted)'!X31)))))))))</f>
        <v>12.513156094661184</v>
      </c>
      <c r="AC31" s="18">
        <f>((((((((FI_daily!DN31*0.9)*0.313)+(0.0045*('BW(predicted)'!Y31^0.75))+(0.0239*('BW(predicted)'!Y31^0.75)))))+((((1000*((0.16*0.07/0.72)*('ADG (predicted)'!Y31)))))))))</f>
        <v>15.469553953934511</v>
      </c>
      <c r="AD31" s="18">
        <f>((((((((FI_daily!DO31*0.9)*0.313)+(0.0045*('BW(predicted)'!Z31^0.75))+(0.0239*('BW(predicted)'!Z31^0.75)))))+((((1000*((0.16*0.07/0.72)*('ADG (predicted)'!Z31)))))))))</f>
        <v>8.6585639271151873</v>
      </c>
      <c r="AE31" s="18">
        <f>((((((((FI_daily!DP31*0.9)*0.313)+(0.0045*('BW(predicted)'!AA31^0.75))+(0.0239*('BW(predicted)'!AA31^0.75)))))+((((1000*((0.16*0.07/0.72)*('ADG (predicted)'!AA31)))))))))</f>
        <v>14.030010477369643</v>
      </c>
      <c r="AF31" s="18">
        <f>((((((((FI_daily!DQ31*0.9)*0.313)+(0.0045*('BW(predicted)'!AB31^0.75))+(0.0239*('BW(predicted)'!AB31^0.75)))))+((((1000*((0.16*0.07/0.72)*('ADG (predicted)'!AB31)))))))))</f>
        <v>16.042037564389844</v>
      </c>
      <c r="AG31" s="18">
        <f>((((((((FI_daily!DR31*0.9)*0.313)+(0.0045*('BW(predicted)'!AC31^0.75))+(0.0239*('BW(predicted)'!AC31^0.75)))))+((((1000*((0.16*0.07/0.72)*('ADG (predicted)'!AC31)))))))))</f>
        <v>15.593112999225974</v>
      </c>
      <c r="AH31" s="18">
        <f>((((((((FI_daily!DS31*0.9)*0.313)+(0.0045*('BW(predicted)'!AD31^0.75))+(0.0239*('BW(predicted)'!AD31^0.75)))))+((((1000*((0.16*0.07/0.72)*('ADG (predicted)'!AD31)))))))))</f>
        <v>12.170223960896703</v>
      </c>
      <c r="AI31" s="18">
        <f>((((((((FI_daily!DT31*0.9)*0.313)+(0.0045*('BW(predicted)'!AE31^0.75))+(0.0239*('BW(predicted)'!AE31^0.75)))))+((((1000*((0.16*0.07/0.72)*('ADG (predicted)'!AE31)))))))))</f>
        <v>12.346850626520641</v>
      </c>
      <c r="AJ31" s="18">
        <f>((((((((FI_daily!DU31*0.9)*0.313)+(0.0045*('BW(predicted)'!AF31^0.75))+(0.0239*('BW(predicted)'!AF31^0.75)))))+((((1000*((0.16*0.07/0.72)*('ADG (predicted)'!AF31)))))))))</f>
        <v>11.407591127422048</v>
      </c>
      <c r="AK31" s="18">
        <f>((((((((FI_daily!DV31*0.9)*0.313)+(0.0045*('BW(predicted)'!AG31^0.75))+(0.0239*('BW(predicted)'!AG31^0.75)))))+((((1000*((0.16*0.07/0.72)*('ADG (predicted)'!AG31)))))))))</f>
        <v>11.606157630791431</v>
      </c>
      <c r="AL31" s="18">
        <f>((((((((FI_daily!DW31*0.9)*0.313)+(0.0045*('BW(predicted)'!AH31^0.75))+(0.0239*('BW(predicted)'!AH31^0.75)))))+((((1000*((0.16*0.07/0.72)*('ADG (predicted)'!AH31)))))))))</f>
        <v>12.234532880641762</v>
      </c>
      <c r="AM31" s="18">
        <f>((((((((FI_daily!DX31*0.9)*0.313)+(0.0045*('BW(predicted)'!AI31^0.75))+(0.0239*('BW(predicted)'!AI31^0.75)))))+((((1000*((0.16*0.07/0.72)*('ADG (predicted)'!AI31)))))))))</f>
        <v>14.721358521370698</v>
      </c>
      <c r="AN31" s="18">
        <f>((((((((FI_daily!DY31*0.9)*0.313)+(0.0045*('BW(predicted)'!AJ31^0.75))+(0.0239*('BW(predicted)'!AJ31^0.75)))))+((((1000*((0.16*0.07/0.72)*('ADG (predicted)'!AJ31)))))))))</f>
        <v>13.290011754321041</v>
      </c>
      <c r="AO31" s="18">
        <f>((((((((FI_daily!DZ31*0.9)*0.313)+(0.0045*('BW(predicted)'!AK31^0.75))+(0.0239*('BW(predicted)'!AK31^0.75)))))+((((1000*((0.16*0.07/0.72)*('ADG (predicted)'!AK31)))))))))</f>
        <v>13.349010762263312</v>
      </c>
      <c r="AP31" s="18">
        <f>((((((((FI_daily!EA31*0.9)*0.313)+(0.0045*('BW(predicted)'!AL31^0.75))+(0.0239*('BW(predicted)'!AL31^0.75)))))+((((1000*((0.16*0.07/0.72)*('ADG (predicted)'!AL31)))))))))</f>
        <v>13.930929275375751</v>
      </c>
      <c r="AQ31" s="18">
        <f>((((((((FI_daily!EB31*0.9)*0.313)+(0.0045*('BW(predicted)'!AM31^0.75))+(0.0239*('BW(predicted)'!AM31^0.75)))))+((((1000*((0.16*0.07/0.72)*('ADG (predicted)'!AM31)))))))))</f>
        <v>16.359640441556255</v>
      </c>
      <c r="AR31" s="18">
        <f>((((((((FI_daily!EC31*0.9)*0.313)+(0.0045*('BW(predicted)'!AN31^0.75))+(0.0239*('BW(predicted)'!AN31^0.75)))))+((((1000*((0.16*0.07/0.72)*('ADG (predicted)'!AN31)))))))))</f>
        <v>13.384297608074558</v>
      </c>
      <c r="AS31" s="18">
        <f>((((((((FI_daily!ED31*0.9)*0.313)+(0.0045*('BW(predicted)'!AO31^0.75))+(0.0239*('BW(predicted)'!AO31^0.75)))))+((((1000*((0.16*0.07/0.72)*('ADG (predicted)'!AO31)))))))))</f>
        <v>12.751237602725148</v>
      </c>
      <c r="AT31" s="18">
        <f>((((((((FI_daily!EE31*0.9)*0.313)+(0.0045*('BW(predicted)'!AP31^0.75))+(0.0239*('BW(predicted)'!AP31^0.75)))))+((((1000*((0.16*0.07/0.72)*('ADG (predicted)'!AP31)))))))))</f>
        <v>12.367268047357118</v>
      </c>
      <c r="AU31" s="18">
        <f>AVERAGE(G31:AT31)</f>
        <v>13.642972415654913</v>
      </c>
    </row>
    <row r="32" spans="1:47" x14ac:dyDescent="0.3">
      <c r="A32" s="43" t="s">
        <v>55</v>
      </c>
      <c r="B32" s="44">
        <f>AVERAGE(B6:B31)</f>
        <v>15.663545279234736</v>
      </c>
      <c r="C32" s="44">
        <f>AVERAGE(C6:C31)</f>
        <v>15.681074234527538</v>
      </c>
      <c r="D32" s="44">
        <f>AVERAGE(D6:D31)</f>
        <v>15.669749117625077</v>
      </c>
      <c r="E32" s="44">
        <f>AVERAGE(E6:E31)</f>
        <v>13.499046101758827</v>
      </c>
      <c r="F32" s="44">
        <f>AVERAGE(F6:F31)</f>
        <v>15.125229684495695</v>
      </c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>
        <f>AVERAGE(AU6:AU31)</f>
        <v>13.439328769829164</v>
      </c>
    </row>
    <row r="33" spans="1:13" x14ac:dyDescent="0.3">
      <c r="A33" s="43" t="s">
        <v>24</v>
      </c>
      <c r="B33" s="44">
        <f>AVERAGE(B6:B8)</f>
        <v>15.091788624265115</v>
      </c>
      <c r="C33" s="44">
        <f>AVERAGE(C6:C8)</f>
        <v>15.173051870060318</v>
      </c>
      <c r="D33" s="44">
        <f>AVERAGE(D6:D8)</f>
        <v>15.173361322546128</v>
      </c>
      <c r="E33" s="44">
        <f>AVERAGE(E6:E8)</f>
        <v>13.296379617794129</v>
      </c>
      <c r="F33" s="44">
        <f>AVERAGE(F6:F8)</f>
        <v>14.910257186926513</v>
      </c>
    </row>
    <row r="34" spans="1:13" ht="28.8" x14ac:dyDescent="0.3">
      <c r="A34" s="45" t="s">
        <v>56</v>
      </c>
      <c r="B34" s="44"/>
      <c r="C34" s="44">
        <f>(0.036*('BW(predicted)'!AQ32^0.75))+(((16.664+0.0736*('BW(predicted)'!AQ32)-0.0003*('BW(predicted)'!AQ32)^2))*('ADG (predicted)'!AQ31/1000))</f>
        <v>15.691304788770482</v>
      </c>
      <c r="D34" s="44">
        <f>(((FI_daily!EF32*(0.417)*0.88*1.1)+(0.0045*('BW(predicted)'!AQ32^0.75)))/((0.75+0.002*((0.16*'ADG (predicted)'!AQ31)-147.7))))+(0.071*(0.16*'ADG (predicted)'!AQ31)/((0.75+0.002*((0.16*'ADG (predicted)'!AQ31)-147.7))/(1+0.0547+(0.002215*('BW(predicted)'!AQ32)))))</f>
        <v>15.673270128340885</v>
      </c>
      <c r="E34" s="44">
        <f>(((((((FI_daily!EF32*0.313)+(0.0045*('BW(predicted)'!AQ32^0.75))+(0.0239*('BW(predicted)'!AQ32^0.75)))))+((((1000*((0.16*0.07/0.72)*('ADG (predicted)'!AQ31/1000)))))))))</f>
        <v>13.498185011156194</v>
      </c>
      <c r="F34" s="44"/>
    </row>
    <row r="35" spans="1:13" ht="28.8" x14ac:dyDescent="0.3">
      <c r="A35" s="45" t="s">
        <v>57</v>
      </c>
      <c r="B35" s="44"/>
      <c r="C35" s="44">
        <f>C36*FI_KJday!AP32</f>
        <v>15.691304788770482</v>
      </c>
      <c r="D35" s="44">
        <f>D36*FI_KJday!AP32</f>
        <v>15.673270128340885</v>
      </c>
      <c r="E35" s="44">
        <f>AVERAGE(G9:AT34)</f>
        <v>13.464218521238351</v>
      </c>
      <c r="F35" s="44">
        <f>F36*FI_KJday!AP32</f>
        <v>19.492992771417679</v>
      </c>
    </row>
    <row r="36" spans="1:13" x14ac:dyDescent="0.3">
      <c r="A36" s="43" t="s">
        <v>48</v>
      </c>
      <c r="B36" s="44"/>
      <c r="C36" s="44">
        <f>C34/SID_Lys_KJ_NE!BI33</f>
        <v>0.81381762001200086</v>
      </c>
      <c r="D36" s="44">
        <f>D34/SID_Lys_KJ_NE!BI33</f>
        <v>0.81288226602926239</v>
      </c>
      <c r="E36" s="44">
        <f>E34/SID_Lys_KJ_NE!BI33</f>
        <v>0.7000731263675587</v>
      </c>
      <c r="F36" s="44">
        <f>F33/AVERAGE(FI_KJday!N6:N8)</f>
        <v>1.0109892834086809</v>
      </c>
    </row>
    <row r="38" spans="1:13" ht="15" thickBot="1" x14ac:dyDescent="0.35">
      <c r="C38" s="53" t="s">
        <v>39</v>
      </c>
      <c r="D38" s="53"/>
      <c r="E38" s="53"/>
      <c r="F38" s="53"/>
      <c r="J38" s="53" t="s">
        <v>40</v>
      </c>
      <c r="K38" s="53"/>
      <c r="L38" s="53"/>
      <c r="M38" s="53"/>
    </row>
    <row r="39" spans="1:13" ht="27" thickBot="1" x14ac:dyDescent="0.35">
      <c r="A39" s="1" t="s">
        <v>0</v>
      </c>
      <c r="B39" s="7" t="s">
        <v>8</v>
      </c>
      <c r="C39" s="7" t="s">
        <v>10</v>
      </c>
      <c r="D39" s="7" t="s">
        <v>12</v>
      </c>
      <c r="E39" s="7" t="s">
        <v>11</v>
      </c>
      <c r="F39" s="7" t="s">
        <v>11</v>
      </c>
      <c r="H39" s="1" t="s">
        <v>0</v>
      </c>
      <c r="I39" s="7" t="s">
        <v>8</v>
      </c>
      <c r="J39" s="7" t="s">
        <v>10</v>
      </c>
      <c r="K39" s="7" t="s">
        <v>12</v>
      </c>
      <c r="L39" s="7" t="s">
        <v>11</v>
      </c>
      <c r="M39" s="7" t="s">
        <v>11</v>
      </c>
    </row>
    <row r="40" spans="1:13" ht="27" thickBot="1" x14ac:dyDescent="0.35">
      <c r="A40" s="2"/>
      <c r="C40" s="2" t="s">
        <v>13</v>
      </c>
      <c r="D40" s="2" t="s">
        <v>13</v>
      </c>
      <c r="E40" s="2" t="s">
        <v>14</v>
      </c>
      <c r="F40" s="2" t="s">
        <v>26</v>
      </c>
      <c r="H40" s="2"/>
      <c r="J40" s="2" t="s">
        <v>13</v>
      </c>
      <c r="K40" s="2" t="s">
        <v>13</v>
      </c>
      <c r="L40" s="2" t="s">
        <v>14</v>
      </c>
      <c r="M40" s="2" t="s">
        <v>26</v>
      </c>
    </row>
    <row r="41" spans="1:13" ht="15" thickBot="1" x14ac:dyDescent="0.35">
      <c r="A41" s="2">
        <v>1</v>
      </c>
      <c r="B41" s="38">
        <v>1.4451562499999997</v>
      </c>
      <c r="C41" s="18">
        <v>15.125761141379781</v>
      </c>
      <c r="D41" s="18">
        <v>15.130106512377747</v>
      </c>
      <c r="E41" s="18">
        <v>13.275645795385</v>
      </c>
      <c r="F41" s="18">
        <v>14.891061034617501</v>
      </c>
      <c r="H41" s="2">
        <v>1</v>
      </c>
      <c r="I41" s="38">
        <v>1.4451562499999997</v>
      </c>
      <c r="J41" s="18">
        <f>((C41)/$B41)/10</f>
        <v>1.0466523008415032</v>
      </c>
      <c r="K41" s="18">
        <f t="shared" ref="K41:L41" si="1">((D41)/$B41)/10</f>
        <v>1.0469529860440869</v>
      </c>
      <c r="L41" s="18">
        <f t="shared" si="1"/>
        <v>0.91863047994879454</v>
      </c>
      <c r="M41" s="18">
        <f>((F41)/$B41)/10</f>
        <v>1.0304118350259706</v>
      </c>
    </row>
    <row r="42" spans="1:13" ht="15" thickBot="1" x14ac:dyDescent="0.35">
      <c r="A42" s="2">
        <v>2</v>
      </c>
      <c r="B42" s="38">
        <v>1.4785237499999997</v>
      </c>
      <c r="C42" s="18">
        <v>15.173180893453248</v>
      </c>
      <c r="D42" s="18">
        <v>15.17336572632558</v>
      </c>
      <c r="E42" s="18">
        <v>13.293607095113119</v>
      </c>
      <c r="F42" s="18">
        <v>14.910282006521362</v>
      </c>
      <c r="H42" s="2">
        <v>2</v>
      </c>
      <c r="I42" s="38">
        <v>1.4785237499999997</v>
      </c>
      <c r="J42" s="18">
        <f t="shared" ref="J42:J66" si="2">((C42)/$B42)/10</f>
        <v>1.0262385635302276</v>
      </c>
      <c r="K42" s="18">
        <f t="shared" ref="K42:K66" si="3">((D42)/$B42)/10</f>
        <v>1.0262510647073193</v>
      </c>
      <c r="L42" s="18">
        <f t="shared" ref="L42:L66" si="4">((E42)/$B42)/10</f>
        <v>0.89911353098745439</v>
      </c>
      <c r="M42" s="18">
        <f t="shared" ref="M42:M66" si="5">((F42)/$B42)/10</f>
        <v>1.0084573891032433</v>
      </c>
    </row>
    <row r="43" spans="1:13" ht="15" thickBot="1" x14ac:dyDescent="0.35">
      <c r="A43" s="2">
        <v>3</v>
      </c>
      <c r="B43" s="38">
        <v>1.5118929999999999</v>
      </c>
      <c r="C43" s="18">
        <v>15.220213575347925</v>
      </c>
      <c r="D43" s="18">
        <v>15.216611728935058</v>
      </c>
      <c r="E43" s="18">
        <v>13.311509039550957</v>
      </c>
      <c r="F43" s="18">
        <v>14.9294285196407</v>
      </c>
      <c r="H43" s="2">
        <v>3</v>
      </c>
      <c r="I43" s="38">
        <v>1.5118929999999999</v>
      </c>
      <c r="J43" s="18">
        <f t="shared" si="2"/>
        <v>1.0066991232413884</v>
      </c>
      <c r="K43" s="18">
        <f t="shared" si="3"/>
        <v>1.0064608890268729</v>
      </c>
      <c r="L43" s="18">
        <f t="shared" si="4"/>
        <v>0.88045311669218373</v>
      </c>
      <c r="M43" s="18">
        <f t="shared" si="5"/>
        <v>0.98746594630973894</v>
      </c>
    </row>
    <row r="44" spans="1:13" ht="15" thickBot="1" x14ac:dyDescent="0.35">
      <c r="A44" s="2">
        <v>4</v>
      </c>
      <c r="B44" s="38">
        <v>1.5452602499999999</v>
      </c>
      <c r="C44" s="18">
        <v>15.266862024795682</v>
      </c>
      <c r="D44" s="18">
        <v>15.259845018487468</v>
      </c>
      <c r="E44" s="18">
        <v>13.329353867353626</v>
      </c>
      <c r="F44" s="18">
        <v>14.948500867677192</v>
      </c>
      <c r="H44" s="2">
        <v>4</v>
      </c>
      <c r="I44" s="38">
        <v>1.5452602499999999</v>
      </c>
      <c r="J44" s="18">
        <f t="shared" si="2"/>
        <v>0.98797998750020799</v>
      </c>
      <c r="K44" s="18">
        <f t="shared" si="3"/>
        <v>0.98752588882600634</v>
      </c>
      <c r="L44" s="18">
        <f t="shared" si="4"/>
        <v>0.86259604926442823</v>
      </c>
      <c r="M44" s="18">
        <f t="shared" si="5"/>
        <v>0.96737755777236833</v>
      </c>
    </row>
    <row r="45" spans="1:13" ht="15" thickBot="1" x14ac:dyDescent="0.35">
      <c r="A45" s="2">
        <v>5</v>
      </c>
      <c r="B45" s="38">
        <v>1.57862825</v>
      </c>
      <c r="C45" s="18">
        <v>15.313128892496419</v>
      </c>
      <c r="D45" s="18">
        <v>15.303066060422896</v>
      </c>
      <c r="E45" s="18">
        <v>13.347143669628831</v>
      </c>
      <c r="F45" s="18">
        <v>14.967507568940141</v>
      </c>
      <c r="H45" s="2">
        <v>5</v>
      </c>
      <c r="I45" s="38">
        <v>1.57862825</v>
      </c>
      <c r="J45" s="18">
        <f t="shared" si="2"/>
        <v>0.97002754717562034</v>
      </c>
      <c r="K45" s="18">
        <f t="shared" si="3"/>
        <v>0.9693901056453853</v>
      </c>
      <c r="L45" s="18">
        <f t="shared" si="4"/>
        <v>0.84548997964712913</v>
      </c>
      <c r="M45" s="18">
        <f t="shared" si="5"/>
        <v>0.94813377176926505</v>
      </c>
    </row>
    <row r="46" spans="1:13" ht="15" thickBot="1" x14ac:dyDescent="0.35">
      <c r="A46" s="2">
        <v>6</v>
      </c>
      <c r="B46" s="38">
        <v>1.6119975</v>
      </c>
      <c r="C46" s="18">
        <v>15.359016659419185</v>
      </c>
      <c r="D46" s="18">
        <v>15.34627529037815</v>
      </c>
      <c r="E46" s="18">
        <v>13.364880403585483</v>
      </c>
      <c r="F46" s="18">
        <v>14.986445670403466</v>
      </c>
      <c r="H46" s="2">
        <v>6</v>
      </c>
      <c r="I46" s="38">
        <v>1.6119975</v>
      </c>
      <c r="J46" s="18">
        <f t="shared" si="2"/>
        <v>0.95279407439646691</v>
      </c>
      <c r="K46" s="18">
        <f t="shared" si="3"/>
        <v>0.95200366566189776</v>
      </c>
      <c r="L46" s="18">
        <f t="shared" si="4"/>
        <v>0.82908815947825487</v>
      </c>
      <c r="M46" s="18">
        <f t="shared" si="5"/>
        <v>0.92968169432046055</v>
      </c>
    </row>
    <row r="47" spans="1:13" ht="15" thickBot="1" x14ac:dyDescent="0.35">
      <c r="A47" s="2">
        <v>7</v>
      </c>
      <c r="B47" s="38">
        <v>1.645364</v>
      </c>
      <c r="C47" s="18">
        <v>15.404527652068083</v>
      </c>
      <c r="D47" s="18">
        <v>15.389473116867322</v>
      </c>
      <c r="E47" s="18">
        <v>13.382565904576824</v>
      </c>
      <c r="F47" s="18">
        <v>15.005323303784827</v>
      </c>
      <c r="H47" s="2">
        <v>7</v>
      </c>
      <c r="I47" s="38">
        <v>1.645364</v>
      </c>
      <c r="J47" s="18">
        <f t="shared" si="2"/>
        <v>0.93623828235381856</v>
      </c>
      <c r="K47" s="18">
        <f t="shared" si="3"/>
        <v>0.93532331550145265</v>
      </c>
      <c r="L47" s="18">
        <f t="shared" si="4"/>
        <v>0.81334986693381062</v>
      </c>
      <c r="M47" s="18">
        <f t="shared" si="5"/>
        <v>0.91197590951210949</v>
      </c>
    </row>
    <row r="48" spans="1:13" ht="15" thickBot="1" x14ac:dyDescent="0.35">
      <c r="A48" s="2">
        <v>8</v>
      </c>
      <c r="B48" s="38">
        <v>1.6787334999999999</v>
      </c>
      <c r="C48" s="18">
        <v>15.449664056000884</v>
      </c>
      <c r="D48" s="18">
        <v>15.432659923655546</v>
      </c>
      <c r="E48" s="18">
        <v>13.40020189676509</v>
      </c>
      <c r="F48" s="18">
        <v>15.024139984108022</v>
      </c>
      <c r="H48" s="2">
        <v>8</v>
      </c>
      <c r="I48" s="38">
        <v>1.6787334999999999</v>
      </c>
      <c r="J48" s="18">
        <f t="shared" si="2"/>
        <v>0.92031665871925983</v>
      </c>
      <c r="K48" s="18">
        <f t="shared" si="3"/>
        <v>0.91930374437964968</v>
      </c>
      <c r="L48" s="18">
        <f t="shared" si="4"/>
        <v>0.79823282830568942</v>
      </c>
      <c r="M48" s="18">
        <f t="shared" si="5"/>
        <v>0.89496873590167958</v>
      </c>
    </row>
    <row r="49" spans="1:13" ht="15" thickBot="1" x14ac:dyDescent="0.35">
      <c r="A49" s="2">
        <v>9</v>
      </c>
      <c r="B49" s="38">
        <v>1.7121010000000001</v>
      </c>
      <c r="C49" s="18">
        <v>15.494427927840823</v>
      </c>
      <c r="D49" s="18">
        <v>15.475836071868157</v>
      </c>
      <c r="E49" s="18">
        <v>13.417790002597506</v>
      </c>
      <c r="F49" s="18">
        <v>15.042895076127188</v>
      </c>
      <c r="H49" s="2">
        <v>9</v>
      </c>
      <c r="I49" s="38">
        <v>1.7121010000000001</v>
      </c>
      <c r="J49" s="18">
        <f t="shared" si="2"/>
        <v>0.90499496979680649</v>
      </c>
      <c r="K49" s="18">
        <f t="shared" si="3"/>
        <v>0.90390906096475354</v>
      </c>
      <c r="L49" s="18">
        <f t="shared" si="4"/>
        <v>0.7837031812140467</v>
      </c>
      <c r="M49" s="18">
        <f t="shared" si="5"/>
        <v>0.87862194322222731</v>
      </c>
    </row>
    <row r="50" spans="1:13" ht="15" thickBot="1" x14ac:dyDescent="0.35">
      <c r="A50" s="2">
        <v>10</v>
      </c>
      <c r="B50" s="38">
        <v>1.7454689999999995</v>
      </c>
      <c r="C50" s="18">
        <v>15.538821205983885</v>
      </c>
      <c r="D50" s="18">
        <v>15.519001901870801</v>
      </c>
      <c r="E50" s="18">
        <v>13.43533175125312</v>
      </c>
      <c r="F50" s="18">
        <v>15.061596258925476</v>
      </c>
      <c r="H50" s="2">
        <v>10</v>
      </c>
      <c r="I50" s="38">
        <v>1.7454689999999995</v>
      </c>
      <c r="J50" s="18">
        <f t="shared" si="2"/>
        <v>0.89023759264609625</v>
      </c>
      <c r="K50" s="18">
        <f t="shared" si="3"/>
        <v>0.889102121084408</v>
      </c>
      <c r="L50" s="18">
        <f t="shared" si="4"/>
        <v>0.76972617395399889</v>
      </c>
      <c r="M50" s="18">
        <f t="shared" si="5"/>
        <v>0.86289680647009381</v>
      </c>
    </row>
    <row r="51" spans="1:13" ht="15" thickBot="1" x14ac:dyDescent="0.35">
      <c r="A51" s="2">
        <v>11</v>
      </c>
      <c r="B51" s="38">
        <v>1.7788370000000004</v>
      </c>
      <c r="C51" s="18">
        <v>15.582845720172125</v>
      </c>
      <c r="D51" s="18">
        <v>15.562157734950434</v>
      </c>
      <c r="E51" s="18">
        <v>13.452828586195114</v>
      </c>
      <c r="F51" s="18">
        <v>15.080239818947897</v>
      </c>
      <c r="H51" s="2">
        <v>11</v>
      </c>
      <c r="I51" s="38">
        <v>1.7788370000000004</v>
      </c>
      <c r="J51" s="18">
        <f t="shared" si="2"/>
        <v>0.8760131321853617</v>
      </c>
      <c r="K51" s="18">
        <f t="shared" si="3"/>
        <v>0.87485012595029388</v>
      </c>
      <c r="L51" s="18">
        <f t="shared" si="4"/>
        <v>0.75627101225098814</v>
      </c>
      <c r="M51" s="18">
        <f t="shared" si="5"/>
        <v>0.84775838477319121</v>
      </c>
    </row>
    <row r="52" spans="1:13" ht="15" thickBot="1" x14ac:dyDescent="0.35">
      <c r="A52" s="2">
        <v>12</v>
      </c>
      <c r="B52" s="38">
        <v>1.8122054999999999</v>
      </c>
      <c r="C52" s="18">
        <v>15.626503200077893</v>
      </c>
      <c r="D52" s="18">
        <v>15.605303874822631</v>
      </c>
      <c r="E52" s="18">
        <v>13.470281871942783</v>
      </c>
      <c r="F52" s="18">
        <v>15.09883319668519</v>
      </c>
      <c r="H52" s="2">
        <v>12</v>
      </c>
      <c r="I52" s="38">
        <v>1.8122054999999999</v>
      </c>
      <c r="J52" s="18">
        <f t="shared" si="2"/>
        <v>0.86229200827819441</v>
      </c>
      <c r="K52" s="18">
        <f t="shared" si="3"/>
        <v>0.86112220025944253</v>
      </c>
      <c r="L52" s="18">
        <f t="shared" si="4"/>
        <v>0.74330874020318238</v>
      </c>
      <c r="M52" s="18">
        <f t="shared" si="5"/>
        <v>0.83317444940351371</v>
      </c>
    </row>
    <row r="53" spans="1:13" ht="15" thickBot="1" x14ac:dyDescent="0.35">
      <c r="A53" s="2">
        <v>13</v>
      </c>
      <c r="B53" s="38">
        <v>1.8455732500000004</v>
      </c>
      <c r="C53" s="18">
        <v>15.669795283022122</v>
      </c>
      <c r="D53" s="18">
        <v>15.64844060898686</v>
      </c>
      <c r="E53" s="18">
        <v>13.48769290016042</v>
      </c>
      <c r="F53" s="18">
        <v>15.117375277190758</v>
      </c>
      <c r="H53" s="2">
        <v>13</v>
      </c>
      <c r="I53" s="38">
        <v>1.8455732500000004</v>
      </c>
      <c r="J53" s="18">
        <f t="shared" si="2"/>
        <v>0.84904759445457501</v>
      </c>
      <c r="K53" s="18">
        <f t="shared" si="3"/>
        <v>0.84789051905617163</v>
      </c>
      <c r="L53" s="18">
        <f t="shared" si="4"/>
        <v>0.73081319856366667</v>
      </c>
      <c r="M53" s="18">
        <f t="shared" si="5"/>
        <v>0.81911543078502869</v>
      </c>
    </row>
    <row r="54" spans="1:13" ht="15" thickBot="1" x14ac:dyDescent="0.35">
      <c r="A54" s="2">
        <v>14</v>
      </c>
      <c r="B54" s="38">
        <v>1.8789417499999999</v>
      </c>
      <c r="C54" s="18">
        <v>15.712723520932141</v>
      </c>
      <c r="D54" s="18">
        <v>15.691568209948189</v>
      </c>
      <c r="E54" s="18">
        <v>13.505062895146253</v>
      </c>
      <c r="F54" s="18">
        <v>15.135864849584181</v>
      </c>
      <c r="H54" s="2">
        <v>14</v>
      </c>
      <c r="I54" s="38">
        <v>1.8789417499999999</v>
      </c>
      <c r="J54" s="18">
        <f t="shared" si="2"/>
        <v>0.83625389243344783</v>
      </c>
      <c r="K54" s="18">
        <f t="shared" si="3"/>
        <v>0.83512797615722734</v>
      </c>
      <c r="L54" s="18">
        <f t="shared" si="4"/>
        <v>0.71875899799162235</v>
      </c>
      <c r="M54" s="18">
        <f t="shared" si="5"/>
        <v>0.80555263885025608</v>
      </c>
    </row>
    <row r="55" spans="1:13" ht="15" thickBot="1" x14ac:dyDescent="0.35">
      <c r="A55" s="2">
        <v>15</v>
      </c>
      <c r="B55" s="38">
        <v>1.9123089999999998</v>
      </c>
      <c r="C55" s="18">
        <v>15.755289386629475</v>
      </c>
      <c r="D55" s="18">
        <v>15.73468693632141</v>
      </c>
      <c r="E55" s="18">
        <v>13.522393018792819</v>
      </c>
      <c r="F55" s="18">
        <v>15.15430906567137</v>
      </c>
      <c r="H55" s="2">
        <v>15</v>
      </c>
      <c r="I55" s="38">
        <v>1.9123089999999998</v>
      </c>
      <c r="J55" s="18">
        <f t="shared" si="2"/>
        <v>0.82388826212863486</v>
      </c>
      <c r="K55" s="18">
        <f t="shared" si="3"/>
        <v>0.8228109022297867</v>
      </c>
      <c r="L55" s="18">
        <f t="shared" si="4"/>
        <v>0.70712384969127995</v>
      </c>
      <c r="M55" s="18">
        <f t="shared" si="5"/>
        <v>0.79246131591031432</v>
      </c>
    </row>
    <row r="56" spans="1:13" ht="15" thickBot="1" x14ac:dyDescent="0.35">
      <c r="A56" s="2">
        <v>16</v>
      </c>
      <c r="B56" s="38">
        <v>1.9456769999999999</v>
      </c>
      <c r="C56" s="18">
        <v>15.79749427952556</v>
      </c>
      <c r="D56" s="18">
        <v>15.777797033831114</v>
      </c>
      <c r="E56" s="18">
        <v>13.539684375080245</v>
      </c>
      <c r="F56" s="18">
        <v>15.172706544792026</v>
      </c>
      <c r="H56" s="2">
        <v>16</v>
      </c>
      <c r="I56" s="38">
        <v>1.9456769999999999</v>
      </c>
      <c r="J56" s="18">
        <f t="shared" si="2"/>
        <v>0.81192789345433813</v>
      </c>
      <c r="K56" s="18">
        <f t="shared" si="3"/>
        <v>0.81091553396741156</v>
      </c>
      <c r="L56" s="18">
        <f t="shared" si="4"/>
        <v>0.69588551311858271</v>
      </c>
      <c r="M56" s="18">
        <f t="shared" si="5"/>
        <v>0.77981630788625389</v>
      </c>
    </row>
    <row r="57" spans="1:13" ht="15" thickBot="1" x14ac:dyDescent="0.35">
      <c r="A57" s="2">
        <v>17</v>
      </c>
      <c r="B57" s="38">
        <v>1.9790455000000002</v>
      </c>
      <c r="C57" s="18">
        <v>15.839339530792754</v>
      </c>
      <c r="D57" s="18">
        <v>15.820898736219718</v>
      </c>
      <c r="E57" s="18">
        <v>13.556938014155618</v>
      </c>
      <c r="F57" s="18">
        <v>15.191055830988931</v>
      </c>
      <c r="H57" s="2">
        <v>17</v>
      </c>
      <c r="I57" s="38">
        <v>1.9790455000000002</v>
      </c>
      <c r="J57" s="18">
        <f t="shared" si="2"/>
        <v>0.80035246945018446</v>
      </c>
      <c r="K57" s="18">
        <f t="shared" si="3"/>
        <v>0.79942066699425129</v>
      </c>
      <c r="L57" s="18">
        <f t="shared" si="4"/>
        <v>0.68502406913613734</v>
      </c>
      <c r="M57" s="18">
        <f t="shared" si="5"/>
        <v>0.76759507707068531</v>
      </c>
    </row>
    <row r="58" spans="1:13" ht="15" thickBot="1" x14ac:dyDescent="0.35">
      <c r="A58" s="2">
        <v>18</v>
      </c>
      <c r="B58" s="38">
        <v>2.01241475</v>
      </c>
      <c r="C58" s="18">
        <v>15.880826408069121</v>
      </c>
      <c r="D58" s="18">
        <v>15.863992266073549</v>
      </c>
      <c r="E58" s="18">
        <v>13.57415493604452</v>
      </c>
      <c r="F58" s="18">
        <v>15.209363849580166</v>
      </c>
      <c r="H58" s="2">
        <v>18</v>
      </c>
      <c r="I58" s="38">
        <v>2.01241475</v>
      </c>
      <c r="J58" s="18">
        <f t="shared" si="2"/>
        <v>0.78914281502205852</v>
      </c>
      <c r="K58" s="18">
        <f t="shared" si="3"/>
        <v>0.78830630048172468</v>
      </c>
      <c r="L58" s="18">
        <f t="shared" si="4"/>
        <v>0.67452074360141323</v>
      </c>
      <c r="M58" s="18">
        <f t="shared" si="5"/>
        <v>0.75577680244990086</v>
      </c>
    </row>
    <row r="59" spans="1:13" ht="15" thickBot="1" x14ac:dyDescent="0.35">
      <c r="A59" s="2">
        <v>19</v>
      </c>
      <c r="B59" s="38">
        <v>2.0457820000000004</v>
      </c>
      <c r="C59" s="18">
        <v>15.921956119747797</v>
      </c>
      <c r="D59" s="18">
        <v>15.907077835576043</v>
      </c>
      <c r="E59" s="18">
        <v>13.591336094034872</v>
      </c>
      <c r="F59" s="18">
        <v>15.227626193204063</v>
      </c>
      <c r="H59" s="2">
        <v>19</v>
      </c>
      <c r="I59" s="38">
        <v>2.0457820000000004</v>
      </c>
      <c r="J59" s="18">
        <f t="shared" si="2"/>
        <v>0.77828214930758965</v>
      </c>
      <c r="K59" s="18">
        <f t="shared" si="3"/>
        <v>0.77755488295312203</v>
      </c>
      <c r="L59" s="18">
        <f t="shared" si="4"/>
        <v>0.66435896366449942</v>
      </c>
      <c r="M59" s="18">
        <f t="shared" si="5"/>
        <v>0.74434256402705956</v>
      </c>
    </row>
    <row r="60" spans="1:13" ht="15" thickBot="1" x14ac:dyDescent="0.35">
      <c r="A60" s="2">
        <v>20</v>
      </c>
      <c r="B60" s="38">
        <v>2.0791499999999994</v>
      </c>
      <c r="C60" s="18">
        <v>15.962729818895374</v>
      </c>
      <c r="D60" s="18">
        <v>15.950155647195766</v>
      </c>
      <c r="E60" s="18">
        <v>13.608482397768096</v>
      </c>
      <c r="F60" s="18">
        <v>15.245849662397168</v>
      </c>
      <c r="H60" s="2">
        <v>20</v>
      </c>
      <c r="I60" s="38">
        <v>2.0791499999999994</v>
      </c>
      <c r="J60" s="18">
        <f t="shared" si="2"/>
        <v>0.76775267868577923</v>
      </c>
      <c r="K60" s="18">
        <f t="shared" si="3"/>
        <v>0.76714790405674294</v>
      </c>
      <c r="L60" s="18">
        <f t="shared" si="4"/>
        <v>0.65452143413260711</v>
      </c>
      <c r="M60" s="18">
        <f t="shared" si="5"/>
        <v>0.73327319637338206</v>
      </c>
    </row>
    <row r="61" spans="1:13" ht="15" thickBot="1" x14ac:dyDescent="0.35">
      <c r="A61" s="2">
        <v>21</v>
      </c>
      <c r="B61" s="38">
        <v>2.1125185000000006</v>
      </c>
      <c r="C61" s="18">
        <v>16.003148606838103</v>
      </c>
      <c r="D61" s="18">
        <v>15.993225894316124</v>
      </c>
      <c r="E61" s="18">
        <v>13.625594716068228</v>
      </c>
      <c r="F61" s="18">
        <v>15.264032550757477</v>
      </c>
      <c r="H61" s="2">
        <v>21</v>
      </c>
      <c r="I61" s="38">
        <v>2.1125185000000006</v>
      </c>
      <c r="J61" s="18">
        <f t="shared" si="2"/>
        <v>0.75753886211354349</v>
      </c>
      <c r="K61" s="18">
        <f t="shared" si="3"/>
        <v>0.75706915202475711</v>
      </c>
      <c r="L61" s="18">
        <f t="shared" si="4"/>
        <v>0.64499291798240932</v>
      </c>
      <c r="M61" s="18">
        <f t="shared" si="5"/>
        <v>0.72255142621271584</v>
      </c>
    </row>
    <row r="62" spans="1:13" ht="15" thickBot="1" x14ac:dyDescent="0.35">
      <c r="A62" s="2">
        <v>22</v>
      </c>
      <c r="B62" s="38">
        <v>2.1458854999999999</v>
      </c>
      <c r="C62" s="18">
        <v>16.043213536450047</v>
      </c>
      <c r="D62" s="18">
        <v>16.036288761812742</v>
      </c>
      <c r="E62" s="18">
        <v>13.642673879535927</v>
      </c>
      <c r="F62" s="18">
        <v>15.28217309973842</v>
      </c>
      <c r="H62" s="2">
        <v>22</v>
      </c>
      <c r="I62" s="38">
        <v>2.1458854999999999</v>
      </c>
      <c r="J62" s="18">
        <f t="shared" si="2"/>
        <v>0.74762672735567892</v>
      </c>
      <c r="K62" s="18">
        <f t="shared" si="3"/>
        <v>0.74730402725647482</v>
      </c>
      <c r="L62" s="18">
        <f t="shared" si="4"/>
        <v>0.6357596376664052</v>
      </c>
      <c r="M62" s="18">
        <f t="shared" si="5"/>
        <v>0.71216162743717781</v>
      </c>
    </row>
    <row r="63" spans="1:13" ht="15" thickBot="1" x14ac:dyDescent="0.35">
      <c r="A63" s="2">
        <v>23</v>
      </c>
      <c r="B63" s="38">
        <v>2.1792532499999995</v>
      </c>
      <c r="C63" s="18">
        <v>16.082925615173238</v>
      </c>
      <c r="D63" s="18">
        <v>16.079344426583766</v>
      </c>
      <c r="E63" s="18">
        <v>13.659720682931015</v>
      </c>
      <c r="F63" s="18">
        <v>15.300277953113177</v>
      </c>
      <c r="H63" s="2">
        <v>23</v>
      </c>
      <c r="I63" s="38">
        <v>2.1792532499999995</v>
      </c>
      <c r="J63" s="18">
        <f t="shared" si="2"/>
        <v>0.73800168085894746</v>
      </c>
      <c r="K63" s="18">
        <f t="shared" si="3"/>
        <v>0.73783734986210392</v>
      </c>
      <c r="L63" s="18">
        <f t="shared" si="4"/>
        <v>0.62680740216544439</v>
      </c>
      <c r="M63" s="18">
        <f t="shared" si="5"/>
        <v>0.70208810991164894</v>
      </c>
    </row>
    <row r="64" spans="1:13" ht="15" thickBot="1" x14ac:dyDescent="0.35">
      <c r="A64" s="2">
        <v>24</v>
      </c>
      <c r="B64" s="38">
        <v>2.2126222499999999</v>
      </c>
      <c r="C64" s="18">
        <v>16.122285807796217</v>
      </c>
      <c r="D64" s="18">
        <v>16.122393058037765</v>
      </c>
      <c r="E64" s="18">
        <v>13.676735887364448</v>
      </c>
      <c r="F64" s="18">
        <v>15.318342441144054</v>
      </c>
      <c r="H64" s="2">
        <v>24</v>
      </c>
      <c r="I64" s="38">
        <v>2.2126222499999999</v>
      </c>
      <c r="J64" s="18">
        <f t="shared" si="2"/>
        <v>0.72865062293377092</v>
      </c>
      <c r="K64" s="18">
        <f t="shared" si="3"/>
        <v>0.72865547013448706</v>
      </c>
      <c r="L64" s="18">
        <f t="shared" si="4"/>
        <v>0.61812340029412827</v>
      </c>
      <c r="M64" s="18">
        <f t="shared" si="5"/>
        <v>0.69231620721268872</v>
      </c>
    </row>
    <row r="65" spans="1:13" ht="15" thickBot="1" x14ac:dyDescent="0.35">
      <c r="A65" s="2">
        <v>25</v>
      </c>
      <c r="B65" s="38">
        <v>2.2459907500000003</v>
      </c>
      <c r="C65" s="18">
        <v>16.161295039014487</v>
      </c>
      <c r="D65" s="18">
        <v>16.165434818543307</v>
      </c>
      <c r="E65" s="18">
        <v>13.693720222318239</v>
      </c>
      <c r="F65" s="18">
        <v>15.336373119487286</v>
      </c>
      <c r="H65" s="2">
        <v>25</v>
      </c>
      <c r="I65" s="38">
        <v>2.2459907500000003</v>
      </c>
      <c r="J65" s="18">
        <f t="shared" si="2"/>
        <v>0.71956195897131292</v>
      </c>
      <c r="K65" s="18">
        <f t="shared" si="3"/>
        <v>0.71974627760792453</v>
      </c>
      <c r="L65" s="18">
        <f t="shared" si="4"/>
        <v>0.60969619854036528</v>
      </c>
      <c r="M65" s="18">
        <f t="shared" si="5"/>
        <v>0.68283331618740128</v>
      </c>
    </row>
    <row r="66" spans="1:13" ht="15" thickBot="1" x14ac:dyDescent="0.35">
      <c r="A66" s="2">
        <v>26</v>
      </c>
      <c r="B66" s="38">
        <v>2.2793592499999997</v>
      </c>
      <c r="C66" s="18">
        <v>16.199954195793602</v>
      </c>
      <c r="D66" s="18">
        <v>16.208469863843906</v>
      </c>
      <c r="E66" s="18">
        <v>13.710674387509657</v>
      </c>
      <c r="F66" s="18">
        <v>15.354368052860066</v>
      </c>
      <c r="H66" s="2">
        <v>26</v>
      </c>
      <c r="I66" s="38">
        <v>2.2793592499999997</v>
      </c>
      <c r="J66" s="18">
        <f t="shared" si="2"/>
        <v>0.71072404210936058</v>
      </c>
      <c r="K66" s="18">
        <f t="shared" si="3"/>
        <v>0.71109764131494013</v>
      </c>
      <c r="L66" s="18">
        <f t="shared" si="4"/>
        <v>0.60151441189051957</v>
      </c>
      <c r="M66" s="18">
        <f t="shared" si="5"/>
        <v>0.67362650503030919</v>
      </c>
    </row>
    <row r="67" spans="1:13" ht="15" thickBot="1" x14ac:dyDescent="0.35">
      <c r="A67" s="2" t="s">
        <v>23</v>
      </c>
      <c r="B67" s="28">
        <f>AVERAGE(B41:B66)</f>
        <v>1.862257375</v>
      </c>
      <c r="C67" s="28">
        <f>AVERAGE(C41:C66)</f>
        <v>15.681074234527538</v>
      </c>
      <c r="D67" s="28">
        <f t="shared" ref="D67:F67" si="6">AVERAGE(D41:D66)</f>
        <v>15.669749117625077</v>
      </c>
      <c r="E67" s="28">
        <f t="shared" si="6"/>
        <v>13.495230934263763</v>
      </c>
      <c r="F67" s="28">
        <f t="shared" si="6"/>
        <v>15.125229684495697</v>
      </c>
      <c r="H67" s="2" t="s">
        <v>23</v>
      </c>
      <c r="I67" s="28">
        <f>AVERAGE(I41:I66)</f>
        <v>1.862257375</v>
      </c>
      <c r="J67" s="28">
        <f t="shared" ref="J67" si="7">AVERAGE(J41:J66)</f>
        <v>0.85535522653631435</v>
      </c>
      <c r="K67" s="28">
        <f t="shared" ref="K67" si="8">AVERAGE(K41:K66)</f>
        <v>0.85473383739033448</v>
      </c>
      <c r="L67" s="28">
        <f t="shared" ref="L67" si="9">AVERAGE(L41:L66)</f>
        <v>0.73722553297380944</v>
      </c>
      <c r="M67" s="28">
        <f t="shared" ref="M67" si="10">AVERAGE(M41:M66)</f>
        <v>0.8263244211126417</v>
      </c>
    </row>
  </sheetData>
  <sheetProtection algorithmName="SHA-512" hashValue="AuXDuZAgxgJqNFPfjJGjXSgdbNVjg3qs0YhwjaBmW1hNlPx9C2QdcZnR2bhtjfVdiHKf2fccuHDD6JFseSJO3g==" saltValue="6hlr1smq4tX65r2DdDIG3A==" spinCount="100000" sheet="1" objects="1" scenarios="1"/>
  <mergeCells count="5">
    <mergeCell ref="G4:AT4"/>
    <mergeCell ref="C38:F38"/>
    <mergeCell ref="J38:M38"/>
    <mergeCell ref="A1:BI2"/>
    <mergeCell ref="A3:G3"/>
  </mergeCells>
  <pageMargins left="0.7" right="0.7" top="0.75" bottom="0.75" header="0.3" footer="0.3"/>
  <pageSetup orientation="portrait" r:id="rId1"/>
  <ignoredErrors>
    <ignoredError sqref="B33:F33" formulaRange="1"/>
    <ignoredError sqref="E3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5"/>
  <sheetViews>
    <sheetView tabSelected="1" workbookViewId="0">
      <selection activeCell="I7" sqref="I7"/>
    </sheetView>
  </sheetViews>
  <sheetFormatPr defaultRowHeight="14.4" x14ac:dyDescent="0.3"/>
  <cols>
    <col min="1" max="1" width="23.33203125" customWidth="1"/>
    <col min="2" max="4" width="12" bestFit="1" customWidth="1"/>
    <col min="7" max="7" width="11.109375" customWidth="1"/>
    <col min="8" max="8" width="10.5546875" customWidth="1"/>
    <col min="49" max="49" width="11.109375" customWidth="1"/>
    <col min="51" max="51" width="15.33203125" customWidth="1"/>
    <col min="52" max="52" width="17.88671875" customWidth="1"/>
    <col min="53" max="53" width="19.77734375" customWidth="1"/>
    <col min="54" max="54" width="24.44140625" customWidth="1"/>
    <col min="55" max="55" width="27.21875" customWidth="1"/>
    <col min="56" max="57" width="15.6640625" customWidth="1"/>
    <col min="58" max="58" width="16.44140625" customWidth="1"/>
    <col min="59" max="59" width="16.33203125" customWidth="1"/>
    <col min="60" max="60" width="11.77734375" customWidth="1"/>
    <col min="61" max="61" width="8.88671875" style="18"/>
  </cols>
  <sheetData>
    <row r="1" spans="1:61" x14ac:dyDescent="0.3">
      <c r="A1" s="51" t="s">
        <v>74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</row>
    <row r="2" spans="1:61" ht="93.6" customHeight="1" x14ac:dyDescent="0.3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</row>
    <row r="3" spans="1:61" s="10" customFormat="1" ht="15" thickBot="1" x14ac:dyDescent="0.35">
      <c r="B3" s="53" t="s">
        <v>73</v>
      </c>
      <c r="C3" s="53"/>
      <c r="D3" s="53"/>
      <c r="E3" s="53"/>
      <c r="F3" s="53"/>
      <c r="G3" s="53"/>
      <c r="H3" s="53"/>
      <c r="BI3" s="39"/>
    </row>
    <row r="4" spans="1:61" ht="66" customHeight="1" thickBot="1" x14ac:dyDescent="0.35">
      <c r="A4" s="1" t="s">
        <v>0</v>
      </c>
      <c r="B4" s="7" t="s">
        <v>63</v>
      </c>
      <c r="C4" s="7" t="s">
        <v>64</v>
      </c>
      <c r="D4" s="7" t="s">
        <v>12</v>
      </c>
      <c r="E4" s="7" t="s">
        <v>11</v>
      </c>
      <c r="F4" s="7" t="s">
        <v>11</v>
      </c>
      <c r="G4" s="7" t="s">
        <v>27</v>
      </c>
      <c r="H4" s="7" t="s">
        <v>27</v>
      </c>
      <c r="I4" s="24"/>
      <c r="J4" s="54" t="s">
        <v>65</v>
      </c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7"/>
      <c r="AY4" s="7"/>
      <c r="AZ4" s="7"/>
      <c r="BA4" s="7"/>
      <c r="BB4" s="7"/>
      <c r="BC4" s="7"/>
      <c r="BD4" s="55" t="s">
        <v>46</v>
      </c>
      <c r="BE4" s="55"/>
      <c r="BF4" s="55"/>
      <c r="BG4" s="55"/>
    </row>
    <row r="5" spans="1:61" ht="53.4" thickBot="1" x14ac:dyDescent="0.35">
      <c r="A5" s="2"/>
      <c r="B5" s="2" t="s">
        <v>13</v>
      </c>
      <c r="C5" s="2" t="s">
        <v>13</v>
      </c>
      <c r="D5" s="2" t="s">
        <v>13</v>
      </c>
      <c r="E5" s="2" t="s">
        <v>14</v>
      </c>
      <c r="F5" s="2" t="s">
        <v>26</v>
      </c>
      <c r="G5" s="7" t="s">
        <v>28</v>
      </c>
      <c r="H5" s="7" t="s">
        <v>29</v>
      </c>
      <c r="I5" s="24"/>
      <c r="J5" s="68">
        <v>1</v>
      </c>
      <c r="K5" s="69">
        <v>2</v>
      </c>
      <c r="L5" s="70">
        <v>4</v>
      </c>
      <c r="M5" s="70">
        <v>7</v>
      </c>
      <c r="N5" s="70">
        <v>8</v>
      </c>
      <c r="O5" s="70">
        <v>9</v>
      </c>
      <c r="P5" s="70">
        <v>14</v>
      </c>
      <c r="Q5" s="70">
        <v>15</v>
      </c>
      <c r="R5" s="70">
        <v>16</v>
      </c>
      <c r="S5" s="70">
        <v>17</v>
      </c>
      <c r="T5" s="70">
        <v>18</v>
      </c>
      <c r="U5" s="70">
        <v>19</v>
      </c>
      <c r="V5" s="71">
        <v>21</v>
      </c>
      <c r="W5" s="70">
        <v>23</v>
      </c>
      <c r="X5" s="70">
        <v>25</v>
      </c>
      <c r="Y5" s="70">
        <v>26</v>
      </c>
      <c r="Z5" s="70">
        <v>27</v>
      </c>
      <c r="AA5" s="70">
        <v>29</v>
      </c>
      <c r="AB5" s="70">
        <v>32</v>
      </c>
      <c r="AC5" s="70">
        <v>33</v>
      </c>
      <c r="AD5" s="70">
        <v>35</v>
      </c>
      <c r="AE5" s="70">
        <v>36</v>
      </c>
      <c r="AF5" s="70">
        <v>38</v>
      </c>
      <c r="AG5" s="15">
        <v>39</v>
      </c>
      <c r="AH5" s="15">
        <v>41</v>
      </c>
      <c r="AI5" s="15">
        <v>42</v>
      </c>
      <c r="AJ5" s="15">
        <v>43</v>
      </c>
      <c r="AK5" s="15">
        <v>44</v>
      </c>
      <c r="AL5" s="15">
        <v>45</v>
      </c>
      <c r="AM5" s="15">
        <v>47</v>
      </c>
      <c r="AN5" s="15">
        <v>52</v>
      </c>
      <c r="AO5" s="15">
        <v>53</v>
      </c>
      <c r="AP5" s="15">
        <v>54</v>
      </c>
      <c r="AQ5" s="15">
        <v>57</v>
      </c>
      <c r="AR5" s="15">
        <v>58</v>
      </c>
      <c r="AS5" s="15">
        <v>61</v>
      </c>
      <c r="AT5" s="15">
        <v>63</v>
      </c>
      <c r="AU5" s="15">
        <v>64</v>
      </c>
      <c r="AV5" s="15">
        <v>65</v>
      </c>
      <c r="AW5" s="15">
        <v>66</v>
      </c>
      <c r="AX5" s="7" t="s">
        <v>23</v>
      </c>
      <c r="AY5" s="7" t="s">
        <v>42</v>
      </c>
      <c r="AZ5" s="7" t="s">
        <v>52</v>
      </c>
      <c r="BA5" s="7" t="s">
        <v>58</v>
      </c>
      <c r="BB5" s="7" t="s">
        <v>53</v>
      </c>
      <c r="BC5" s="7" t="s">
        <v>41</v>
      </c>
      <c r="BD5" s="7" t="s">
        <v>44</v>
      </c>
      <c r="BE5" s="7" t="s">
        <v>43</v>
      </c>
      <c r="BF5" s="7" t="s">
        <v>45</v>
      </c>
      <c r="BG5" s="7" t="s">
        <v>47</v>
      </c>
      <c r="BH5" s="1" t="s">
        <v>0</v>
      </c>
      <c r="BI5" s="40" t="s">
        <v>54</v>
      </c>
    </row>
    <row r="6" spans="1:61" ht="15" thickBot="1" x14ac:dyDescent="0.35">
      <c r="A6" s="2">
        <v>1</v>
      </c>
      <c r="B6" s="18">
        <f>SID_Lys_Individual!B6/FI_KJday!AP6</f>
        <v>1.0043685165829959</v>
      </c>
      <c r="C6" s="18">
        <f>SID_Lys_Individual!C6/FI_KJday!AP6</f>
        <v>1.0102821436694045</v>
      </c>
      <c r="D6" s="18">
        <f>SID_Lys_Individual!D6/FI_KJday!AP6</f>
        <v>1.0105723803514353</v>
      </c>
      <c r="E6" s="18">
        <f>SID_Lys_Individual!E6/FI_KJday!AP6</f>
        <v>0.88688952050719005</v>
      </c>
      <c r="F6" s="18">
        <f>V6</f>
        <v>1.0371169358459045</v>
      </c>
      <c r="G6" s="18">
        <f>(D6*100)/F6</f>
        <v>97.440543628494638</v>
      </c>
      <c r="H6" s="18">
        <f>(C6*100)/F6</f>
        <v>97.412558675978744</v>
      </c>
      <c r="I6" s="18"/>
      <c r="J6" s="18">
        <f>SID_Lys_Individual!G6/FI_KJday!B6</f>
        <v>1.0600977996462628</v>
      </c>
      <c r="K6" s="18">
        <f>SID_Lys_Individual!H6/FI_KJday!C6</f>
        <v>0.81522023783633824</v>
      </c>
      <c r="L6" s="18">
        <f>SID_Lys_Individual!I6/FI_KJday!D6</f>
        <v>0.67846966114315677</v>
      </c>
      <c r="M6" s="18">
        <f>SID_Lys_Individual!J6/FI_KJday!E6</f>
        <v>0.87071897980803392</v>
      </c>
      <c r="N6" s="18">
        <f>SID_Lys_Individual!K6/FI_KJday!F6</f>
        <v>0.79050502839196402</v>
      </c>
      <c r="O6" s="18">
        <f>SID_Lys_Individual!L6/FI_KJday!G6</f>
        <v>0.96835343585571398</v>
      </c>
      <c r="P6" s="18">
        <f>SID_Lys_Individual!M6/FI_KJday!H6</f>
        <v>0.96798526593757217</v>
      </c>
      <c r="Q6" s="18">
        <f>SID_Lys_Individual!N6/FI_KJday!I6</f>
        <v>0.82351370839006632</v>
      </c>
      <c r="R6" s="18">
        <f>SID_Lys_Individual!O6/FI_KJday!J6</f>
        <v>1.0400075174951142</v>
      </c>
      <c r="S6" s="18">
        <f>SID_Lys_Individual!P6/FI_KJday!K6</f>
        <v>0.83458220883630341</v>
      </c>
      <c r="T6" s="18">
        <f>SID_Lys_Individual!Q6/FI_KJday!L6</f>
        <v>1.0916406993267831</v>
      </c>
      <c r="U6" s="18">
        <f>SID_Lys_Individual!R6/FI_KJday!M6</f>
        <v>1.0109833844793357</v>
      </c>
      <c r="V6" s="12">
        <f>SID_Lys_Individual!S6/FI_KJday!N6</f>
        <v>1.0371169358459045</v>
      </c>
      <c r="W6" s="18">
        <f>SID_Lys_Individual!T6/FI_KJday!O6</f>
        <v>0.8159764087530762</v>
      </c>
      <c r="X6" s="18">
        <f>SID_Lys_Individual!U6/FI_KJday!P6</f>
        <v>1.0012997040436729</v>
      </c>
      <c r="Y6" s="18">
        <f>SID_Lys_Individual!V6/FI_KJday!Q6</f>
        <v>0.81117157266237061</v>
      </c>
      <c r="Z6" s="18">
        <f>SID_Lys_Individual!W6/FI_KJday!R6</f>
        <v>0.92521753986530819</v>
      </c>
      <c r="AA6" s="18">
        <f>SID_Lys_Individual!X6/FI_KJday!S6</f>
        <v>0.98695964355346977</v>
      </c>
      <c r="AB6" s="18">
        <f>SID_Lys_Individual!Y6/FI_KJday!T6</f>
        <v>0.69965122109178257</v>
      </c>
      <c r="AC6" s="18">
        <f>SID_Lys_Individual!Z6/FI_KJday!U6</f>
        <v>0.72173366576780096</v>
      </c>
      <c r="AD6" s="18">
        <f>SID_Lys_Individual!AA6/FI_KJday!V6</f>
        <v>0.87644730341007204</v>
      </c>
      <c r="AE6" s="18">
        <f>SID_Lys_Individual!AB6/FI_KJday!W6</f>
        <v>0.85293954173673237</v>
      </c>
      <c r="AF6" s="18">
        <f>SID_Lys_Individual!AC6/FI_KJday!X6</f>
        <v>0.78554093464565111</v>
      </c>
      <c r="AG6" s="18">
        <f>SID_Lys_Individual!AD6/FI_KJday!Y6</f>
        <v>0.43704498833100852</v>
      </c>
      <c r="AH6" s="18">
        <f>SID_Lys_Individual!AE6/FI_KJday!Z6</f>
        <v>1.0612442354647713</v>
      </c>
      <c r="AI6" s="18">
        <f>SID_Lys_Individual!AF6/FI_KJday!AA6</f>
        <v>0.89544525814989051</v>
      </c>
      <c r="AJ6" s="18">
        <f>SID_Lys_Individual!AG6/FI_KJday!AB6</f>
        <v>0.91882762299275422</v>
      </c>
      <c r="AK6" s="18">
        <f>SID_Lys_Individual!AH6/FI_KJday!AC6</f>
        <v>0.75898518992438591</v>
      </c>
      <c r="AL6" s="18">
        <f>SID_Lys_Individual!AI6/FI_KJday!AD6</f>
        <v>1.2712250580344975</v>
      </c>
      <c r="AM6" s="18">
        <f>SID_Lys_Individual!AJ6/FI_KJday!AE6</f>
        <v>0.84722953497751297</v>
      </c>
      <c r="AN6" s="18">
        <f>SID_Lys_Individual!AK6/FI_KJday!AF6</f>
        <v>1.0336246122114605</v>
      </c>
      <c r="AO6" s="18">
        <f>SID_Lys_Individual!AL6/FI_KJday!AG6</f>
        <v>1.2414416243313153</v>
      </c>
      <c r="AP6" s="18">
        <f>SID_Lys_Individual!AM6/FI_KJday!AH6</f>
        <v>0.8007914117120366</v>
      </c>
      <c r="AQ6" s="18">
        <f>SID_Lys_Individual!AN6/FI_KJday!AI6</f>
        <v>0.89384460769637708</v>
      </c>
      <c r="AR6" s="18">
        <f>SID_Lys_Individual!AO6/FI_KJday!AJ6</f>
        <v>0.78713109281609728</v>
      </c>
      <c r="AS6" s="18">
        <f>SID_Lys_Individual!AP6/FI_KJday!AK6</f>
        <v>0.83883698388235672</v>
      </c>
      <c r="AT6" s="18">
        <f>SID_Lys_Individual!AQ6/FI_KJday!AL6</f>
        <v>0.89388833482135843</v>
      </c>
      <c r="AU6" s="18">
        <f>SID_Lys_Individual!AR6/FI_KJday!AM6</f>
        <v>0.849598320925529</v>
      </c>
      <c r="AV6" s="18">
        <f>SID_Lys_Individual!AS6/FI_KJday!AN6</f>
        <v>1.0082453957199864</v>
      </c>
      <c r="AW6" s="18">
        <f>SID_Lys_Individual!AT6/FI_KJday!AO6</f>
        <v>1.2504036459153389</v>
      </c>
      <c r="AX6" s="18">
        <f>AVERAGE(J6:AW6)</f>
        <v>0.90634850791072918</v>
      </c>
      <c r="AY6" s="20">
        <f t="shared" ref="AY6:AY31" si="0">_xlfn.PERCENTILE.EXC(J6:AW6,0.8)</f>
        <v>1.0364184711190156</v>
      </c>
      <c r="AZ6">
        <f>COUNTIF(J6:AW6,"&gt;0.81")</f>
        <v>31</v>
      </c>
      <c r="BA6">
        <f>(AZ6*100)/COUNT(J6:AW6)</f>
        <v>77.5</v>
      </c>
      <c r="BB6">
        <f>COUNTIF(J6:AW6,"&gt;1.01")</f>
        <v>10</v>
      </c>
      <c r="BC6">
        <f>(BB6*100)/COUNT(J6:AW6)</f>
        <v>25</v>
      </c>
      <c r="BD6" s="18">
        <f>$C$32*$BI6</f>
        <v>12.372475141616739</v>
      </c>
      <c r="BE6" s="18">
        <f t="shared" ref="BE6:BE31" si="1">$D$32*$BI6</f>
        <v>12.363492433905652</v>
      </c>
      <c r="BF6" s="18">
        <f t="shared" ref="BF6:BF31" si="2">$F$33*$BI6</f>
        <v>15.143067965546466</v>
      </c>
      <c r="BG6" s="18">
        <f t="shared" ref="BG6:BG31" si="3">AVERAGE(J6:AW6)*$BI6</f>
        <v>13.569685584772376</v>
      </c>
      <c r="BH6" s="2">
        <v>1</v>
      </c>
      <c r="BI6" s="38">
        <v>14.971818749999997</v>
      </c>
    </row>
    <row r="7" spans="1:61" ht="15" thickBot="1" x14ac:dyDescent="0.35">
      <c r="A7" s="2">
        <v>2</v>
      </c>
      <c r="B7" s="18">
        <f>SID_Lys_Individual!B7/FI_KJday!AP7</f>
        <v>0.98527703492914531</v>
      </c>
      <c r="C7" s="18">
        <f>SID_Lys_Individual!C7/FI_KJday!AP7</f>
        <v>0.99057776402531583</v>
      </c>
      <c r="D7" s="18">
        <f>SID_Lys_Individual!D7/FI_KJday!AP7</f>
        <v>0.99058983079857044</v>
      </c>
      <c r="E7" s="18">
        <f>SID_Lys_Individual!E7/FI_KJday!AP7</f>
        <v>0.86805248662695578</v>
      </c>
      <c r="F7" s="18">
        <f t="shared" ref="F7:F31" si="4">V7</f>
        <v>1.0109909663001357</v>
      </c>
      <c r="G7" s="18">
        <f t="shared" ref="G7:G31" si="5">(D7*100)/F7</f>
        <v>97.982065499929618</v>
      </c>
      <c r="H7" s="18">
        <f t="shared" ref="H7:H31" si="6">(C7*100)/F7</f>
        <v>97.980871940970459</v>
      </c>
      <c r="I7" s="18"/>
      <c r="J7" s="18">
        <f>SID_Lys_Individual!G7/FI_KJday!B7</f>
        <v>1.0288975824698914</v>
      </c>
      <c r="K7" s="18">
        <f>SID_Lys_Individual!H7/FI_KJday!C7</f>
        <v>0.79896464750203711</v>
      </c>
      <c r="L7" s="18">
        <f>SID_Lys_Individual!I7/FI_KJday!D7</f>
        <v>0.66269049977390493</v>
      </c>
      <c r="M7" s="18">
        <f>SID_Lys_Individual!J7/FI_KJday!E7</f>
        <v>0.85629256898782613</v>
      </c>
      <c r="N7" s="18">
        <f>SID_Lys_Individual!K7/FI_KJday!F7</f>
        <v>0.77798174174034862</v>
      </c>
      <c r="O7" s="18">
        <f>SID_Lys_Individual!L7/FI_KJday!G7</f>
        <v>0.94119736100768447</v>
      </c>
      <c r="P7" s="18">
        <f>SID_Lys_Individual!M7/FI_KJday!H7</f>
        <v>0.94960573032954954</v>
      </c>
      <c r="Q7" s="18">
        <f>SID_Lys_Individual!N7/FI_KJday!I7</f>
        <v>0.80839183411985482</v>
      </c>
      <c r="R7" s="18">
        <f>SID_Lys_Individual!O7/FI_KJday!J7</f>
        <v>1.0033730260946774</v>
      </c>
      <c r="S7" s="18">
        <f>SID_Lys_Individual!P7/FI_KJday!K7</f>
        <v>0.82270574443054978</v>
      </c>
      <c r="T7" s="18">
        <f>SID_Lys_Individual!Q7/FI_KJday!L7</f>
        <v>1.0617739788251381</v>
      </c>
      <c r="U7" s="18">
        <f>SID_Lys_Individual!R7/FI_KJday!M7</f>
        <v>0.98920901068181166</v>
      </c>
      <c r="V7" s="12">
        <f>SID_Lys_Individual!S7/FI_KJday!N7</f>
        <v>1.0109909663001357</v>
      </c>
      <c r="W7" s="18">
        <f>SID_Lys_Individual!T7/FI_KJday!O7</f>
        <v>0.79994207911438175</v>
      </c>
      <c r="X7" s="18">
        <f>SID_Lys_Individual!U7/FI_KJday!P7</f>
        <v>0.98283678707558786</v>
      </c>
      <c r="Y7" s="18">
        <f>SID_Lys_Individual!V7/FI_KJday!Q7</f>
        <v>0.79222641620896472</v>
      </c>
      <c r="Z7" s="18">
        <f>SID_Lys_Individual!W7/FI_KJday!R7</f>
        <v>0.90189642298511397</v>
      </c>
      <c r="AA7" s="18">
        <f>SID_Lys_Individual!X7/FI_KJday!S7</f>
        <v>0.95998443401213207</v>
      </c>
      <c r="AB7" s="18">
        <f>SID_Lys_Individual!Y7/FI_KJday!T7</f>
        <v>0.69634857567490693</v>
      </c>
      <c r="AC7" s="18">
        <f>SID_Lys_Individual!Z7/FI_KJday!U7</f>
        <v>0.71865445377970816</v>
      </c>
      <c r="AD7" s="18">
        <f>SID_Lys_Individual!AA7/FI_KJday!V7</f>
        <v>0.85793574319717969</v>
      </c>
      <c r="AE7" s="18">
        <f>SID_Lys_Individual!AB7/FI_KJday!W7</f>
        <v>0.84048426880528726</v>
      </c>
      <c r="AF7" s="18">
        <f>SID_Lys_Individual!AC7/FI_KJday!X7</f>
        <v>0.7714800471740586</v>
      </c>
      <c r="AG7" s="18">
        <f>SID_Lys_Individual!AD7/FI_KJday!Y7</f>
        <v>0.44245372955262691</v>
      </c>
      <c r="AH7" s="18">
        <f>SID_Lys_Individual!AE7/FI_KJday!Z7</f>
        <v>1.0223053742228423</v>
      </c>
      <c r="AI7" s="18">
        <f>SID_Lys_Individual!AF7/FI_KJday!AA7</f>
        <v>0.87219457119310928</v>
      </c>
      <c r="AJ7" s="18">
        <f>SID_Lys_Individual!AG7/FI_KJday!AB7</f>
        <v>0.8984891462784359</v>
      </c>
      <c r="AK7" s="18">
        <f>SID_Lys_Individual!AH7/FI_KJday!AC7</f>
        <v>0.74308399417031745</v>
      </c>
      <c r="AL7" s="18">
        <f>SID_Lys_Individual!AI7/FI_KJday!AD7</f>
        <v>1.1996143233909935</v>
      </c>
      <c r="AM7" s="18">
        <f>SID_Lys_Individual!AJ7/FI_KJday!AE7</f>
        <v>0.82270343802852341</v>
      </c>
      <c r="AN7" s="18">
        <f>SID_Lys_Individual!AK7/FI_KJday!AF7</f>
        <v>1.0092143509332148</v>
      </c>
      <c r="AO7" s="18">
        <f>SID_Lys_Individual!AL7/FI_KJday!AG7</f>
        <v>1.1745153243198545</v>
      </c>
      <c r="AP7" s="18">
        <f>SID_Lys_Individual!AM7/FI_KJday!AH7</f>
        <v>0.78787001309303994</v>
      </c>
      <c r="AQ7" s="18">
        <f>SID_Lys_Individual!AN7/FI_KJday!AI7</f>
        <v>0.87307738885670416</v>
      </c>
      <c r="AR7" s="18">
        <f>SID_Lys_Individual!AO7/FI_KJday!AJ7</f>
        <v>0.7684053324654887</v>
      </c>
      <c r="AS7" s="18">
        <f>SID_Lys_Individual!AP7/FI_KJday!AK7</f>
        <v>0.812588997990906</v>
      </c>
      <c r="AT7" s="18">
        <f>SID_Lys_Individual!AQ7/FI_KJday!AL7</f>
        <v>0.88408445812726943</v>
      </c>
      <c r="AU7" s="18">
        <f>SID_Lys_Individual!AR7/FI_KJday!AM7</f>
        <v>0.83967543326281369</v>
      </c>
      <c r="AV7" s="18">
        <f>SID_Lys_Individual!AS7/FI_KJday!AN7</f>
        <v>0.98318973470093163</v>
      </c>
      <c r="AW7" s="18">
        <f>SID_Lys_Individual!AT7/FI_KJday!AO7</f>
        <v>1.1887377466718785</v>
      </c>
      <c r="AX7" s="18">
        <f t="shared" ref="AX7:AX31" si="7">AVERAGE(J7:AW7)</f>
        <v>0.88390168193874208</v>
      </c>
      <c r="AY7" s="20">
        <f t="shared" si="0"/>
        <v>1.0080460859655074</v>
      </c>
      <c r="AZ7">
        <f t="shared" ref="AZ7:AZ31" si="8">COUNTIF(J7:AW7,"&gt;0.81")</f>
        <v>27</v>
      </c>
      <c r="BA7">
        <f t="shared" ref="BA7:BA31" si="9">(AZ7*100)/COUNT(J7:AW7)</f>
        <v>67.5</v>
      </c>
      <c r="BB7">
        <f t="shared" ref="BB7:BB31" si="10">COUNTIF(J7:AW7,"&gt;1.01")</f>
        <v>7</v>
      </c>
      <c r="BC7">
        <f t="shared" ref="BC7:BC31" si="11">(BB7*100)/COUNT(J7:AW7)</f>
        <v>17.5</v>
      </c>
      <c r="BD7" s="18">
        <f t="shared" ref="BD7:BD31" si="12">$C$32*$BI7</f>
        <v>12.658145680209296</v>
      </c>
      <c r="BE7" s="18">
        <f t="shared" si="1"/>
        <v>12.648955568973816</v>
      </c>
      <c r="BF7" s="18">
        <f t="shared" si="2"/>
        <v>15.492709272734098</v>
      </c>
      <c r="BG7" s="18">
        <f t="shared" si="3"/>
        <v>13.539169360701857</v>
      </c>
      <c r="BH7" s="2">
        <v>2</v>
      </c>
      <c r="BI7" s="38">
        <v>15.31750605</v>
      </c>
    </row>
    <row r="8" spans="1:61" ht="15" thickBot="1" x14ac:dyDescent="0.35">
      <c r="A8" s="2">
        <v>3</v>
      </c>
      <c r="B8" s="18">
        <f>SID_Lys_Individual!B8/FI_KJday!AP8</f>
        <v>0.98644051448319359</v>
      </c>
      <c r="C8" s="18">
        <f>SID_Lys_Individual!C8/FI_KJday!AP8</f>
        <v>0.99126377444837976</v>
      </c>
      <c r="D8" s="18">
        <f>SID_Lys_Individual!D8/FI_KJday!AP8</f>
        <v>0.99102919299178416</v>
      </c>
      <c r="E8" s="18">
        <f>SID_Lys_Individual!E8/FI_KJday!AP8</f>
        <v>0.86714111479105638</v>
      </c>
      <c r="F8" s="18">
        <f t="shared" si="4"/>
        <v>0.98620640897527245</v>
      </c>
      <c r="G8" s="18">
        <f t="shared" si="5"/>
        <v>100.48902379589308</v>
      </c>
      <c r="H8" s="18">
        <f t="shared" si="6"/>
        <v>100.51281003926573</v>
      </c>
      <c r="I8" s="18"/>
      <c r="J8" s="18">
        <f>SID_Lys_Individual!G8/FI_KJday!B8</f>
        <v>0.99955666210739869</v>
      </c>
      <c r="K8" s="18">
        <f>SID_Lys_Individual!H8/FI_KJday!C8</f>
        <v>0.7833849238433509</v>
      </c>
      <c r="L8" s="18">
        <f>SID_Lys_Individual!I8/FI_KJday!D8</f>
        <v>0.64767363357076957</v>
      </c>
      <c r="M8" s="18">
        <f>SID_Lys_Individual!J8/FI_KJday!E8</f>
        <v>0.84235871750326918</v>
      </c>
      <c r="N8" s="18">
        <f>SID_Lys_Individual!K8/FI_KJday!F8</f>
        <v>0.76587367101866666</v>
      </c>
      <c r="O8" s="18">
        <f>SID_Lys_Individual!L8/FI_KJday!G8</f>
        <v>0.91558952738908927</v>
      </c>
      <c r="P8" s="18">
        <f>SID_Lys_Individual!M8/FI_KJday!H8</f>
        <v>0.93194071057189221</v>
      </c>
      <c r="Q8" s="18">
        <f>SID_Lys_Individual!N8/FI_KJday!I8</f>
        <v>0.79384637823958937</v>
      </c>
      <c r="R8" s="18">
        <f>SID_Lys_Individual!O8/FI_KJday!J8</f>
        <v>0.969323009124894</v>
      </c>
      <c r="S8" s="18">
        <f>SID_Lys_Individual!P8/FI_KJday!K8</f>
        <v>0.81118856337655254</v>
      </c>
      <c r="T8" s="18">
        <f>SID_Lys_Individual!Q8/FI_KJday!L8</f>
        <v>1.0335730612543663</v>
      </c>
      <c r="U8" s="18">
        <f>SID_Lys_Individual!R8/FI_KJday!M8</f>
        <v>0.96839067660068201</v>
      </c>
      <c r="V8" s="12">
        <f>SID_Lys_Individual!S8/FI_KJday!N8</f>
        <v>0.98620640897527245</v>
      </c>
      <c r="W8" s="18">
        <f>SID_Lys_Individual!T8/FI_KJday!O8</f>
        <v>0.78456073094734025</v>
      </c>
      <c r="X8" s="18">
        <f>SID_Lys_Individual!U8/FI_KJday!P8</f>
        <v>0.96506922205158907</v>
      </c>
      <c r="Y8" s="18">
        <f>SID_Lys_Individual!V8/FI_KJday!Q8</f>
        <v>0.77419679056178559</v>
      </c>
      <c r="Z8" s="18">
        <f>SID_Lys_Individual!W8/FI_KJday!R8</f>
        <v>0.87977186824926779</v>
      </c>
      <c r="AA8" s="18">
        <f>SID_Lys_Individual!X8/FI_KJday!S8</f>
        <v>0.93450901031593903</v>
      </c>
      <c r="AB8" s="18">
        <f>SID_Lys_Individual!Y8/FI_KJday!T8</f>
        <v>0.69308339525460994</v>
      </c>
      <c r="AC8" s="18">
        <f>SID_Lys_Individual!Z8/FI_KJday!U8</f>
        <v>0.71560302134818699</v>
      </c>
      <c r="AD8" s="18">
        <f>SID_Lys_Individual!AA8/FI_KJday!V8</f>
        <v>0.84022570967679211</v>
      </c>
      <c r="AE8" s="18">
        <f>SID_Lys_Individual!AB8/FI_KJday!W8</f>
        <v>0.82841549668131698</v>
      </c>
      <c r="AF8" s="18">
        <f>SID_Lys_Individual!AC8/FI_KJday!X8</f>
        <v>0.75793931275649506</v>
      </c>
      <c r="AG8" s="18">
        <f>SID_Lys_Individual!AD8/FI_KJday!Y8</f>
        <v>0.44799948812826212</v>
      </c>
      <c r="AH8" s="18">
        <f>SID_Lys_Individual!AE8/FI_KJday!Z8</f>
        <v>0.98623713360846199</v>
      </c>
      <c r="AI8" s="18">
        <f>SID_Lys_Individual!AF8/FI_KJday!AA8</f>
        <v>0.8501776416920882</v>
      </c>
      <c r="AJ8" s="18">
        <f>SID_Lys_Individual!AG8/FI_KJday!AB8</f>
        <v>0.87907597093876055</v>
      </c>
      <c r="AK8" s="18">
        <f>SID_Lys_Individual!AH8/FI_KJday!AC8</f>
        <v>0.72786935232472116</v>
      </c>
      <c r="AL8" s="18">
        <f>SID_Lys_Individual!AI8/FI_KJday!AD8</f>
        <v>1.1358582545901856</v>
      </c>
      <c r="AM8" s="18">
        <f>SID_Lys_Individual!AJ8/FI_KJday!AE8</f>
        <v>0.79961952045095597</v>
      </c>
      <c r="AN8" s="18">
        <f>SID_Lys_Individual!AK8/FI_KJday!AF8</f>
        <v>0.98597460928783287</v>
      </c>
      <c r="AO8" s="18">
        <f>SID_Lys_Individual!AL8/FI_KJday!AG8</f>
        <v>1.1146557936300228</v>
      </c>
      <c r="AP8" s="18">
        <f>SID_Lys_Individual!AM8/FI_KJday!AH8</f>
        <v>0.77537979307774174</v>
      </c>
      <c r="AQ8" s="18">
        <f>SID_Lys_Individual!AN8/FI_KJday!AI8</f>
        <v>0.85329590068069561</v>
      </c>
      <c r="AR8" s="18">
        <f>SID_Lys_Individual!AO8/FI_KJday!AJ8</f>
        <v>0.75059312299115</v>
      </c>
      <c r="AS8" s="18">
        <f>SID_Lys_Individual!AP8/FI_KJday!AK8</f>
        <v>0.78801015129257779</v>
      </c>
      <c r="AT8" s="18">
        <f>SID_Lys_Individual!AQ8/FI_KJday!AL8</f>
        <v>0.87450157398394357</v>
      </c>
      <c r="AU8" s="18">
        <f>SID_Lys_Individual!AR8/FI_KJday!AM8</f>
        <v>0.83000225449642751</v>
      </c>
      <c r="AV8" s="18">
        <f>SID_Lys_Individual!AS8/FI_KJday!AN8</f>
        <v>0.95940576765311281</v>
      </c>
      <c r="AW8" s="18">
        <f>SID_Lys_Individual!AT8/FI_KJday!AO8</f>
        <v>1.1330498773913005</v>
      </c>
      <c r="AX8" s="18">
        <f t="shared" si="7"/>
        <v>0.86284966769093374</v>
      </c>
      <c r="AY8" s="20">
        <f t="shared" si="0"/>
        <v>0.98264428925524516</v>
      </c>
      <c r="AZ8">
        <f t="shared" si="8"/>
        <v>25</v>
      </c>
      <c r="BA8">
        <f t="shared" si="9"/>
        <v>62.5</v>
      </c>
      <c r="BB8">
        <f t="shared" si="10"/>
        <v>4</v>
      </c>
      <c r="BC8">
        <f t="shared" si="11"/>
        <v>10</v>
      </c>
      <c r="BD8" s="18">
        <f t="shared" si="12"/>
        <v>12.688595141035513</v>
      </c>
      <c r="BE8" s="18">
        <f t="shared" si="1"/>
        <v>12.679382922775897</v>
      </c>
      <c r="BF8" s="18">
        <f t="shared" si="2"/>
        <v>15.529977341534225</v>
      </c>
      <c r="BG8" s="18">
        <f t="shared" si="3"/>
        <v>13.248498093236721</v>
      </c>
      <c r="BH8" s="2">
        <v>3</v>
      </c>
      <c r="BI8" s="38">
        <v>15.354352663414636</v>
      </c>
    </row>
    <row r="9" spans="1:61" ht="15" thickBot="1" x14ac:dyDescent="0.35">
      <c r="A9" s="2">
        <v>4</v>
      </c>
      <c r="B9" s="18">
        <f>SID_Lys_Individual!B9/FI_KJday!AP9</f>
        <v>0.94945534270620313</v>
      </c>
      <c r="C9" s="18">
        <f>SID_Lys_Individual!C9/FI_KJday!AP9</f>
        <v>0.95364863658321219</v>
      </c>
      <c r="D9" s="18">
        <f>SID_Lys_Individual!D9/FI_KJday!AP9</f>
        <v>0.95321031739961992</v>
      </c>
      <c r="E9" s="18">
        <f>SID_Lys_Individual!E9/FI_KJday!AP9</f>
        <v>0.83280719909424272</v>
      </c>
      <c r="F9" s="18">
        <f t="shared" si="4"/>
        <v>0.96266862092392225</v>
      </c>
      <c r="G9" s="18">
        <f t="shared" si="5"/>
        <v>99.01749124062809</v>
      </c>
      <c r="H9" s="18">
        <f t="shared" si="6"/>
        <v>99.063022919345471</v>
      </c>
      <c r="I9" s="18"/>
      <c r="J9" s="18">
        <f>SID_Lys_Individual!G9/FI_KJday!B9</f>
        <v>0.97191343102469518</v>
      </c>
      <c r="K9" s="18">
        <f>SID_Lys_Individual!H9/FI_KJday!C9</f>
        <v>0.76843553050360869</v>
      </c>
      <c r="L9" s="18">
        <f>SID_Lys_Individual!I9/FI_KJday!D9</f>
        <v>0.63337090285231701</v>
      </c>
      <c r="M9" s="18">
        <f>SID_Lys_Individual!J9/FI_KJday!E9</f>
        <v>0.82889718831307446</v>
      </c>
      <c r="N9" s="18">
        <f>SID_Lys_Individual!K9/FI_KJday!F9</f>
        <v>0.75416494736422302</v>
      </c>
      <c r="O9" s="18">
        <f>SID_Lys_Individual!L9/FI_KJday!G9</f>
        <v>0.8914010154455142</v>
      </c>
      <c r="P9" s="18">
        <f>SID_Lys_Individual!M9/FI_KJday!H9</f>
        <v>0.91495459356926856</v>
      </c>
      <c r="Q9" s="18">
        <f>SID_Lys_Individual!N9/FI_KJday!I9</f>
        <v>0.77984113486332862</v>
      </c>
      <c r="R9" s="18">
        <f>SID_Lys_Individual!O9/FI_KJday!J9</f>
        <v>0.9376020391594766</v>
      </c>
      <c r="S9" s="18">
        <f>SID_Lys_Individual!P9/FI_KJday!K9</f>
        <v>0.80000475555137884</v>
      </c>
      <c r="T9" s="18">
        <f>SID_Lys_Individual!Q9/FI_KJday!L9</f>
        <v>1.0068950075954097</v>
      </c>
      <c r="U9" s="18">
        <f>SID_Lys_Individual!R9/FI_KJday!M9</f>
        <v>0.94847869120276895</v>
      </c>
      <c r="V9" s="12">
        <f>SID_Lys_Individual!S9/FI_KJday!N9</f>
        <v>0.96266862092392225</v>
      </c>
      <c r="W9" s="18">
        <f>SID_Lys_Individual!T9/FI_KJday!O9</f>
        <v>0.76978920252478267</v>
      </c>
      <c r="X9" s="18">
        <f>SID_Lys_Individual!U9/FI_KJday!P9</f>
        <v>0.947966711838371</v>
      </c>
      <c r="Y9" s="18">
        <f>SID_Lys_Individual!V9/FI_KJday!Q9</f>
        <v>0.75700950243715925</v>
      </c>
      <c r="Z9" s="18">
        <f>SID_Lys_Individual!W9/FI_KJday!R9</f>
        <v>0.85875882559310546</v>
      </c>
      <c r="AA9" s="18">
        <f>SID_Lys_Individual!X9/FI_KJday!S9</f>
        <v>0.9104058556891832</v>
      </c>
      <c r="AB9" s="18">
        <f>SID_Lys_Individual!Y9/FI_KJday!T9</f>
        <v>0.68984739212825241</v>
      </c>
      <c r="AC9" s="18">
        <f>SID_Lys_Individual!Z9/FI_KJday!U9</f>
        <v>0.71257906087845491</v>
      </c>
      <c r="AD9" s="18">
        <f>SID_Lys_Individual!AA9/FI_KJday!V9</f>
        <v>0.82327440490926385</v>
      </c>
      <c r="AE9" s="18">
        <f>SID_Lys_Individual!AB9/FI_KJday!W9</f>
        <v>0.81670456454476437</v>
      </c>
      <c r="AF9" s="18">
        <f>SID_Lys_Individual!AC9/FI_KJday!X9</f>
        <v>0.74489769136596751</v>
      </c>
      <c r="AG9" s="18">
        <f>SID_Lys_Individual!AD9/FI_KJday!Y9</f>
        <v>0.45368760841724881</v>
      </c>
      <c r="AH9" s="18">
        <f>SID_Lys_Individual!AE9/FI_KJday!Z9</f>
        <v>0.9527195938338695</v>
      </c>
      <c r="AI9" s="18">
        <f>SID_Lys_Individual!AF9/FI_KJday!AA9</f>
        <v>0.82929866251480711</v>
      </c>
      <c r="AJ9" s="18">
        <f>SID_Lys_Individual!AG9/FI_KJday!AB9</f>
        <v>0.86053114571038369</v>
      </c>
      <c r="AK9" s="18">
        <f>SID_Lys_Individual!AH9/FI_KJday!AC9</f>
        <v>0.7133062299489471</v>
      </c>
      <c r="AL9" s="18">
        <f>SID_Lys_Individual!AI9/FI_KJday!AD9</f>
        <v>1.0787508623750881</v>
      </c>
      <c r="AM9" s="18">
        <f>SID_Lys_Individual!AJ9/FI_KJday!AE9</f>
        <v>0.77786501530796059</v>
      </c>
      <c r="AN9" s="18">
        <f>SID_Lys_Individual!AK9/FI_KJday!AF9</f>
        <v>0.9638395604565736</v>
      </c>
      <c r="AO9" s="18">
        <f>SID_Lys_Individual!AL9/FI_KJday!AG9</f>
        <v>1.0607800558402094</v>
      </c>
      <c r="AP9" s="18">
        <f>SID_Lys_Individual!AM9/FI_KJday!AH9</f>
        <v>0.76330760472023096</v>
      </c>
      <c r="AQ9" s="18">
        <f>SID_Lys_Individual!AN9/FI_KJday!AI9</f>
        <v>0.83444226594172466</v>
      </c>
      <c r="AR9" s="18">
        <f>SID_Lys_Individual!AO9/FI_KJday!AJ9</f>
        <v>0.73363738598604955</v>
      </c>
      <c r="AS9" s="18">
        <f>SID_Lys_Individual!AP9/FI_KJday!AK9</f>
        <v>0.76495030068879422</v>
      </c>
      <c r="AT9" s="18">
        <f>SID_Lys_Individual!AQ9/FI_KJday!AL9</f>
        <v>0.86514171853959965</v>
      </c>
      <c r="AU9" s="18">
        <f>SID_Lys_Individual!AR9/FI_KJday!AM9</f>
        <v>0.82056433388269534</v>
      </c>
      <c r="AV9" s="18">
        <f>SID_Lys_Individual!AS9/FI_KJday!AN9</f>
        <v>0.93680603211655922</v>
      </c>
      <c r="AW9" s="18">
        <f>SID_Lys_Individual!AT9/FI_KJday!AO9</f>
        <v>1.0825104576852975</v>
      </c>
      <c r="AX9" s="18">
        <f t="shared" si="7"/>
        <v>0.84304999760610799</v>
      </c>
      <c r="AY9" s="20">
        <f t="shared" si="0"/>
        <v>0.95187141330764946</v>
      </c>
      <c r="AZ9">
        <f t="shared" si="8"/>
        <v>24</v>
      </c>
      <c r="BA9">
        <f t="shared" si="9"/>
        <v>60</v>
      </c>
      <c r="BB9">
        <f t="shared" si="10"/>
        <v>3</v>
      </c>
      <c r="BC9">
        <f t="shared" si="11"/>
        <v>7.5</v>
      </c>
      <c r="BD9" s="18">
        <f t="shared" si="12"/>
        <v>13.229499599405582</v>
      </c>
      <c r="BE9" s="18">
        <f t="shared" si="1"/>
        <v>13.219894671797711</v>
      </c>
      <c r="BF9" s="18">
        <f t="shared" si="2"/>
        <v>16.192007604857487</v>
      </c>
      <c r="BG9" s="18">
        <f t="shared" si="3"/>
        <v>13.496299894655932</v>
      </c>
      <c r="BH9" s="2">
        <v>4</v>
      </c>
      <c r="BI9" s="38">
        <v>16.008896190000002</v>
      </c>
    </row>
    <row r="10" spans="1:61" ht="15" thickBot="1" x14ac:dyDescent="0.35">
      <c r="A10" s="2">
        <v>5</v>
      </c>
      <c r="B10" s="18">
        <f>SID_Lys_Individual!B10/FI_KJday!AP10</f>
        <v>0.93262626988840214</v>
      </c>
      <c r="C10" s="18">
        <f>SID_Lys_Individual!C10/FI_KJday!AP10</f>
        <v>0.93632002623129384</v>
      </c>
      <c r="D10" s="18">
        <f>SID_Lys_Individual!D10/FI_KJday!AP10</f>
        <v>0.93570473517894337</v>
      </c>
      <c r="E10" s="18">
        <f>SID_Lys_Individual!E10/FI_KJday!AP10</f>
        <v>0.81629706453278628</v>
      </c>
      <c r="F10" s="18">
        <f t="shared" si="4"/>
        <v>0.94027381066967342</v>
      </c>
      <c r="G10" s="18">
        <f t="shared" si="5"/>
        <v>99.514069684927648</v>
      </c>
      <c r="H10" s="18">
        <f t="shared" si="6"/>
        <v>99.57950711872283</v>
      </c>
      <c r="I10" s="18"/>
      <c r="J10" s="18">
        <f>SID_Lys_Individual!G10/FI_KJday!B10</f>
        <v>0.94582449082582698</v>
      </c>
      <c r="K10" s="18">
        <f>SID_Lys_Individual!H10/FI_KJday!C10</f>
        <v>0.75407489010512296</v>
      </c>
      <c r="L10" s="18">
        <f>SID_Lys_Individual!I10/FI_KJday!D10</f>
        <v>0.61972131605129621</v>
      </c>
      <c r="M10" s="18">
        <f>SID_Lys_Individual!J10/FI_KJday!E10</f>
        <v>0.81588878407800303</v>
      </c>
      <c r="N10" s="18">
        <f>SID_Lys_Individual!K10/FI_KJday!F10</f>
        <v>0.74282740926176449</v>
      </c>
      <c r="O10" s="18">
        <f>SID_Lys_Individual!L10/FI_KJday!G10</f>
        <v>0.86852186222227434</v>
      </c>
      <c r="P10" s="18">
        <f>SID_Lys_Individual!M10/FI_KJday!H10</f>
        <v>0.89861404513578325</v>
      </c>
      <c r="Q10" s="18">
        <f>SID_Lys_Individual!N10/FI_KJday!I10</f>
        <v>0.76635386598953137</v>
      </c>
      <c r="R10" s="18">
        <f>SID_Lys_Individual!O10/FI_KJday!J10</f>
        <v>0.90798725550558013</v>
      </c>
      <c r="S10" s="18">
        <f>SID_Lys_Individual!P10/FI_KJday!K10</f>
        <v>0.78914959337703872</v>
      </c>
      <c r="T10" s="18">
        <f>SID_Lys_Individual!Q10/FI_KJday!L10</f>
        <v>0.98161952298351329</v>
      </c>
      <c r="U10" s="18">
        <f>SID_Lys_Individual!R10/FI_KJday!M10</f>
        <v>0.92940349850289483</v>
      </c>
      <c r="V10" s="12">
        <f>SID_Lys_Individual!S10/FI_KJday!N10</f>
        <v>0.94027381066967342</v>
      </c>
      <c r="W10" s="18">
        <f>SID_Lys_Individual!T10/FI_KJday!O10</f>
        <v>0.75559955205438034</v>
      </c>
      <c r="X10" s="18">
        <f>SID_Lys_Individual!U10/FI_KJday!P10</f>
        <v>0.93149252028109897</v>
      </c>
      <c r="Y10" s="18">
        <f>SID_Lys_Individual!V10/FI_KJday!Q10</f>
        <v>0.74061469005973812</v>
      </c>
      <c r="Z10" s="18">
        <f>SID_Lys_Individual!W10/FI_KJday!R10</f>
        <v>0.83877545569877388</v>
      </c>
      <c r="AA10" s="18">
        <f>SID_Lys_Individual!X10/FI_KJday!S10</f>
        <v>0.88757753034831555</v>
      </c>
      <c r="AB10" s="18">
        <f>SID_Lys_Individual!Y10/FI_KJday!T10</f>
        <v>0.68664784075178842</v>
      </c>
      <c r="AC10" s="18">
        <f>SID_Lys_Individual!Z10/FI_KJday!U10</f>
        <v>0.70958226420555126</v>
      </c>
      <c r="AD10" s="18">
        <f>SID_Lys_Individual!AA10/FI_KJday!V10</f>
        <v>0.80703005943742356</v>
      </c>
      <c r="AE10" s="18">
        <f>SID_Lys_Individual!AB10/FI_KJday!W10</f>
        <v>0.80534105661241784</v>
      </c>
      <c r="AF10" s="18">
        <f>SID_Lys_Individual!AC10/FI_KJday!X10</f>
        <v>0.73232095560154753</v>
      </c>
      <c r="AG10" s="18">
        <f>SID_Lys_Individual!AD10/FI_KJday!Y10</f>
        <v>0.45952371386690949</v>
      </c>
      <c r="AH10" s="18">
        <f>SID_Lys_Individual!AE10/FI_KJday!Z10</f>
        <v>0.92150370270900195</v>
      </c>
      <c r="AI10" s="18">
        <f>SID_Lys_Individual!AF10/FI_KJday!AA10</f>
        <v>0.80947150074640306</v>
      </c>
      <c r="AJ10" s="18">
        <f>SID_Lys_Individual!AG10/FI_KJday!AB10</f>
        <v>0.84278822321878855</v>
      </c>
      <c r="AK10" s="18">
        <f>SID_Lys_Individual!AH10/FI_KJday!AC10</f>
        <v>0.6993453589321692</v>
      </c>
      <c r="AL10" s="18">
        <f>SID_Lys_Individual!AI10/FI_KJday!AD10</f>
        <v>1.027285194115322</v>
      </c>
      <c r="AM10" s="18">
        <f>SID_Lys_Individual!AJ10/FI_KJday!AE10</f>
        <v>0.75731779795050835</v>
      </c>
      <c r="AN10" s="18">
        <f>SID_Lys_Individual!AK10/FI_KJday!AF10</f>
        <v>0.94271635336879878</v>
      </c>
      <c r="AO10" s="18">
        <f>SID_Lys_Individual!AL10/FI_KJday!AG10</f>
        <v>1.0120506278267185</v>
      </c>
      <c r="AP10" s="18">
        <f>SID_Lys_Individual!AM10/FI_KJday!AH10</f>
        <v>0.75162494358809961</v>
      </c>
      <c r="AQ10" s="18">
        <f>SID_Lys_Individual!AN10/FI_KJday!AI10</f>
        <v>0.81644743455841051</v>
      </c>
      <c r="AR10" s="18">
        <f>SID_Lys_Individual!AO10/FI_KJday!AJ10</f>
        <v>0.71747374928459584</v>
      </c>
      <c r="AS10" s="18">
        <f>SID_Lys_Individual!AP10/FI_KJday!AK10</f>
        <v>0.74326451125627013</v>
      </c>
      <c r="AT10" s="18">
        <f>SID_Lys_Individual!AQ10/FI_KJday!AL10</f>
        <v>0.85598809879970705</v>
      </c>
      <c r="AU10" s="18">
        <f>SID_Lys_Individual!AR10/FI_KJday!AM10</f>
        <v>0.81135318280691282</v>
      </c>
      <c r="AV10" s="18">
        <f>SID_Lys_Individual!AS10/FI_KJday!AN10</f>
        <v>0.91529053841795871</v>
      </c>
      <c r="AW10" s="18">
        <f>SID_Lys_Individual!AT10/FI_KJday!AO10</f>
        <v>1.0364366353588919</v>
      </c>
      <c r="AX10" s="18">
        <f t="shared" si="7"/>
        <v>0.82437809591412015</v>
      </c>
      <c r="AY10" s="20">
        <f t="shared" si="0"/>
        <v>0.9310747159254581</v>
      </c>
      <c r="AZ10">
        <f t="shared" si="8"/>
        <v>21</v>
      </c>
      <c r="BA10">
        <f t="shared" si="9"/>
        <v>52.5</v>
      </c>
      <c r="BB10">
        <f t="shared" si="10"/>
        <v>3</v>
      </c>
      <c r="BC10">
        <f t="shared" si="11"/>
        <v>7.5</v>
      </c>
      <c r="BD10" s="18">
        <f t="shared" si="12"/>
        <v>13.515174418668526</v>
      </c>
      <c r="BE10" s="18">
        <f t="shared" si="1"/>
        <v>13.505362084428395</v>
      </c>
      <c r="BF10" s="18">
        <f t="shared" si="2"/>
        <v>16.541654151294491</v>
      </c>
      <c r="BG10" s="18">
        <f t="shared" si="3"/>
        <v>13.482364667233242</v>
      </c>
      <c r="BH10" s="2">
        <v>5</v>
      </c>
      <c r="BI10" s="38">
        <v>16.354588669999998</v>
      </c>
    </row>
    <row r="11" spans="1:61" ht="15" thickBot="1" x14ac:dyDescent="0.35">
      <c r="A11" s="2">
        <v>6</v>
      </c>
      <c r="B11" s="18">
        <f>SID_Lys_Individual!B11/FI_KJday!AP11</f>
        <v>0.91645805489942722</v>
      </c>
      <c r="C11" s="18">
        <f>SID_Lys_Individual!C11/FI_KJday!AP11</f>
        <v>0.91968539999658949</v>
      </c>
      <c r="D11" s="18">
        <f>SID_Lys_Individual!D11/FI_KJday!AP11</f>
        <v>0.91892245720260401</v>
      </c>
      <c r="E11" s="18">
        <f>SID_Lys_Individual!E11/FI_KJday!AP11</f>
        <v>0.80046666376055131</v>
      </c>
      <c r="F11" s="18">
        <f t="shared" si="4"/>
        <v>0.91895188825957486</v>
      </c>
      <c r="G11" s="18">
        <f t="shared" si="5"/>
        <v>99.996797323413034</v>
      </c>
      <c r="H11" s="18">
        <f t="shared" si="6"/>
        <v>100.07982047225605</v>
      </c>
      <c r="I11" s="18"/>
      <c r="J11" s="18">
        <f>SID_Lys_Individual!G11/FI_KJday!B11</f>
        <v>0.92115546911498936</v>
      </c>
      <c r="K11" s="18">
        <f>SID_Lys_Individual!H11/FI_KJday!C11</f>
        <v>0.74027653468943766</v>
      </c>
      <c r="L11" s="18">
        <f>SID_Lys_Individual!I11/FI_KJday!D11</f>
        <v>0.6066864051389711</v>
      </c>
      <c r="M11" s="18">
        <f>SID_Lys_Individual!J11/FI_KJday!E11</f>
        <v>0.80330232707341309</v>
      </c>
      <c r="N11" s="18">
        <f>SID_Lys_Individual!K11/FI_KJday!F11</f>
        <v>0.7318478511895502</v>
      </c>
      <c r="O11" s="18">
        <f>SID_Lys_Individual!L11/FI_KJday!G11</f>
        <v>0.84683887574981598</v>
      </c>
      <c r="P11" s="18">
        <f>SID_Lys_Individual!M11/FI_KJday!H11</f>
        <v>0.8828730173251097</v>
      </c>
      <c r="Q11" s="18">
        <f>SID_Lys_Individual!N11/FI_KJday!I11</f>
        <v>0.75335276876310286</v>
      </c>
      <c r="R11" s="18">
        <f>SID_Lys_Individual!O11/FI_KJday!J11</f>
        <v>0.88025962279858361</v>
      </c>
      <c r="S11" s="18">
        <f>SID_Lys_Individual!P11/FI_KJday!K11</f>
        <v>0.77859949682154006</v>
      </c>
      <c r="T11" s="18">
        <f>SID_Lys_Individual!Q11/FI_KJday!L11</f>
        <v>0.95763220759759327</v>
      </c>
      <c r="U11" s="18">
        <f>SID_Lys_Individual!R11/FI_KJday!M11</f>
        <v>0.91112440150160712</v>
      </c>
      <c r="V11" s="12">
        <f>SID_Lys_Individual!S11/FI_KJday!N11</f>
        <v>0.91895188825957486</v>
      </c>
      <c r="W11" s="18">
        <f>SID_Lys_Individual!T11/FI_KJday!O11</f>
        <v>0.74195060363467935</v>
      </c>
      <c r="X11" s="18">
        <f>SID_Lys_Individual!U11/FI_KJday!P11</f>
        <v>0.91561256973779781</v>
      </c>
      <c r="Y11" s="18">
        <f>SID_Lys_Individual!V11/FI_KJday!Q11</f>
        <v>0.72495112057774136</v>
      </c>
      <c r="Z11" s="18">
        <f>SID_Lys_Individual!W11/FI_KJday!R11</f>
        <v>0.81975219496503859</v>
      </c>
      <c r="AA11" s="18">
        <f>SID_Lys_Individual!X11/FI_KJday!S11</f>
        <v>0.86591519561806207</v>
      </c>
      <c r="AB11" s="18">
        <f>SID_Lys_Individual!Y11/FI_KJday!T11</f>
        <v>0.6834766250447466</v>
      </c>
      <c r="AC11" s="18">
        <f>SID_Lys_Individual!Z11/FI_KJday!U11</f>
        <v>0.70661232319143363</v>
      </c>
      <c r="AD11" s="18">
        <f>SID_Lys_Individual!AA11/FI_KJday!V11</f>
        <v>0.79144927200740633</v>
      </c>
      <c r="AE11" s="18">
        <f>SID_Lys_Individual!AB11/FI_KJday!W11</f>
        <v>0.7943097061627048</v>
      </c>
      <c r="AF11" s="18">
        <f>SID_Lys_Individual!AC11/FI_KJday!X11</f>
        <v>0.72019148049484394</v>
      </c>
      <c r="AG11" s="18">
        <f>SID_Lys_Individual!AD11/FI_KJday!Y11</f>
        <v>0.46551372560891219</v>
      </c>
      <c r="AH11" s="18">
        <f>SID_Lys_Individual!AE11/FI_KJday!Z11</f>
        <v>0.89234825672839446</v>
      </c>
      <c r="AI11" s="18">
        <f>SID_Lys_Individual!AF11/FI_KJday!AA11</f>
        <v>0.79061450279104806</v>
      </c>
      <c r="AJ11" s="18">
        <f>SID_Lys_Individual!AG11/FI_KJday!AB11</f>
        <v>0.82580068581122468</v>
      </c>
      <c r="AK11" s="18">
        <f>SID_Lys_Individual!AH11/FI_KJday!AC11</f>
        <v>0.68595795963745965</v>
      </c>
      <c r="AL11" s="18">
        <f>SID_Lys_Individual!AI11/FI_KJday!AD11</f>
        <v>0.98067220040965153</v>
      </c>
      <c r="AM11" s="18">
        <f>SID_Lys_Individual!AJ11/FI_KJday!AE11</f>
        <v>0.73788976434430487</v>
      </c>
      <c r="AN11" s="18">
        <f>SID_Lys_Individual!AK11/FI_KJday!AF11</f>
        <v>0.92255213014782333</v>
      </c>
      <c r="AO11" s="18">
        <f>SID_Lys_Individual!AL11/FI_KJday!AG11</f>
        <v>0.96774737833288105</v>
      </c>
      <c r="AP11" s="18">
        <f>SID_Lys_Individual!AM11/FI_KJday!AH11</f>
        <v>0.7403208275384725</v>
      </c>
      <c r="AQ11" s="18">
        <f>SID_Lys_Individual!AN11/FI_KJday!AI11</f>
        <v>0.79925392984669075</v>
      </c>
      <c r="AR11" s="18">
        <f>SID_Lys_Individual!AO11/FI_KJday!AJ11</f>
        <v>0.70204410318142785</v>
      </c>
      <c r="AS11" s="18">
        <f>SID_Lys_Individual!AP11/FI_KJday!AK11</f>
        <v>0.72283722856949784</v>
      </c>
      <c r="AT11" s="18">
        <f>SID_Lys_Individual!AQ11/FI_KJday!AL11</f>
        <v>0.84704296930470024</v>
      </c>
      <c r="AU11" s="18">
        <f>SID_Lys_Individual!AR11/FI_KJday!AM11</f>
        <v>0.80236071515385743</v>
      </c>
      <c r="AV11" s="18">
        <f>SID_Lys_Individual!AS11/FI_KJday!AN11</f>
        <v>0.89478941526210309</v>
      </c>
      <c r="AW11" s="18">
        <f>SID_Lys_Individual!AT11/FI_KJday!AO11</f>
        <v>0.99426121904455045</v>
      </c>
      <c r="AX11" s="18">
        <f t="shared" si="7"/>
        <v>0.80672822422926838</v>
      </c>
      <c r="AY11" s="20">
        <f t="shared" si="0"/>
        <v>0.91471493609055965</v>
      </c>
      <c r="AZ11">
        <f t="shared" si="8"/>
        <v>18</v>
      </c>
      <c r="BA11">
        <f t="shared" si="9"/>
        <v>45</v>
      </c>
      <c r="BB11">
        <f t="shared" si="10"/>
        <v>0</v>
      </c>
      <c r="BC11">
        <f t="shared" si="11"/>
        <v>0</v>
      </c>
      <c r="BD11" s="18">
        <f t="shared" si="12"/>
        <v>13.800859939607454</v>
      </c>
      <c r="BE11" s="18">
        <f t="shared" si="1"/>
        <v>13.790840190965392</v>
      </c>
      <c r="BF11" s="18">
        <f t="shared" si="2"/>
        <v>16.891313795854941</v>
      </c>
      <c r="BG11" s="18">
        <f t="shared" si="3"/>
        <v>13.472598603399529</v>
      </c>
      <c r="BH11" s="2">
        <v>6</v>
      </c>
      <c r="BI11" s="38">
        <v>16.700294100000001</v>
      </c>
    </row>
    <row r="12" spans="1:61" ht="15" thickBot="1" x14ac:dyDescent="0.35">
      <c r="A12" s="2">
        <v>7</v>
      </c>
      <c r="B12" s="18">
        <f>SID_Lys_Individual!B12/FI_KJday!AP12</f>
        <v>0.90091285323150994</v>
      </c>
      <c r="C12" s="18">
        <f>SID_Lys_Individual!C12/FI_KJday!AP12</f>
        <v>0.90370490574692963</v>
      </c>
      <c r="D12" s="18">
        <f>SID_Lys_Individual!D12/FI_KJday!AP12</f>
        <v>0.90282173310951075</v>
      </c>
      <c r="E12" s="18">
        <f>SID_Lys_Individual!E12/FI_KJday!AP12</f>
        <v>0.7852766271977939</v>
      </c>
      <c r="F12" s="18">
        <f t="shared" si="4"/>
        <v>0.89861662755187421</v>
      </c>
      <c r="G12" s="18">
        <f t="shared" si="5"/>
        <v>100.46795323263633</v>
      </c>
      <c r="H12" s="18">
        <f t="shared" si="6"/>
        <v>100.56623459204373</v>
      </c>
      <c r="I12" s="18"/>
      <c r="J12" s="18">
        <f>SID_Lys_Individual!G12/FI_KJday!B12</f>
        <v>0.89780602560440226</v>
      </c>
      <c r="K12" s="18">
        <f>SID_Lys_Individual!H12/FI_KJday!C12</f>
        <v>0.72700430329565668</v>
      </c>
      <c r="L12" s="18">
        <f>SID_Lys_Individual!I12/FI_KJday!D12</f>
        <v>0.59423061488567419</v>
      </c>
      <c r="M12" s="18">
        <f>SID_Lys_Individual!J12/FI_KJday!E12</f>
        <v>0.79112593755597083</v>
      </c>
      <c r="N12" s="18">
        <f>SID_Lys_Individual!K12/FI_KJday!F12</f>
        <v>0.72120954426500239</v>
      </c>
      <c r="O12" s="18">
        <f>SID_Lys_Individual!L12/FI_KJday!G12</f>
        <v>0.82626501972685118</v>
      </c>
      <c r="P12" s="18">
        <f>SID_Lys_Individual!M12/FI_KJday!H12</f>
        <v>0.86770381509194328</v>
      </c>
      <c r="Q12" s="18">
        <f>SID_Lys_Individual!N12/FI_KJday!I12</f>
        <v>0.74081197699165258</v>
      </c>
      <c r="R12" s="18">
        <f>SID_Lys_Individual!O12/FI_KJday!J12</f>
        <v>0.85425155558113453</v>
      </c>
      <c r="S12" s="18">
        <f>SID_Lys_Individual!P12/FI_KJday!K12</f>
        <v>0.76835079783894888</v>
      </c>
      <c r="T12" s="18">
        <f>SID_Lys_Individual!Q12/FI_KJday!L12</f>
        <v>0.93484914933951935</v>
      </c>
      <c r="U12" s="18">
        <f>SID_Lys_Individual!R12/FI_KJday!M12</f>
        <v>0.89358187482149221</v>
      </c>
      <c r="V12" s="12">
        <f>SID_Lys_Individual!S12/FI_KJday!N12</f>
        <v>0.89861662755187421</v>
      </c>
      <c r="W12" s="18">
        <f>SID_Lys_Individual!T12/FI_KJday!O12</f>
        <v>0.72881909323091321</v>
      </c>
      <c r="X12" s="18">
        <f>SID_Lys_Individual!U12/FI_KJday!P12</f>
        <v>0.90030269938930418</v>
      </c>
      <c r="Y12" s="18">
        <f>SID_Lys_Individual!V12/FI_KJday!Q12</f>
        <v>0.70997810023683416</v>
      </c>
      <c r="Z12" s="18">
        <f>SID_Lys_Individual!W12/FI_KJday!R12</f>
        <v>0.8016129147995299</v>
      </c>
      <c r="AA12" s="18">
        <f>SID_Lys_Individual!X12/FI_KJday!S12</f>
        <v>0.84534126572066592</v>
      </c>
      <c r="AB12" s="18">
        <f>SID_Lys_Individual!Y12/FI_KJday!T12</f>
        <v>0.68034087483725392</v>
      </c>
      <c r="AC12" s="18">
        <f>SID_Lys_Individual!Z12/FI_KJday!U12</f>
        <v>0.70366893023951471</v>
      </c>
      <c r="AD12" s="18">
        <f>SID_Lys_Individual!AA12/FI_KJday!V12</f>
        <v>0.77649212448076066</v>
      </c>
      <c r="AE12" s="18">
        <f>SID_Lys_Individual!AB12/FI_KJday!W12</f>
        <v>0.78360113114129792</v>
      </c>
      <c r="AF12" s="18">
        <f>SID_Lys_Individual!AC12/FI_KJday!X12</f>
        <v>0.70847917536281679</v>
      </c>
      <c r="AG12" s="18">
        <f>SID_Lys_Individual!AD12/FI_KJday!Y12</f>
        <v>0.47166388255257868</v>
      </c>
      <c r="AH12" s="18">
        <f>SID_Lys_Individual!AE12/FI_KJday!Z12</f>
        <v>0.86506655707439406</v>
      </c>
      <c r="AI12" s="18">
        <f>SID_Lys_Individual!AF12/FI_KJday!AA12</f>
        <v>0.77266567759518456</v>
      </c>
      <c r="AJ12" s="18">
        <f>SID_Lys_Individual!AG12/FI_KJday!AB12</f>
        <v>0.80952551925763028</v>
      </c>
      <c r="AK12" s="18">
        <f>SID_Lys_Individual!AH12/FI_KJday!AC12</f>
        <v>0.67310175958355067</v>
      </c>
      <c r="AL12" s="18">
        <f>SID_Lys_Individual!AI12/FI_KJday!AD12</f>
        <v>0.93826343916638355</v>
      </c>
      <c r="AM12" s="18">
        <f>SID_Lys_Individual!AJ12/FI_KJday!AE12</f>
        <v>0.71948247933061282</v>
      </c>
      <c r="AN12" s="18">
        <f>SID_Lys_Individual!AK12/FI_KJday!AF12</f>
        <v>0.90327571065329804</v>
      </c>
      <c r="AO12" s="18">
        <f>SID_Lys_Individual!AL12/FI_KJday!AG12</f>
        <v>0.9273077072625181</v>
      </c>
      <c r="AP12" s="18">
        <f>SID_Lys_Individual!AM12/FI_KJday!AH12</f>
        <v>0.72936976943871712</v>
      </c>
      <c r="AQ12" s="18">
        <f>SID_Lys_Individual!AN12/FI_KJday!AI12</f>
        <v>0.7828092948798907</v>
      </c>
      <c r="AR12" s="18">
        <f>SID_Lys_Individual!AO12/FI_KJday!AJ12</f>
        <v>0.68730670247066894</v>
      </c>
      <c r="AS12" s="18">
        <f>SID_Lys_Individual!AP12/FI_KJday!AK12</f>
        <v>0.70356549869437612</v>
      </c>
      <c r="AT12" s="18">
        <f>SID_Lys_Individual!AQ12/FI_KJday!AL12</f>
        <v>0.83829495063325921</v>
      </c>
      <c r="AU12" s="18">
        <f>SID_Lys_Individual!AR12/FI_KJday!AM12</f>
        <v>0.7935792238615913</v>
      </c>
      <c r="AV12" s="18">
        <f>SID_Lys_Individual!AS12/FI_KJday!AN12</f>
        <v>0.87523245550025353</v>
      </c>
      <c r="AW12" s="18">
        <f>SID_Lys_Individual!AT12/FI_KJday!AO12</f>
        <v>0.95550918388062034</v>
      </c>
      <c r="AX12" s="18">
        <f t="shared" si="7"/>
        <v>0.79001158409561345</v>
      </c>
      <c r="AY12" s="20">
        <f t="shared" si="0"/>
        <v>0.89696119544782027</v>
      </c>
      <c r="AZ12">
        <f t="shared" si="8"/>
        <v>16</v>
      </c>
      <c r="BA12">
        <f t="shared" si="9"/>
        <v>40</v>
      </c>
      <c r="BB12">
        <f t="shared" si="10"/>
        <v>0</v>
      </c>
      <c r="BC12">
        <f t="shared" si="11"/>
        <v>0</v>
      </c>
      <c r="BD12" s="18">
        <f t="shared" si="12"/>
        <v>14.086521916859217</v>
      </c>
      <c r="BE12" s="18">
        <f t="shared" si="1"/>
        <v>14.076294770908497</v>
      </c>
      <c r="BF12" s="18">
        <f t="shared" si="2"/>
        <v>17.240944624543808</v>
      </c>
      <c r="BG12" s="18">
        <f t="shared" si="3"/>
        <v>13.466514583758345</v>
      </c>
      <c r="BH12" s="2">
        <v>7</v>
      </c>
      <c r="BI12" s="38">
        <v>17.045971039999991</v>
      </c>
    </row>
    <row r="13" spans="1:61" ht="15" thickBot="1" x14ac:dyDescent="0.35">
      <c r="A13" s="2">
        <v>8</v>
      </c>
      <c r="B13" s="18">
        <f>SID_Lys_Individual!B13/FI_KJday!AP13</f>
        <v>0.88595053042912397</v>
      </c>
      <c r="C13" s="18">
        <f>SID_Lys_Individual!C13/FI_KJday!AP13</f>
        <v>0.88833654316530897</v>
      </c>
      <c r="D13" s="18">
        <f>SID_Lys_Individual!D13/FI_KJday!AP13</f>
        <v>0.88735882662128374</v>
      </c>
      <c r="E13" s="18">
        <f>SID_Lys_Individual!E13/FI_KJday!AP13</f>
        <v>0.77068625732976004</v>
      </c>
      <c r="F13" s="18">
        <f t="shared" si="4"/>
        <v>0.8792061366956192</v>
      </c>
      <c r="G13" s="18">
        <f t="shared" si="5"/>
        <v>100.92727855111491</v>
      </c>
      <c r="H13" s="18">
        <f t="shared" si="6"/>
        <v>101.03848302333344</v>
      </c>
      <c r="I13" s="18"/>
      <c r="J13" s="18">
        <f>SID_Lys_Individual!G13/FI_KJday!B13</f>
        <v>0.87566688129623971</v>
      </c>
      <c r="K13" s="18">
        <f>SID_Lys_Individual!H13/FI_KJday!C13</f>
        <v>0.71422503114738556</v>
      </c>
      <c r="L13" s="18">
        <f>SID_Lys_Individual!I13/FI_KJday!D13</f>
        <v>0.58230635161043964</v>
      </c>
      <c r="M13" s="18">
        <f>SID_Lys_Individual!J13/FI_KJday!E13</f>
        <v>0.77933175646587227</v>
      </c>
      <c r="N13" s="18">
        <f>SID_Lys_Individual!K13/FI_KJday!F13</f>
        <v>0.71089678633258702</v>
      </c>
      <c r="O13" s="18">
        <f>SID_Lys_Individual!L13/FI_KJday!G13</f>
        <v>0.80671718487605293</v>
      </c>
      <c r="P13" s="18">
        <f>SID_Lys_Individual!M13/FI_KJday!H13</f>
        <v>0.85308037704109463</v>
      </c>
      <c r="Q13" s="18">
        <f>SID_Lys_Individual!N13/FI_KJday!I13</f>
        <v>0.72870742735885463</v>
      </c>
      <c r="R13" s="18">
        <f>SID_Lys_Individual!O13/FI_KJday!J13</f>
        <v>0.82981471936669271</v>
      </c>
      <c r="S13" s="18">
        <f>SID_Lys_Individual!P13/FI_KJday!K13</f>
        <v>0.7583819614456887</v>
      </c>
      <c r="T13" s="18">
        <f>SID_Lys_Individual!Q13/FI_KJday!L13</f>
        <v>0.91317590047707797</v>
      </c>
      <c r="U13" s="18">
        <f>SID_Lys_Individual!R13/FI_KJday!M13</f>
        <v>0.87673729414858104</v>
      </c>
      <c r="V13" s="12">
        <f>SID_Lys_Individual!S13/FI_KJday!N13</f>
        <v>0.8792061366956192</v>
      </c>
      <c r="W13" s="18">
        <f>SID_Lys_Individual!T13/FI_KJday!O13</f>
        <v>0.71616922397382365</v>
      </c>
      <c r="X13" s="18">
        <f>SID_Lys_Individual!U13/FI_KJday!P13</f>
        <v>0.88551821954980714</v>
      </c>
      <c r="Y13" s="18">
        <f>SID_Lys_Individual!V13/FI_KJday!Q13</f>
        <v>0.69564393212258935</v>
      </c>
      <c r="Z13" s="18">
        <f>SID_Lys_Individual!W13/FI_KJday!R13</f>
        <v>0.7843013306275195</v>
      </c>
      <c r="AA13" s="18">
        <f>SID_Lys_Individual!X13/FI_KJday!S13</f>
        <v>0.8257663998316509</v>
      </c>
      <c r="AB13" s="18">
        <f>SID_Lys_Individual!Y13/FI_KJday!T13</f>
        <v>0.67723264126523464</v>
      </c>
      <c r="AC13" s="18">
        <f>SID_Lys_Individual!Z13/FI_KJday!U13</f>
        <v>0.7007517787381764</v>
      </c>
      <c r="AD13" s="18">
        <f>SID_Lys_Individual!AA13/FI_KJday!V13</f>
        <v>0.76212183924863419</v>
      </c>
      <c r="AE13" s="18">
        <f>SID_Lys_Individual!AB13/FI_KJday!W13</f>
        <v>0.77319161928093794</v>
      </c>
      <c r="AF13" s="18">
        <f>SID_Lys_Individual!AC13/FI_KJday!X13</f>
        <v>0.69716922838948669</v>
      </c>
      <c r="AG13" s="18">
        <f>SID_Lys_Individual!AD13/FI_KJday!Y13</f>
        <v>0.47798076311854204</v>
      </c>
      <c r="AH13" s="18">
        <f>SID_Lys_Individual!AE13/FI_KJday!Z13</f>
        <v>0.83947305416035012</v>
      </c>
      <c r="AI13" s="18">
        <f>SID_Lys_Individual!AF13/FI_KJday!AA13</f>
        <v>0.75555722146249427</v>
      </c>
      <c r="AJ13" s="18">
        <f>SID_Lys_Individual!AG13/FI_KJday!AB13</f>
        <v>0.7939104939749525</v>
      </c>
      <c r="AK13" s="18">
        <f>SID_Lys_Individual!AH13/FI_KJday!AC13</f>
        <v>0.66075298828649198</v>
      </c>
      <c r="AL13" s="18">
        <f>SID_Lys_Individual!AI13/FI_KJday!AD13</f>
        <v>0.8995006835951902</v>
      </c>
      <c r="AM13" s="18">
        <f>SID_Lys_Individual!AJ13/FI_KJday!AE13</f>
        <v>0.70202628386602606</v>
      </c>
      <c r="AN13" s="18">
        <f>SID_Lys_Individual!AK13/FI_KJday!AF13</f>
        <v>0.88482270082670922</v>
      </c>
      <c r="AO13" s="18">
        <f>SID_Lys_Individual!AL13/FI_KJday!AG13</f>
        <v>0.89023359413226422</v>
      </c>
      <c r="AP13" s="18">
        <f>SID_Lys_Individual!AM13/FI_KJday!AH13</f>
        <v>0.71876259326594349</v>
      </c>
      <c r="AQ13" s="18">
        <f>SID_Lys_Individual!AN13/FI_KJday!AI13</f>
        <v>0.7670655560882389</v>
      </c>
      <c r="AR13" s="18">
        <f>SID_Lys_Individual!AO13/FI_KJday!AJ13</f>
        <v>0.6732124501337573</v>
      </c>
      <c r="AS13" s="18">
        <f>SID_Lys_Individual!AP13/FI_KJday!AK13</f>
        <v>0.68534694455647771</v>
      </c>
      <c r="AT13" s="18">
        <f>SID_Lys_Individual!AQ13/FI_KJday!AL13</f>
        <v>0.82973334572619373</v>
      </c>
      <c r="AU13" s="18">
        <f>SID_Lys_Individual!AR13/FI_KJday!AM13</f>
        <v>0.78500135907930502</v>
      </c>
      <c r="AV13" s="18">
        <f>SID_Lys_Individual!AS13/FI_KJday!AN13</f>
        <v>0.85655578841596369</v>
      </c>
      <c r="AW13" s="18">
        <f>SID_Lys_Individual!AT13/FI_KJday!AO13</f>
        <v>0.91977259488971219</v>
      </c>
      <c r="AX13" s="18">
        <f t="shared" si="7"/>
        <v>0.77414556092171638</v>
      </c>
      <c r="AY13" s="20">
        <f t="shared" si="0"/>
        <v>0.87652321157811275</v>
      </c>
      <c r="AZ13">
        <f t="shared" si="8"/>
        <v>15</v>
      </c>
      <c r="BA13">
        <f t="shared" si="9"/>
        <v>37.5</v>
      </c>
      <c r="BB13">
        <f t="shared" si="10"/>
        <v>0</v>
      </c>
      <c r="BC13">
        <f t="shared" si="11"/>
        <v>0</v>
      </c>
      <c r="BD13" s="18">
        <f t="shared" si="12"/>
        <v>14.372209578133342</v>
      </c>
      <c r="BE13" s="18">
        <f t="shared" si="1"/>
        <v>14.361775016226758</v>
      </c>
      <c r="BF13" s="18">
        <f t="shared" si="2"/>
        <v>17.590606888728949</v>
      </c>
      <c r="BG13" s="18">
        <f t="shared" si="3"/>
        <v>13.463691141274165</v>
      </c>
      <c r="BH13" s="2">
        <v>8</v>
      </c>
      <c r="BI13" s="38">
        <v>17.391679059999994</v>
      </c>
    </row>
    <row r="14" spans="1:61" ht="15" thickBot="1" x14ac:dyDescent="0.35">
      <c r="A14" s="2">
        <v>9</v>
      </c>
      <c r="B14" s="18">
        <f>SID_Lys_Individual!B14/FI_KJday!AP14</f>
        <v>0.87153974482678609</v>
      </c>
      <c r="C14" s="18">
        <f>SID_Lys_Individual!C14/FI_KJday!AP14</f>
        <v>0.87354726814363548</v>
      </c>
      <c r="D14" s="18">
        <f>SID_Lys_Individual!D14/FI_KJday!AP14</f>
        <v>0.87249909359532196</v>
      </c>
      <c r="E14" s="18">
        <f>SID_Lys_Individual!E14/FI_KJday!AP14</f>
        <v>0.75666277847879526</v>
      </c>
      <c r="F14" s="18">
        <f t="shared" si="4"/>
        <v>0.86066356817957324</v>
      </c>
      <c r="G14" s="18">
        <f t="shared" si="5"/>
        <v>101.37516282242346</v>
      </c>
      <c r="H14" s="18">
        <f t="shared" si="6"/>
        <v>101.49694961427414</v>
      </c>
      <c r="I14" s="18"/>
      <c r="J14" s="18">
        <f>SID_Lys_Individual!G14/FI_KJday!B14</f>
        <v>0.85464617303075985</v>
      </c>
      <c r="K14" s="18">
        <f>SID_Lys_Individual!H14/FI_KJday!C14</f>
        <v>0.70191858855657807</v>
      </c>
      <c r="L14" s="18">
        <f>SID_Lys_Individual!I14/FI_KJday!D14</f>
        <v>0.57088494040231286</v>
      </c>
      <c r="M14" s="18">
        <f>SID_Lys_Individual!J14/FI_KJday!E14</f>
        <v>0.76790595380262305</v>
      </c>
      <c r="N14" s="18">
        <f>SID_Lys_Individual!K14/FI_KJday!F14</f>
        <v>0.70089482440918704</v>
      </c>
      <c r="O14" s="18">
        <f>SID_Lys_Individual!L14/FI_KJday!G14</f>
        <v>0.78812036702958232</v>
      </c>
      <c r="P14" s="18">
        <f>SID_Lys_Individual!M14/FI_KJday!H14</f>
        <v>0.83896484728398313</v>
      </c>
      <c r="Q14" s="18">
        <f>SID_Lys_Individual!N14/FI_KJday!I14</f>
        <v>0.71701670515648797</v>
      </c>
      <c r="R14" s="18">
        <f>SID_Lys_Individual!O14/FI_KJday!J14</f>
        <v>0.80679757519946071</v>
      </c>
      <c r="S14" s="18">
        <f>SID_Lys_Individual!P14/FI_KJday!K14</f>
        <v>0.74869020913248663</v>
      </c>
      <c r="T14" s="18">
        <f>SID_Lys_Individual!Q14/FI_KJday!L14</f>
        <v>0.8925275909659568</v>
      </c>
      <c r="U14" s="18">
        <f>SID_Lys_Individual!R14/FI_KJday!M14</f>
        <v>0.86055464957689165</v>
      </c>
      <c r="V14" s="12">
        <f>SID_Lys_Individual!S14/FI_KJday!N14</f>
        <v>0.86066356817957324</v>
      </c>
      <c r="W14" s="18">
        <f>SID_Lys_Individual!T14/FI_KJday!O14</f>
        <v>0.70398154162071169</v>
      </c>
      <c r="X14" s="18">
        <f>SID_Lys_Individual!U14/FI_KJday!P14</f>
        <v>0.87123946994994117</v>
      </c>
      <c r="Y14" s="18">
        <f>SID_Lys_Individual!V14/FI_KJday!Q14</f>
        <v>0.68191516567352795</v>
      </c>
      <c r="Z14" s="18">
        <f>SID_Lys_Individual!W14/FI_KJday!R14</f>
        <v>0.76776582071416188</v>
      </c>
      <c r="AA14" s="18">
        <f>SID_Lys_Individual!X14/FI_KJday!S14</f>
        <v>0.80712820303049804</v>
      </c>
      <c r="AB14" s="18">
        <f>SID_Lys_Individual!Y14/FI_KJday!T14</f>
        <v>0.67415525616360572</v>
      </c>
      <c r="AC14" s="18">
        <f>SID_Lys_Individual!Z14/FI_KJday!U14</f>
        <v>0.69786056344300318</v>
      </c>
      <c r="AD14" s="18">
        <f>SID_Lys_Individual!AA14/FI_KJday!V14</f>
        <v>0.74830447629830099</v>
      </c>
      <c r="AE14" s="18">
        <f>SID_Lys_Individual!AB14/FI_KJday!W14</f>
        <v>0.76307351416214886</v>
      </c>
      <c r="AF14" s="18">
        <f>SID_Lys_Individual!AC14/FI_KJday!X14</f>
        <v>0.68623813121079047</v>
      </c>
      <c r="AG14" s="18">
        <f>SID_Lys_Individual!AD14/FI_KJday!Y14</f>
        <v>0.48447130877197414</v>
      </c>
      <c r="AH14" s="18">
        <f>SID_Lys_Individual!AE14/FI_KJday!Z14</f>
        <v>0.81542530283831949</v>
      </c>
      <c r="AI14" s="18">
        <f>SID_Lys_Individual!AF14/FI_KJday!AA14</f>
        <v>0.73923136899870623</v>
      </c>
      <c r="AJ14" s="18">
        <f>SID_Lys_Individual!AG14/FI_KJday!AB14</f>
        <v>0.77892013675999394</v>
      </c>
      <c r="AK14" s="18">
        <f>SID_Lys_Individual!AH14/FI_KJday!AC14</f>
        <v>0.64887511044860324</v>
      </c>
      <c r="AL14" s="18">
        <f>SID_Lys_Individual!AI14/FI_KJday!AD14</f>
        <v>0.86394529657720187</v>
      </c>
      <c r="AM14" s="18">
        <f>SID_Lys_Individual!AJ14/FI_KJday!AE14</f>
        <v>0.68544082230205683</v>
      </c>
      <c r="AN14" s="18">
        <f>SID_Lys_Individual!AK14/FI_KJday!AF14</f>
        <v>0.86715460835152391</v>
      </c>
      <c r="AO14" s="18">
        <f>SID_Lys_Individual!AL14/FI_KJday!AG14</f>
        <v>0.85613378126836204</v>
      </c>
      <c r="AP14" s="18">
        <f>SID_Lys_Individual!AM14/FI_KJday!AH14</f>
        <v>0.70847986992419643</v>
      </c>
      <c r="AQ14" s="18">
        <f>SID_Lys_Individual!AN14/FI_KJday!AI14</f>
        <v>0.75197875420484817</v>
      </c>
      <c r="AR14" s="18">
        <f>SID_Lys_Individual!AO14/FI_KJday!AJ14</f>
        <v>0.65971675588891809</v>
      </c>
      <c r="AS14" s="18">
        <f>SID_Lys_Individual!AP14/FI_KJday!AK14</f>
        <v>0.66810068382290411</v>
      </c>
      <c r="AT14" s="18">
        <f>SID_Lys_Individual!AQ14/FI_KJday!AL14</f>
        <v>0.82136067091036624</v>
      </c>
      <c r="AU14" s="18">
        <f>SID_Lys_Individual!AR14/FI_KJday!AM14</f>
        <v>0.77662010780481405</v>
      </c>
      <c r="AV14" s="18">
        <f>SID_Lys_Individual!AS14/FI_KJday!AN14</f>
        <v>0.83870118046622899</v>
      </c>
      <c r="AW14" s="18">
        <f>SID_Lys_Individual!AT14/FI_KJday!AO14</f>
        <v>0.88672553361906914</v>
      </c>
      <c r="AX14" s="18">
        <f t="shared" si="7"/>
        <v>0.75906323569876633</v>
      </c>
      <c r="AY14" s="20">
        <f t="shared" si="0"/>
        <v>0.85583625962084164</v>
      </c>
      <c r="AZ14">
        <f t="shared" si="8"/>
        <v>13</v>
      </c>
      <c r="BA14">
        <f t="shared" si="9"/>
        <v>32.5</v>
      </c>
      <c r="BB14">
        <f t="shared" si="10"/>
        <v>0</v>
      </c>
      <c r="BC14">
        <f t="shared" si="11"/>
        <v>0</v>
      </c>
      <c r="BD14" s="18">
        <f t="shared" si="12"/>
        <v>14.657880116725904</v>
      </c>
      <c r="BE14" s="18">
        <f t="shared" si="1"/>
        <v>14.647238151294927</v>
      </c>
      <c r="BF14" s="18">
        <f t="shared" si="2"/>
        <v>17.940248195916585</v>
      </c>
      <c r="BG14" s="18">
        <f t="shared" si="3"/>
        <v>13.463782701996051</v>
      </c>
      <c r="BH14" s="2">
        <v>9</v>
      </c>
      <c r="BI14" s="38">
        <v>17.737366360000003</v>
      </c>
    </row>
    <row r="15" spans="1:61" ht="15" thickBot="1" x14ac:dyDescent="0.35">
      <c r="A15" s="2">
        <v>10</v>
      </c>
      <c r="B15" s="18">
        <f>SID_Lys_Individual!B15/FI_KJday!AP15</f>
        <v>0.85764769503148319</v>
      </c>
      <c r="C15" s="18">
        <f>SID_Lys_Individual!C15/FI_KJday!AP15</f>
        <v>0.85930269560433992</v>
      </c>
      <c r="D15" s="18">
        <f>SID_Lys_Individual!D15/FI_KJday!AP15</f>
        <v>0.85820668058340532</v>
      </c>
      <c r="E15" s="18">
        <f>SID_Lys_Individual!E15/FI_KJday!AP15</f>
        <v>0.74317269575461364</v>
      </c>
      <c r="F15" s="18">
        <f t="shared" si="4"/>
        <v>0.84292243046187509</v>
      </c>
      <c r="G15" s="18">
        <f t="shared" si="5"/>
        <v>101.81324515390524</v>
      </c>
      <c r="H15" s="18">
        <f t="shared" si="6"/>
        <v>101.94327076258837</v>
      </c>
      <c r="I15" s="18"/>
      <c r="J15" s="18">
        <f>SID_Lys_Individual!G15/FI_KJday!B15</f>
        <v>0.83466110917129688</v>
      </c>
      <c r="K15" s="18">
        <f>SID_Lys_Individual!H15/FI_KJday!C15</f>
        <v>0.6900558366063887</v>
      </c>
      <c r="L15" s="18">
        <f>SID_Lys_Individual!I15/FI_KJday!D15</f>
        <v>0.55993968430924257</v>
      </c>
      <c r="M15" s="18">
        <f>SID_Lys_Individual!J15/FI_KJday!E15</f>
        <v>0.75683530853229075</v>
      </c>
      <c r="N15" s="18">
        <f>SID_Lys_Individual!K15/FI_KJday!F15</f>
        <v>0.69119351456770939</v>
      </c>
      <c r="O15" s="18">
        <f>SID_Lys_Individual!L15/FI_KJday!G15</f>
        <v>0.77041061144690526</v>
      </c>
      <c r="P15" s="18">
        <f>SID_Lys_Individual!M15/FI_KJday!H15</f>
        <v>0.82533545179039269</v>
      </c>
      <c r="Q15" s="18">
        <f>SID_Lys_Individual!N15/FI_KJday!I15</f>
        <v>0.70571890556896122</v>
      </c>
      <c r="R15" s="18">
        <f>SID_Lys_Individual!O15/FI_KJday!J15</f>
        <v>0.78508597137860714</v>
      </c>
      <c r="S15" s="18">
        <f>SID_Lys_Individual!P15/FI_KJday!K15</f>
        <v>0.73925580835004034</v>
      </c>
      <c r="T15" s="18">
        <f>SID_Lys_Individual!Q15/FI_KJday!L15</f>
        <v>0.87284370897692432</v>
      </c>
      <c r="U15" s="18">
        <f>SID_Lys_Individual!R15/FI_KJday!M15</f>
        <v>0.84498615701640523</v>
      </c>
      <c r="V15" s="12">
        <f>SID_Lys_Individual!S15/FI_KJday!N15</f>
        <v>0.84292243046187509</v>
      </c>
      <c r="W15" s="18">
        <f>SID_Lys_Individual!T15/FI_KJday!O15</f>
        <v>0.69222792815519196</v>
      </c>
      <c r="X15" s="18">
        <f>SID_Lys_Individual!U15/FI_KJday!P15</f>
        <v>0.85744087651677992</v>
      </c>
      <c r="Y15" s="18">
        <f>SID_Lys_Individual!V15/FI_KJday!Q15</f>
        <v>0.66874778851401895</v>
      </c>
      <c r="Z15" s="18">
        <f>SID_Lys_Individual!W15/FI_KJday!R15</f>
        <v>0.75194786726287155</v>
      </c>
      <c r="AA15" s="18">
        <f>SID_Lys_Individual!X15/FI_KJday!S15</f>
        <v>0.7893567277286887</v>
      </c>
      <c r="AB15" s="18">
        <f>SID_Lys_Individual!Y15/FI_KJday!T15</f>
        <v>0.67111190904255635</v>
      </c>
      <c r="AC15" s="18">
        <f>SID_Lys_Individual!Z15/FI_KJday!U15</f>
        <v>0.69499498080597477</v>
      </c>
      <c r="AD15" s="18">
        <f>SID_Lys_Individual!AA15/FI_KJday!V15</f>
        <v>0.73500866467979087</v>
      </c>
      <c r="AE15" s="18">
        <f>SID_Lys_Individual!AB15/FI_KJday!W15</f>
        <v>0.75323471933734931</v>
      </c>
      <c r="AF15" s="18">
        <f>SID_Lys_Individual!AC15/FI_KJday!X15</f>
        <v>0.67566413430285355</v>
      </c>
      <c r="AG15" s="18">
        <f>SID_Lys_Individual!AD15/FI_KJday!Y15</f>
        <v>0.49114284953242776</v>
      </c>
      <c r="AH15" s="18">
        <f>SID_Lys_Individual!AE15/FI_KJday!Z15</f>
        <v>0.79277803073158837</v>
      </c>
      <c r="AI15" s="18">
        <f>SID_Lys_Individual!AF15/FI_KJday!AA15</f>
        <v>0.72363553323353957</v>
      </c>
      <c r="AJ15" s="18">
        <f>SID_Lys_Individual!AG15/FI_KJday!AB15</f>
        <v>0.76452144568280067</v>
      </c>
      <c r="AK15" s="18">
        <f>SID_Lys_Individual!AH15/FI_KJday!AC15</f>
        <v>0.63744501843740975</v>
      </c>
      <c r="AL15" s="18">
        <f>SID_Lys_Individual!AI15/FI_KJday!AD15</f>
        <v>0.83120317930471699</v>
      </c>
      <c r="AM15" s="18">
        <f>SID_Lys_Individual!AJ15/FI_KJday!AE15</f>
        <v>0.66967043744265409</v>
      </c>
      <c r="AN15" s="18">
        <f>SID_Lys_Individual!AK15/FI_KJday!AF15</f>
        <v>0.85021595110046988</v>
      </c>
      <c r="AO15" s="18">
        <f>SID_Lys_Individual!AL15/FI_KJday!AG15</f>
        <v>0.82465245333242765</v>
      </c>
      <c r="AP15" s="18">
        <f>SID_Lys_Individual!AM15/FI_KJday!AH15</f>
        <v>0.698503553245716</v>
      </c>
      <c r="AQ15" s="18">
        <f>SID_Lys_Individual!AN15/FI_KJday!AI15</f>
        <v>0.73750436529585961</v>
      </c>
      <c r="AR15" s="18">
        <f>SID_Lys_Individual!AO15/FI_KJday!AJ15</f>
        <v>0.64678856989730682</v>
      </c>
      <c r="AS15" s="18">
        <f>SID_Lys_Individual!AP15/FI_KJday!AK15</f>
        <v>0.65175390474819994</v>
      </c>
      <c r="AT15" s="18">
        <f>SID_Lys_Individual!AQ15/FI_KJday!AL15</f>
        <v>0.81316255898182466</v>
      </c>
      <c r="AU15" s="18">
        <f>SID_Lys_Individual!AR15/FI_KJday!AM15</f>
        <v>0.76842430173235154</v>
      </c>
      <c r="AV15" s="18">
        <f>SID_Lys_Individual!AS15/FI_KJday!AN15</f>
        <v>0.8216208352973573</v>
      </c>
      <c r="AW15" s="18">
        <f>SID_Lys_Individual!AT15/FI_KJday!AO15</f>
        <v>0.85606906523420356</v>
      </c>
      <c r="AX15" s="18">
        <f t="shared" si="7"/>
        <v>0.74470180369384931</v>
      </c>
      <c r="AY15" s="20">
        <f t="shared" si="0"/>
        <v>0.83002963380185213</v>
      </c>
      <c r="AZ15">
        <f t="shared" si="8"/>
        <v>12</v>
      </c>
      <c r="BA15">
        <f t="shared" si="9"/>
        <v>30</v>
      </c>
      <c r="BB15">
        <f t="shared" si="10"/>
        <v>0</v>
      </c>
      <c r="BC15">
        <f t="shared" si="11"/>
        <v>0</v>
      </c>
      <c r="BD15" s="18">
        <f t="shared" si="12"/>
        <v>14.943554935988844</v>
      </c>
      <c r="BE15" s="18">
        <f t="shared" si="1"/>
        <v>14.932705563925605</v>
      </c>
      <c r="BF15" s="18">
        <f t="shared" si="2"/>
        <v>18.289894742353585</v>
      </c>
      <c r="BG15" s="18">
        <f t="shared" si="3"/>
        <v>13.466486534450004</v>
      </c>
      <c r="BH15" s="2">
        <v>10</v>
      </c>
      <c r="BI15" s="38">
        <v>18.083058839999996</v>
      </c>
    </row>
    <row r="16" spans="1:61" ht="15" thickBot="1" x14ac:dyDescent="0.35">
      <c r="A16" s="2">
        <v>11</v>
      </c>
      <c r="B16" s="18">
        <f>SID_Lys_Individual!B16/FI_KJday!AP16</f>
        <v>0.8442455375134621</v>
      </c>
      <c r="C16" s="18">
        <f>SID_Lys_Individual!C16/FI_KJday!AP16</f>
        <v>0.84557252141444217</v>
      </c>
      <c r="D16" s="18">
        <f>SID_Lys_Individual!D16/FI_KJday!AP16</f>
        <v>0.84444992852345013</v>
      </c>
      <c r="E16" s="18">
        <f>SID_Lys_Individual!E16/FI_KJday!AP16</f>
        <v>0.73018627854904794</v>
      </c>
      <c r="F16" s="18">
        <f t="shared" si="4"/>
        <v>0.82594083236620364</v>
      </c>
      <c r="G16" s="18">
        <f t="shared" si="5"/>
        <v>102.24097119695857</v>
      </c>
      <c r="H16" s="18">
        <f t="shared" si="6"/>
        <v>102.37688806255002</v>
      </c>
      <c r="I16" s="18"/>
      <c r="J16" s="18">
        <f>SID_Lys_Individual!G16/FI_KJday!B16</f>
        <v>0.81563687658465633</v>
      </c>
      <c r="K16" s="18">
        <f>SID_Lys_Individual!H16/FI_KJday!C16</f>
        <v>0.67860994517244388</v>
      </c>
      <c r="L16" s="18">
        <f>SID_Lys_Individual!I16/FI_KJday!D16</f>
        <v>0.54943272561186463</v>
      </c>
      <c r="M16" s="18">
        <f>SID_Lys_Individual!J16/FI_KJday!E16</f>
        <v>0.74609609113269604</v>
      </c>
      <c r="N16" s="18">
        <f>SID_Lys_Individual!K16/FI_KJday!F16</f>
        <v>0.68177222831926887</v>
      </c>
      <c r="O16" s="18">
        <f>SID_Lys_Individual!L16/FI_KJday!G16</f>
        <v>0.75351836865219879</v>
      </c>
      <c r="P16" s="18">
        <f>SID_Lys_Individual!M16/FI_KJday!H16</f>
        <v>0.81217159942410466</v>
      </c>
      <c r="Q16" s="18">
        <f>SID_Lys_Individual!N16/FI_KJday!I16</f>
        <v>0.69479151803563377</v>
      </c>
      <c r="R16" s="18">
        <f>SID_Lys_Individual!O16/FI_KJday!J16</f>
        <v>0.76457176215151501</v>
      </c>
      <c r="S16" s="18">
        <f>SID_Lys_Individual!P16/FI_KJday!K16</f>
        <v>0.7300767287366503</v>
      </c>
      <c r="T16" s="18">
        <f>SID_Lys_Individual!Q16/FI_KJday!L16</f>
        <v>0.85405303874945437</v>
      </c>
      <c r="U16" s="18">
        <f>SID_Lys_Individual!R16/FI_KJday!M16</f>
        <v>0.83000653543271596</v>
      </c>
      <c r="V16" s="12">
        <f>SID_Lys_Individual!S16/FI_KJday!N16</f>
        <v>0.82594083236620364</v>
      </c>
      <c r="W16" s="18">
        <f>SID_Lys_Individual!T16/FI_KJday!O16</f>
        <v>0.68088246575431377</v>
      </c>
      <c r="X16" s="18">
        <f>SID_Lys_Individual!U16/FI_KJday!P16</f>
        <v>0.84409856218915402</v>
      </c>
      <c r="Y16" s="18">
        <f>SID_Lys_Individual!V16/FI_KJday!Q16</f>
        <v>0.65611412731191765</v>
      </c>
      <c r="Z16" s="18">
        <f>SID_Lys_Individual!W16/FI_KJday!R16</f>
        <v>0.7368052112409671</v>
      </c>
      <c r="AA16" s="18">
        <f>SID_Lys_Individual!X16/FI_KJday!S16</f>
        <v>0.77238879059268117</v>
      </c>
      <c r="AB16" s="18">
        <f>SID_Lys_Individual!Y16/FI_KJday!T16</f>
        <v>0.66809489358036578</v>
      </c>
      <c r="AC16" s="18">
        <f>SID_Lys_Individual!Z16/FI_KJday!U16</f>
        <v>0.69215472925863419</v>
      </c>
      <c r="AD16" s="18">
        <f>SID_Lys_Individual!AA16/FI_KJday!V16</f>
        <v>0.72220536390049428</v>
      </c>
      <c r="AE16" s="18">
        <f>SID_Lys_Individual!AB16/FI_KJday!W16</f>
        <v>0.74366827758923748</v>
      </c>
      <c r="AF16" s="18">
        <f>SID_Lys_Individual!AC16/FI_KJday!X16</f>
        <v>0.66543577053173553</v>
      </c>
      <c r="AG16" s="18">
        <f>SID_Lys_Individual!AD16/FI_KJday!Y16</f>
        <v>0.49800313165744475</v>
      </c>
      <c r="AH16" s="18">
        <f>SID_Lys_Individual!AE16/FI_KJday!Z16</f>
        <v>0.77142087553156546</v>
      </c>
      <c r="AI16" s="18">
        <f>SID_Lys_Individual!AF16/FI_KJday!AA16</f>
        <v>0.70872173792282001</v>
      </c>
      <c r="AJ16" s="18">
        <f>SID_Lys_Individual!AG16/FI_KJday!AB16</f>
        <v>0.75067266061914106</v>
      </c>
      <c r="AK16" s="18">
        <f>SID_Lys_Individual!AH16/FI_KJday!AC16</f>
        <v>0.62644106542114919</v>
      </c>
      <c r="AL16" s="18">
        <f>SID_Lys_Individual!AI16/FI_KJday!AD16</f>
        <v>0.80096356329094154</v>
      </c>
      <c r="AM16" s="18">
        <f>SID_Lys_Individual!AJ16/FI_KJday!AE16</f>
        <v>0.65464877737719696</v>
      </c>
      <c r="AN16" s="18">
        <f>SID_Lys_Individual!AK16/FI_KJday!AF16</f>
        <v>0.83395627279601792</v>
      </c>
      <c r="AO16" s="18">
        <f>SID_Lys_Individual!AL16/FI_KJday!AG16</f>
        <v>0.79550955818697111</v>
      </c>
      <c r="AP16" s="18">
        <f>SID_Lys_Individual!AM16/FI_KJday!AH16</f>
        <v>0.68882664364185053</v>
      </c>
      <c r="AQ16" s="18">
        <f>SID_Lys_Individual!AN16/FI_KJday!AI16</f>
        <v>0.72361377306325791</v>
      </c>
      <c r="AR16" s="18">
        <f>SID_Lys_Individual!AO16/FI_KJday!AJ16</f>
        <v>0.63438667098271018</v>
      </c>
      <c r="AS16" s="18">
        <f>SID_Lys_Individual!AP16/FI_KJday!AK16</f>
        <v>0.6362320345020579</v>
      </c>
      <c r="AT16" s="18">
        <f>SID_Lys_Individual!AQ16/FI_KJday!AL16</f>
        <v>0.80514166287738709</v>
      </c>
      <c r="AU16" s="18">
        <f>SID_Lys_Individual!AR16/FI_KJday!AM16</f>
        <v>0.76041659065028167</v>
      </c>
      <c r="AV16" s="18">
        <f>SID_Lys_Individual!AS16/FI_KJday!AN16</f>
        <v>0.80525500414655893</v>
      </c>
      <c r="AW16" s="18">
        <f>SID_Lys_Individual!AT16/FI_KJday!AO16</f>
        <v>0.82755263536480217</v>
      </c>
      <c r="AX16" s="18">
        <f t="shared" si="7"/>
        <v>0.73100722750877645</v>
      </c>
      <c r="AY16" s="20">
        <f t="shared" si="0"/>
        <v>0.81078828036859552</v>
      </c>
      <c r="AZ16">
        <f t="shared" si="8"/>
        <v>8</v>
      </c>
      <c r="BA16">
        <f t="shared" si="9"/>
        <v>20</v>
      </c>
      <c r="BB16">
        <f t="shared" si="10"/>
        <v>0</v>
      </c>
      <c r="BC16">
        <f t="shared" si="11"/>
        <v>0</v>
      </c>
      <c r="BD16" s="18">
        <f t="shared" si="12"/>
        <v>15.22922975525179</v>
      </c>
      <c r="BE16" s="18">
        <f t="shared" si="1"/>
        <v>15.218172976556291</v>
      </c>
      <c r="BF16" s="18">
        <f t="shared" si="2"/>
        <v>18.639541288790593</v>
      </c>
      <c r="BG16" s="18">
        <f t="shared" si="3"/>
        <v>13.471550408881901</v>
      </c>
      <c r="BH16" s="2">
        <v>11</v>
      </c>
      <c r="BI16" s="38">
        <v>18.428751319999996</v>
      </c>
    </row>
    <row r="17" spans="1:61" ht="15" thickBot="1" x14ac:dyDescent="0.35">
      <c r="A17" s="2">
        <v>12</v>
      </c>
      <c r="B17" s="18">
        <f>SID_Lys_Individual!B17/FI_KJday!AP17</f>
        <v>0.83130607398512824</v>
      </c>
      <c r="C17" s="18">
        <f>SID_Lys_Individual!C17/FI_KJday!AP17</f>
        <v>0.83232819331872065</v>
      </c>
      <c r="D17" s="18">
        <f>SID_Lys_Individual!D17/FI_KJday!AP17</f>
        <v>0.83119903499946213</v>
      </c>
      <c r="E17" s="18">
        <f>SID_Lys_Individual!E17/FI_KJday!AP17</f>
        <v>0.71767558820891209</v>
      </c>
      <c r="F17" s="18">
        <f t="shared" si="4"/>
        <v>0.80966224547722521</v>
      </c>
      <c r="G17" s="18">
        <f t="shared" si="5"/>
        <v>102.65997206150361</v>
      </c>
      <c r="H17" s="18">
        <f t="shared" si="6"/>
        <v>102.79943247546832</v>
      </c>
      <c r="I17" s="18"/>
      <c r="J17" s="18">
        <f>SID_Lys_Individual!G17/FI_KJday!B17</f>
        <v>0.79750570195636827</v>
      </c>
      <c r="K17" s="18">
        <f>SID_Lys_Individual!H17/FI_KJday!C17</f>
        <v>0.66756547007536726</v>
      </c>
      <c r="L17" s="18">
        <f>SID_Lys_Individual!I17/FI_KJday!D17</f>
        <v>0.53934236478514797</v>
      </c>
      <c r="M17" s="18">
        <f>SID_Lys_Individual!J17/FI_KJday!E17</f>
        <v>0.73567719015019939</v>
      </c>
      <c r="N17" s="18">
        <f>SID_Lys_Individual!K17/FI_KJday!F17</f>
        <v>0.67262250283952407</v>
      </c>
      <c r="O17" s="18">
        <f>SID_Lys_Individual!L17/FI_KJday!G17</f>
        <v>0.73739177708411197</v>
      </c>
      <c r="P17" s="18">
        <f>SID_Lys_Individual!M17/FI_KJday!H17</f>
        <v>0.79944177769113267</v>
      </c>
      <c r="Q17" s="18">
        <f>SID_Lys_Individual!N17/FI_KJday!I17</f>
        <v>0.68422237173348266</v>
      </c>
      <c r="R17" s="18">
        <f>SID_Lys_Individual!O17/FI_KJday!J17</f>
        <v>0.74516400968575636</v>
      </c>
      <c r="S17" s="18">
        <f>SID_Lys_Individual!P17/FI_KJday!K17</f>
        <v>0.72113483271543855</v>
      </c>
      <c r="T17" s="18">
        <f>SID_Lys_Individual!Q17/FI_KJday!L17</f>
        <v>0.83609602582221354</v>
      </c>
      <c r="U17" s="18">
        <f>SID_Lys_Individual!R17/FI_KJday!M17</f>
        <v>0.81557416134874294</v>
      </c>
      <c r="V17" s="12">
        <f>SID_Lys_Individual!S17/FI_KJday!N17</f>
        <v>0.80966224547722521</v>
      </c>
      <c r="W17" s="18">
        <f>SID_Lys_Individual!T17/FI_KJday!O17</f>
        <v>0.66993017340610839</v>
      </c>
      <c r="X17" s="18">
        <f>SID_Lys_Individual!U17/FI_KJday!P17</f>
        <v>0.83119654550088984</v>
      </c>
      <c r="Y17" s="18">
        <f>SID_Lys_Individual!V17/FI_KJday!Q17</f>
        <v>0.64397642315305348</v>
      </c>
      <c r="Z17" s="18">
        <f>SID_Lys_Individual!W17/FI_KJday!R17</f>
        <v>0.72229543543135344</v>
      </c>
      <c r="AA17" s="18">
        <f>SID_Lys_Individual!X17/FI_KJday!S17</f>
        <v>0.75617865327316391</v>
      </c>
      <c r="AB17" s="18">
        <f>SID_Lys_Individual!Y17/FI_KJday!T17</f>
        <v>0.66511099975818189</v>
      </c>
      <c r="AC17" s="18">
        <f>SID_Lys_Individual!Z17/FI_KJday!U17</f>
        <v>0.68933950945521849</v>
      </c>
      <c r="AD17" s="18">
        <f>SID_Lys_Individual!AA17/FI_KJday!V17</f>
        <v>0.70986765142779618</v>
      </c>
      <c r="AE17" s="18">
        <f>SID_Lys_Individual!AB17/FI_KJday!W17</f>
        <v>0.73435429342559222</v>
      </c>
      <c r="AF17" s="18">
        <f>SID_Lys_Individual!AC17/FI_KJday!X17</f>
        <v>0.65553072742534069</v>
      </c>
      <c r="AG17" s="18">
        <f>SID_Lys_Individual!AD17/FI_KJday!Y17</f>
        <v>0.50506034771981334</v>
      </c>
      <c r="AH17" s="18">
        <f>SID_Lys_Individual!AE17/FI_KJday!Z17</f>
        <v>0.75123831660229401</v>
      </c>
      <c r="AI17" s="18">
        <f>SID_Lys_Individual!AF17/FI_KJday!AA17</f>
        <v>0.69444612294018759</v>
      </c>
      <c r="AJ17" s="18">
        <f>SID_Lys_Individual!AG17/FI_KJday!AB17</f>
        <v>0.73734634217176553</v>
      </c>
      <c r="AK17" s="18">
        <f>SID_Lys_Individual!AH17/FI_KJday!AC17</f>
        <v>0.61583352798564817</v>
      </c>
      <c r="AL17" s="18">
        <f>SID_Lys_Individual!AI17/FI_KJday!AD17</f>
        <v>0.77293996118420072</v>
      </c>
      <c r="AM17" s="18">
        <f>SID_Lys_Individual!AJ17/FI_KJday!AE17</f>
        <v>0.64033095646776539</v>
      </c>
      <c r="AN17" s="18">
        <f>SID_Lys_Individual!AK17/FI_KJday!AF17</f>
        <v>0.81834721633017593</v>
      </c>
      <c r="AO17" s="18">
        <f>SID_Lys_Individual!AL17/FI_KJday!AG17</f>
        <v>0.76844379933568796</v>
      </c>
      <c r="AP17" s="18">
        <f>SID_Lys_Individual!AM17/FI_KJday!AH17</f>
        <v>0.6794295078081235</v>
      </c>
      <c r="AQ17" s="18">
        <f>SID_Lys_Individual!AN17/FI_KJday!AI17</f>
        <v>0.71026844356668473</v>
      </c>
      <c r="AR17" s="18">
        <f>SID_Lys_Individual!AO17/FI_KJday!AJ17</f>
        <v>0.62248536422612555</v>
      </c>
      <c r="AS17" s="18">
        <f>SID_Lys_Individual!AP17/FI_KJday!AK17</f>
        <v>0.6214768848592005</v>
      </c>
      <c r="AT17" s="18">
        <f>SID_Lys_Individual!AQ17/FI_KJday!AL17</f>
        <v>0.79728838171168759</v>
      </c>
      <c r="AU17" s="18">
        <f>SID_Lys_Individual!AR17/FI_KJday!AM17</f>
        <v>0.75258628815086792</v>
      </c>
      <c r="AV17" s="18">
        <f>SID_Lys_Individual!AS17/FI_KJday!AN17</f>
        <v>0.78956465657136321</v>
      </c>
      <c r="AW17" s="18">
        <f>SID_Lys_Individual!AT17/FI_KJday!AO17</f>
        <v>0.80095952799036596</v>
      </c>
      <c r="AX17" s="18">
        <f t="shared" si="7"/>
        <v>0.71793066223108404</v>
      </c>
      <c r="AY17" s="20">
        <f t="shared" si="0"/>
        <v>0.79746223790743209</v>
      </c>
      <c r="AZ17">
        <f t="shared" si="8"/>
        <v>4</v>
      </c>
      <c r="BA17">
        <f t="shared" si="9"/>
        <v>10</v>
      </c>
      <c r="BB17">
        <f t="shared" si="10"/>
        <v>0</v>
      </c>
      <c r="BC17">
        <f t="shared" si="11"/>
        <v>0</v>
      </c>
      <c r="BD17" s="18">
        <f t="shared" si="12"/>
        <v>15.514908855185128</v>
      </c>
      <c r="BE17" s="18">
        <f t="shared" si="1"/>
        <v>15.5036446667495</v>
      </c>
      <c r="BF17" s="18">
        <f t="shared" si="2"/>
        <v>18.989193074476972</v>
      </c>
      <c r="BG17" s="18">
        <f t="shared" si="3"/>
        <v>13.478752589235096</v>
      </c>
      <c r="BH17" s="2">
        <v>12</v>
      </c>
      <c r="BI17" s="38">
        <v>18.774448979999995</v>
      </c>
    </row>
    <row r="18" spans="1:61" ht="15" thickBot="1" x14ac:dyDescent="0.35">
      <c r="A18" s="2">
        <v>13</v>
      </c>
      <c r="B18" s="18">
        <f>SID_Lys_Individual!B18/FI_KJday!AP18</f>
        <v>0.81880485826164495</v>
      </c>
      <c r="C18" s="18">
        <f>SID_Lys_Individual!C18/FI_KJday!AP18</f>
        <v>0.81954401009128885</v>
      </c>
      <c r="D18" s="18">
        <f>SID_Lys_Individual!D18/FI_KJday!AP18</f>
        <v>0.81842714194611188</v>
      </c>
      <c r="E18" s="18">
        <f>SID_Lys_Individual!E18/FI_KJday!AP18</f>
        <v>0.70561535555852894</v>
      </c>
      <c r="F18" s="18">
        <f t="shared" si="4"/>
        <v>0.79404798867971882</v>
      </c>
      <c r="G18" s="18">
        <f t="shared" si="5"/>
        <v>103.07023676326274</v>
      </c>
      <c r="H18" s="18">
        <f t="shared" si="6"/>
        <v>103.21089175655024</v>
      </c>
      <c r="I18" s="18"/>
      <c r="J18" s="18">
        <f>SID_Lys_Individual!G18/FI_KJday!B18</f>
        <v>0.78020604259951321</v>
      </c>
      <c r="K18" s="18">
        <f>SID_Lys_Individual!H18/FI_KJday!C18</f>
        <v>0.65689862176055547</v>
      </c>
      <c r="L18" s="18">
        <f>SID_Lys_Individual!I18/FI_KJday!D18</f>
        <v>0.52964826488386108</v>
      </c>
      <c r="M18" s="18">
        <f>SID_Lys_Individual!J18/FI_KJday!E18</f>
        <v>0.72556793681093834</v>
      </c>
      <c r="N18" s="18">
        <f>SID_Lys_Individual!K18/FI_KJday!F18</f>
        <v>0.66373273427476065</v>
      </c>
      <c r="O18" s="18">
        <f>SID_Lys_Individual!L18/FI_KJday!G18</f>
        <v>0.72197984731277953</v>
      </c>
      <c r="P18" s="18">
        <f>SID_Lys_Individual!M18/FI_KJday!H18</f>
        <v>0.78712870367017274</v>
      </c>
      <c r="Q18" s="18">
        <f>SID_Lys_Individual!N18/FI_KJday!I18</f>
        <v>0.67399129843734551</v>
      </c>
      <c r="R18" s="18">
        <f>SID_Lys_Individual!O18/FI_KJday!J18</f>
        <v>0.72676485433992122</v>
      </c>
      <c r="S18" s="18">
        <f>SID_Lys_Individual!P18/FI_KJday!K18</f>
        <v>0.71242872005800506</v>
      </c>
      <c r="T18" s="18">
        <f>SID_Lys_Individual!Q18/FI_KJday!L18</f>
        <v>0.81891364250716425</v>
      </c>
      <c r="U18" s="18">
        <f>SID_Lys_Individual!R18/FI_KJday!M18</f>
        <v>0.80166798133194017</v>
      </c>
      <c r="V18" s="12">
        <f>SID_Lys_Individual!S18/FI_KJday!N18</f>
        <v>0.79404798867971882</v>
      </c>
      <c r="W18" s="18">
        <f>SID_Lys_Individual!T18/FI_KJday!O18</f>
        <v>0.65934515667295357</v>
      </c>
      <c r="X18" s="18">
        <f>SID_Lys_Individual!U18/FI_KJday!P18</f>
        <v>0.81870106819257793</v>
      </c>
      <c r="Y18" s="18">
        <f>SID_Lys_Individual!V18/FI_KJday!Q18</f>
        <v>0.63231165082392693</v>
      </c>
      <c r="Z18" s="18">
        <f>SID_Lys_Individual!W18/FI_KJday!R18</f>
        <v>0.70838286411741813</v>
      </c>
      <c r="AA18" s="18">
        <f>SID_Lys_Individual!X18/FI_KJday!S18</f>
        <v>0.74066925297338349</v>
      </c>
      <c r="AB18" s="18">
        <f>SID_Lys_Individual!Y18/FI_KJday!T18</f>
        <v>0.6621526773970321</v>
      </c>
      <c r="AC18" s="18">
        <f>SID_Lys_Individual!Z18/FI_KJday!U18</f>
        <v>0.68654902448087873</v>
      </c>
      <c r="AD18" s="18">
        <f>SID_Lys_Individual!AA18/FI_KJday!V18</f>
        <v>0.69797053302692713</v>
      </c>
      <c r="AE18" s="18">
        <f>SID_Lys_Individual!AB18/FI_KJday!W18</f>
        <v>0.72528712358658598</v>
      </c>
      <c r="AF18" s="18">
        <f>SID_Lys_Individual!AC18/FI_KJday!X18</f>
        <v>0.64593931250239944</v>
      </c>
      <c r="AG18" s="18">
        <f>SID_Lys_Individual!AD18/FI_KJday!Y18</f>
        <v>0.51232316932407973</v>
      </c>
      <c r="AH18" s="18">
        <f>SID_Lys_Individual!AE18/FI_KJday!Z18</f>
        <v>0.73214368914347006</v>
      </c>
      <c r="AI18" s="18">
        <f>SID_Lys_Individual!AF18/FI_KJday!AA18</f>
        <v>0.68076558883784821</v>
      </c>
      <c r="AJ18" s="18">
        <f>SID_Lys_Individual!AG18/FI_KJday!AB18</f>
        <v>0.72451682172196197</v>
      </c>
      <c r="AK18" s="18">
        <f>SID_Lys_Individual!AH18/FI_KJday!AC18</f>
        <v>0.6056073806058625</v>
      </c>
      <c r="AL18" s="18">
        <f>SID_Lys_Individual!AI18/FI_KJday!AD18</f>
        <v>0.74690179584192518</v>
      </c>
      <c r="AM18" s="18">
        <f>SID_Lys_Individual!AJ18/FI_KJday!AE18</f>
        <v>0.62666161528213205</v>
      </c>
      <c r="AN18" s="18">
        <f>SID_Lys_Individual!AK18/FI_KJday!AF18</f>
        <v>0.80333913016544067</v>
      </c>
      <c r="AO18" s="18">
        <f>SID_Lys_Individual!AL18/FI_KJday!AG18</f>
        <v>0.7432497870354744</v>
      </c>
      <c r="AP18" s="18">
        <f>SID_Lys_Individual!AM18/FI_KJday!AH18</f>
        <v>0.67030631458830836</v>
      </c>
      <c r="AQ18" s="18">
        <f>SID_Lys_Individual!AN18/FI_KJday!AI18</f>
        <v>0.69743682441463906</v>
      </c>
      <c r="AR18" s="18">
        <f>SID_Lys_Individual!AO18/FI_KJday!AJ18</f>
        <v>0.61105207049567489</v>
      </c>
      <c r="AS18" s="18">
        <f>SID_Lys_Individual!AP18/FI_KJday!AK18</f>
        <v>0.60743560871276614</v>
      </c>
      <c r="AT18" s="18">
        <f>SID_Lys_Individual!AQ18/FI_KJday!AL18</f>
        <v>0.78959367242585887</v>
      </c>
      <c r="AU18" s="18">
        <f>SID_Lys_Individual!AR18/FI_KJday!AM18</f>
        <v>0.74492755094898788</v>
      </c>
      <c r="AV18" s="18">
        <f>SID_Lys_Individual!AS18/FI_KJday!AN18</f>
        <v>0.77450873805779852</v>
      </c>
      <c r="AW18" s="18">
        <f>SID_Lys_Individual!AT18/FI_KJday!AO18</f>
        <v>0.77610133914555512</v>
      </c>
      <c r="AX18" s="18">
        <f t="shared" si="7"/>
        <v>0.70542890992971352</v>
      </c>
      <c r="AY18" s="20">
        <f t="shared" si="0"/>
        <v>0.77938510190872157</v>
      </c>
      <c r="AZ18">
        <f t="shared" si="8"/>
        <v>2</v>
      </c>
      <c r="BA18">
        <f t="shared" si="9"/>
        <v>5</v>
      </c>
      <c r="BB18">
        <f t="shared" si="10"/>
        <v>0</v>
      </c>
      <c r="BC18">
        <f t="shared" si="11"/>
        <v>0</v>
      </c>
      <c r="BD18" s="18">
        <f t="shared" si="12"/>
        <v>15.800581534112881</v>
      </c>
      <c r="BE18" s="18">
        <f t="shared" si="1"/>
        <v>15.789109940598927</v>
      </c>
      <c r="BF18" s="18">
        <f t="shared" si="2"/>
        <v>19.338837001289296</v>
      </c>
      <c r="BG18" s="18">
        <f t="shared" si="3"/>
        <v>13.487898720768843</v>
      </c>
      <c r="BH18" s="2">
        <v>13</v>
      </c>
      <c r="BI18" s="38">
        <v>19.120138869999998</v>
      </c>
    </row>
    <row r="19" spans="1:61" ht="15" thickBot="1" x14ac:dyDescent="0.35">
      <c r="A19" s="2">
        <v>14</v>
      </c>
      <c r="B19" s="18">
        <f>SID_Lys_Individual!B19/FI_KJday!AP19</f>
        <v>0.80671796279432406</v>
      </c>
      <c r="C19" s="18">
        <f>SID_Lys_Individual!C19/FI_KJday!AP19</f>
        <v>0.80719487686626223</v>
      </c>
      <c r="D19" s="18">
        <f>SID_Lys_Individual!D19/FI_KJday!AP19</f>
        <v>0.80610808509384868</v>
      </c>
      <c r="E19" s="18">
        <f>SID_Lys_Individual!E19/FI_KJday!AP19</f>
        <v>0.69398110098506582</v>
      </c>
      <c r="F19" s="18">
        <f t="shared" si="4"/>
        <v>0.77906214171284294</v>
      </c>
      <c r="G19" s="18">
        <f t="shared" si="5"/>
        <v>103.4716028328039</v>
      </c>
      <c r="H19" s="18">
        <f t="shared" si="6"/>
        <v>103.61110284367903</v>
      </c>
      <c r="I19" s="18"/>
      <c r="J19" s="18">
        <f>SID_Lys_Individual!G19/FI_KJday!B19</f>
        <v>0.76368188638289547</v>
      </c>
      <c r="K19" s="18">
        <f>SID_Lys_Individual!H19/FI_KJday!C19</f>
        <v>0.64658741867289382</v>
      </c>
      <c r="L19" s="18">
        <f>SID_Lys_Individual!I19/FI_KJday!D19</f>
        <v>0.52031980067805284</v>
      </c>
      <c r="M19" s="18">
        <f>SID_Lys_Individual!J19/FI_KJday!E19</f>
        <v>0.71574793135866377</v>
      </c>
      <c r="N19" s="18">
        <f>SID_Lys_Individual!K19/FI_KJday!F19</f>
        <v>0.65509197097364857</v>
      </c>
      <c r="O19" s="18">
        <f>SID_Lys_Individual!L19/FI_KJday!G19</f>
        <v>0.70723602163296118</v>
      </c>
      <c r="P19" s="18">
        <f>SID_Lys_Individual!M19/FI_KJday!H19</f>
        <v>0.77521595761575135</v>
      </c>
      <c r="Q19" s="18">
        <f>SID_Lys_Individual!N19/FI_KJday!I19</f>
        <v>0.66408229889874448</v>
      </c>
      <c r="R19" s="18">
        <f>SID_Lys_Individual!O19/FI_KJday!J19</f>
        <v>0.7093025869473093</v>
      </c>
      <c r="S19" s="18">
        <f>SID_Lys_Individual!P19/FI_KJday!K19</f>
        <v>0.70394166996286756</v>
      </c>
      <c r="T19" s="18">
        <f>SID_Lys_Individual!Q19/FI_KJday!L19</f>
        <v>0.80246565154316374</v>
      </c>
      <c r="U19" s="18">
        <f>SID_Lys_Individual!R19/FI_KJday!M19</f>
        <v>0.78825151388432957</v>
      </c>
      <c r="V19" s="12">
        <f>SID_Lys_Individual!S19/FI_KJday!N19</f>
        <v>0.77906214171284294</v>
      </c>
      <c r="W19" s="18">
        <f>SID_Lys_Individual!T19/FI_KJday!O19</f>
        <v>0.64911478061603567</v>
      </c>
      <c r="X19" s="18">
        <f>SID_Lys_Individual!U19/FI_KJday!P19</f>
        <v>0.80659911039493781</v>
      </c>
      <c r="Y19" s="18">
        <f>SID_Lys_Individual!V19/FI_KJday!Q19</f>
        <v>0.62108718628083437</v>
      </c>
      <c r="Z19" s="18">
        <f>SID_Lys_Individual!W19/FI_KJday!R19</f>
        <v>0.6950250451626736</v>
      </c>
      <c r="AA19" s="18">
        <f>SID_Lys_Individual!X19/FI_KJday!S19</f>
        <v>0.72582304969678579</v>
      </c>
      <c r="AB19" s="18">
        <f>SID_Lys_Individual!Y19/FI_KJday!T19</f>
        <v>0.65922658833682846</v>
      </c>
      <c r="AC19" s="18">
        <f>SID_Lys_Individual!Z19/FI_KJday!U19</f>
        <v>0.6837829800294033</v>
      </c>
      <c r="AD19" s="18">
        <f>SID_Lys_Individual!AA19/FI_KJday!V19</f>
        <v>0.68649077312176388</v>
      </c>
      <c r="AE19" s="18">
        <f>SID_Lys_Individual!AB19/FI_KJday!W19</f>
        <v>0.71645706050997882</v>
      </c>
      <c r="AF19" s="18">
        <f>SID_Lys_Individual!AC19/FI_KJday!X19</f>
        <v>0.63664156414123496</v>
      </c>
      <c r="AG19" s="18">
        <f>SID_Lys_Individual!AD19/FI_KJday!Y19</f>
        <v>0.51980078273708707</v>
      </c>
      <c r="AH19" s="18">
        <f>SID_Lys_Individual!AE19/FI_KJday!Z19</f>
        <v>0.71404385095176737</v>
      </c>
      <c r="AI19" s="18">
        <f>SID_Lys_Individual!AF19/FI_KJday!AA19</f>
        <v>0.66764922826838102</v>
      </c>
      <c r="AJ19" s="18">
        <f>SID_Lys_Individual!AG19/FI_KJday!AB19</f>
        <v>0.71215020122189376</v>
      </c>
      <c r="AK19" s="18">
        <f>SID_Lys_Individual!AH19/FI_KJday!AC19</f>
        <v>0.59573652224529627</v>
      </c>
      <c r="AL19" s="18">
        <f>SID_Lys_Individual!AI19/FI_KJday!AD19</f>
        <v>0.72264940894712415</v>
      </c>
      <c r="AM19" s="18">
        <f>SID_Lys_Individual!AJ19/FI_KJday!AE19</f>
        <v>0.61360425450354183</v>
      </c>
      <c r="AN19" s="18">
        <f>SID_Lys_Individual!AK19/FI_KJday!AF19</f>
        <v>0.7889087681329231</v>
      </c>
      <c r="AO19" s="18">
        <f>SID_Lys_Individual!AL19/FI_KJday!AG19</f>
        <v>0.71973538296007389</v>
      </c>
      <c r="AP19" s="18">
        <f>SID_Lys_Individual!AM19/FI_KJday!AH19</f>
        <v>0.66143925525449887</v>
      </c>
      <c r="AQ19" s="18">
        <f>SID_Lys_Individual!AN19/FI_KJday!AI19</f>
        <v>0.68508975311474152</v>
      </c>
      <c r="AR19" s="18">
        <f>SID_Lys_Individual!AO19/FI_KJday!AJ19</f>
        <v>0.60005695150512084</v>
      </c>
      <c r="AS19" s="18">
        <f>SID_Lys_Individual!AP19/FI_KJday!AK19</f>
        <v>0.59405244730942153</v>
      </c>
      <c r="AT19" s="18">
        <f>SID_Lys_Individual!AQ19/FI_KJday!AL19</f>
        <v>0.78206034528141544</v>
      </c>
      <c r="AU19" s="18">
        <f>SID_Lys_Individual!AR19/FI_KJday!AM19</f>
        <v>0.73743478931801465</v>
      </c>
      <c r="AV19" s="18">
        <f>SID_Lys_Individual!AS19/FI_KJday!AN19</f>
        <v>0.7600494570283749</v>
      </c>
      <c r="AW19" s="18">
        <f>SID_Lys_Individual!AT19/FI_KJday!AO19</f>
        <v>0.75281349942681031</v>
      </c>
      <c r="AX19" s="18">
        <f t="shared" si="7"/>
        <v>0.69346274716902734</v>
      </c>
      <c r="AY19" s="20">
        <f t="shared" si="0"/>
        <v>0.7629554005119914</v>
      </c>
      <c r="AZ19">
        <f t="shared" si="8"/>
        <v>0</v>
      </c>
      <c r="BA19">
        <f t="shared" si="9"/>
        <v>0</v>
      </c>
      <c r="BB19">
        <f t="shared" si="10"/>
        <v>0</v>
      </c>
      <c r="BC19">
        <f t="shared" si="11"/>
        <v>0</v>
      </c>
      <c r="BD19" s="18">
        <f t="shared" si="12"/>
        <v>16.086260634046223</v>
      </c>
      <c r="BE19" s="18">
        <f t="shared" si="1"/>
        <v>16.074581630792139</v>
      </c>
      <c r="BF19" s="18">
        <f t="shared" si="2"/>
        <v>19.688488786975679</v>
      </c>
      <c r="BG19" s="18">
        <f t="shared" si="3"/>
        <v>13.498832476037007</v>
      </c>
      <c r="BH19" s="2">
        <v>14</v>
      </c>
      <c r="BI19" s="38">
        <v>19.465836530000001</v>
      </c>
    </row>
    <row r="20" spans="1:61" ht="15" thickBot="1" x14ac:dyDescent="0.35">
      <c r="A20" s="2">
        <v>15</v>
      </c>
      <c r="B20" s="18">
        <f>SID_Lys_Individual!B20/FI_KJday!AP20</f>
        <v>0.79502461882358078</v>
      </c>
      <c r="C20" s="18">
        <f>SID_Lys_Individual!C20/FI_KJday!AP20</f>
        <v>0.79525894027860511</v>
      </c>
      <c r="D20" s="18">
        <f>SID_Lys_Individual!D20/FI_KJday!AP20</f>
        <v>0.79421901759631919</v>
      </c>
      <c r="E20" s="18">
        <f>SID_Lys_Individual!E20/FI_KJday!AP20</f>
        <v>0.68275127940980951</v>
      </c>
      <c r="F20" s="18">
        <f t="shared" si="4"/>
        <v>0.76465974131067105</v>
      </c>
      <c r="G20" s="18">
        <f t="shared" si="5"/>
        <v>103.8656770702982</v>
      </c>
      <c r="H20" s="18">
        <f t="shared" si="6"/>
        <v>104.00167516541218</v>
      </c>
      <c r="I20" s="18"/>
      <c r="J20" s="18">
        <f>SID_Lys_Individual!G20/FI_KJday!B20</f>
        <v>0.74788214398754949</v>
      </c>
      <c r="K20" s="18">
        <f>SID_Lys_Individual!H20/FI_KJday!C20</f>
        <v>0.63661992938628498</v>
      </c>
      <c r="L20" s="18">
        <f>SID_Lys_Individual!I20/FI_KJday!D20</f>
        <v>0.51134033871195628</v>
      </c>
      <c r="M20" s="18">
        <f>SID_Lys_Individual!J20/FI_KJday!E20</f>
        <v>0.70620819376297017</v>
      </c>
      <c r="N20" s="18">
        <f>SID_Lys_Individual!K20/FI_KJday!F20</f>
        <v>0.64669310666495672</v>
      </c>
      <c r="O20" s="18">
        <f>SID_Lys_Individual!L20/FI_KJday!G20</f>
        <v>0.6931208324299174</v>
      </c>
      <c r="P20" s="18">
        <f>SID_Lys_Individual!M20/FI_KJday!H20</f>
        <v>0.76367701054778325</v>
      </c>
      <c r="Q20" s="18">
        <f>SID_Lys_Individual!N20/FI_KJday!I20</f>
        <v>0.65448036808530308</v>
      </c>
      <c r="R20" s="18">
        <f>SID_Lys_Individual!O20/FI_KJday!J20</f>
        <v>0.69271211549197709</v>
      </c>
      <c r="S20" s="18">
        <f>SID_Lys_Individual!P20/FI_KJday!K20</f>
        <v>0.69567281349944532</v>
      </c>
      <c r="T20" s="18">
        <f>SID_Lys_Individual!Q20/FI_KJday!L20</f>
        <v>0.78670159735817624</v>
      </c>
      <c r="U20" s="18">
        <f>SID_Lys_Individual!R20/FI_KJday!M20</f>
        <v>0.77530322435274268</v>
      </c>
      <c r="V20" s="12">
        <f>SID_Lys_Individual!S20/FI_KJday!N20</f>
        <v>0.76465974131067105</v>
      </c>
      <c r="W20" s="18">
        <f>SID_Lys_Individual!T20/FI_KJday!O20</f>
        <v>0.63921878163975132</v>
      </c>
      <c r="X20" s="18">
        <f>SID_Lys_Individual!U20/FI_KJday!P20</f>
        <v>0.79487232375612327</v>
      </c>
      <c r="Y20" s="18">
        <f>SID_Lys_Individual!V20/FI_KJday!Q20</f>
        <v>0.61028377377113874</v>
      </c>
      <c r="Z20" s="18">
        <f>SID_Lys_Individual!W20/FI_KJday!R20</f>
        <v>0.68219239287254241</v>
      </c>
      <c r="AA20" s="18">
        <f>SID_Lys_Individual!X20/FI_KJday!S20</f>
        <v>0.71159495923579252</v>
      </c>
      <c r="AB20" s="18">
        <f>SID_Lys_Individual!Y20/FI_KJday!T20</f>
        <v>0.65632533419477201</v>
      </c>
      <c r="AC20" s="18">
        <f>SID_Lys_Individual!Z20/FI_KJday!U20</f>
        <v>0.6810410845542435</v>
      </c>
      <c r="AD20" s="18">
        <f>SID_Lys_Individual!AA20/FI_KJday!V20</f>
        <v>0.67540674275522505</v>
      </c>
      <c r="AE20" s="18">
        <f>SID_Lys_Individual!AB20/FI_KJday!W20</f>
        <v>0.70785893267221001</v>
      </c>
      <c r="AF20" s="18">
        <f>SID_Lys_Individual!AC20/FI_KJday!X20</f>
        <v>0.62762927846866812</v>
      </c>
      <c r="AG20" s="18">
        <f>SID_Lys_Individual!AD20/FI_KJday!Y20</f>
        <v>0.52750292774045227</v>
      </c>
      <c r="AH20" s="18">
        <f>SID_Lys_Individual!AE20/FI_KJday!Z20</f>
        <v>0.69686993243215389</v>
      </c>
      <c r="AI20" s="18">
        <f>SID_Lys_Individual!AF20/FI_KJday!AA20</f>
        <v>0.65506009395013576</v>
      </c>
      <c r="AJ20" s="18">
        <f>SID_Lys_Individual!AG20/FI_KJday!AB20</f>
        <v>0.70022498983179882</v>
      </c>
      <c r="AK20" s="18">
        <f>SID_Lys_Individual!AH20/FI_KJday!AC20</f>
        <v>0.58620836912052909</v>
      </c>
      <c r="AL20" s="18">
        <f>SID_Lys_Individual!AI20/FI_KJday!AD20</f>
        <v>0.69999695617210056</v>
      </c>
      <c r="AM20" s="18">
        <f>SID_Lys_Individual!AJ20/FI_KJday!AE20</f>
        <v>0.6011122484273026</v>
      </c>
      <c r="AN20" s="18">
        <f>SID_Lys_Individual!AK20/FI_KJday!AF20</f>
        <v>0.77501810508948632</v>
      </c>
      <c r="AO20" s="18">
        <f>SID_Lys_Individual!AL20/FI_KJday!AG20</f>
        <v>0.69773385809756205</v>
      </c>
      <c r="AP20" s="18">
        <f>SID_Lys_Individual!AM20/FI_KJday!AH20</f>
        <v>0.65282348631038745</v>
      </c>
      <c r="AQ20" s="18">
        <f>SID_Lys_Individual!AN20/FI_KJday!AI20</f>
        <v>0.67320023494445325</v>
      </c>
      <c r="AR20" s="18">
        <f>SID_Lys_Individual!AO20/FI_KJday!AJ20</f>
        <v>0.58948046264486409</v>
      </c>
      <c r="AS20" s="18">
        <f>SID_Lys_Individual!AP20/FI_KJday!AK20</f>
        <v>0.58128455560141945</v>
      </c>
      <c r="AT20" s="18">
        <f>SID_Lys_Individual!AQ20/FI_KJday!AL20</f>
        <v>0.77467598443494678</v>
      </c>
      <c r="AU20" s="18">
        <f>SID_Lys_Individual!AR20/FI_KJday!AM20</f>
        <v>0.73010265352365711</v>
      </c>
      <c r="AV20" s="18">
        <f>SID_Lys_Individual!AS20/FI_KJday!AN20</f>
        <v>0.74615196690160357</v>
      </c>
      <c r="AW20" s="18">
        <f>SID_Lys_Individual!AT20/FI_KJday!AO20</f>
        <v>0.73095162019781235</v>
      </c>
      <c r="AX20" s="18">
        <f t="shared" si="7"/>
        <v>0.68199733662327178</v>
      </c>
      <c r="AY20" s="20">
        <f t="shared" si="0"/>
        <v>0.74753610857036035</v>
      </c>
      <c r="AZ20">
        <f t="shared" si="8"/>
        <v>0</v>
      </c>
      <c r="BA20">
        <f t="shared" si="9"/>
        <v>0</v>
      </c>
      <c r="BB20">
        <f t="shared" si="10"/>
        <v>0</v>
      </c>
      <c r="BC20">
        <f t="shared" si="11"/>
        <v>0</v>
      </c>
      <c r="BD20" s="18">
        <f t="shared" si="12"/>
        <v>16.371929032303576</v>
      </c>
      <c r="BE20" s="18">
        <f t="shared" si="1"/>
        <v>16.360042627079032</v>
      </c>
      <c r="BF20" s="18">
        <f t="shared" si="2"/>
        <v>20.038127474538616</v>
      </c>
      <c r="BG20" s="18">
        <f t="shared" si="3"/>
        <v>13.511404720135378</v>
      </c>
      <c r="BH20" s="2">
        <v>15</v>
      </c>
      <c r="BI20" s="38">
        <v>19.811521239999998</v>
      </c>
    </row>
    <row r="21" spans="1:61" ht="15" thickBot="1" x14ac:dyDescent="0.35">
      <c r="A21" s="2">
        <v>16</v>
      </c>
      <c r="B21" s="18">
        <f>SID_Lys_Individual!B21/FI_KJday!AP21</f>
        <v>0.78370382008018735</v>
      </c>
      <c r="C21" s="18">
        <f>SID_Lys_Individual!C21/FI_KJday!AP21</f>
        <v>0.78371418287098304</v>
      </c>
      <c r="D21" s="18">
        <f>SID_Lys_Individual!D21/FI_KJday!AP21</f>
        <v>0.78273700189904627</v>
      </c>
      <c r="E21" s="18">
        <f>SID_Lys_Individual!E21/FI_KJday!AP21</f>
        <v>0.67190445375692531</v>
      </c>
      <c r="F21" s="18">
        <f t="shared" si="4"/>
        <v>0.75081100562027159</v>
      </c>
      <c r="G21" s="18">
        <f t="shared" si="5"/>
        <v>104.25220142483121</v>
      </c>
      <c r="H21" s="18">
        <f t="shared" si="6"/>
        <v>104.38235148451626</v>
      </c>
      <c r="I21" s="18"/>
      <c r="J21" s="18">
        <f>SID_Lys_Individual!G21/FI_KJday!B21</f>
        <v>0.7327559765684889</v>
      </c>
      <c r="K21" s="18">
        <f>SID_Lys_Individual!H21/FI_KJday!C21</f>
        <v>0.62697650182344666</v>
      </c>
      <c r="L21" s="18">
        <f>SID_Lys_Individual!I21/FI_KJday!D21</f>
        <v>0.50269419436140017</v>
      </c>
      <c r="M21" s="18">
        <f>SID_Lys_Individual!J21/FI_KJday!E21</f>
        <v>0.69694006500245742</v>
      </c>
      <c r="N21" s="18">
        <f>SID_Lys_Individual!K21/FI_KJday!F21</f>
        <v>0.63851979894376754</v>
      </c>
      <c r="O21" s="18">
        <f>SID_Lys_Individual!L21/FI_KJday!G21</f>
        <v>0.67958884333606184</v>
      </c>
      <c r="P21" s="18">
        <f>SID_Lys_Individual!M21/FI_KJday!H21</f>
        <v>0.7524980297543542</v>
      </c>
      <c r="Q21" s="18">
        <f>SID_Lys_Individual!N21/FI_KJday!I21</f>
        <v>0.64517141915433163</v>
      </c>
      <c r="R21" s="18">
        <f>SID_Lys_Individual!O21/FI_KJday!J21</f>
        <v>0.67692054361857568</v>
      </c>
      <c r="S21" s="18">
        <f>SID_Lys_Individual!P21/FI_KJday!K21</f>
        <v>0.68760669292363197</v>
      </c>
      <c r="T21" s="18">
        <f>SID_Lys_Individual!Q21/FI_KJday!L21</f>
        <v>0.77157961062337987</v>
      </c>
      <c r="U21" s="18">
        <f>SID_Lys_Individual!R21/FI_KJday!M21</f>
        <v>0.76280278543644087</v>
      </c>
      <c r="V21" s="12">
        <f>SID_Lys_Individual!S21/FI_KJday!N21</f>
        <v>0.75081100562027159</v>
      </c>
      <c r="W21" s="18">
        <f>SID_Lys_Individual!T21/FI_KJday!O21</f>
        <v>0.62963837872303796</v>
      </c>
      <c r="X21" s="18">
        <f>SID_Lys_Individual!U21/FI_KJday!P21</f>
        <v>0.7835034840648043</v>
      </c>
      <c r="Y21" s="18">
        <f>SID_Lys_Individual!V21/FI_KJday!Q21</f>
        <v>0.59987304076030123</v>
      </c>
      <c r="Z21" s="18">
        <f>SID_Lys_Individual!W21/FI_KJday!R21</f>
        <v>0.66985737224919373</v>
      </c>
      <c r="AA21" s="18">
        <f>SID_Lys_Individual!X21/FI_KJday!S21</f>
        <v>0.69794386502271133</v>
      </c>
      <c r="AB21" s="18">
        <f>SID_Lys_Individual!Y21/FI_KJday!T21</f>
        <v>0.65345545269498218</v>
      </c>
      <c r="AC21" s="18">
        <f>SID_Lys_Individual!Z21/FI_KJday!U21</f>
        <v>0.67832304939613219</v>
      </c>
      <c r="AD21" s="18">
        <f>SID_Lys_Individual!AA21/FI_KJday!V21</f>
        <v>0.66469565504848971</v>
      </c>
      <c r="AE21" s="18">
        <f>SID_Lys_Individual!AB21/FI_KJday!W21</f>
        <v>0.69947583821645809</v>
      </c>
      <c r="AF21" s="18">
        <f>SID_Lys_Individual!AC21/FI_KJday!X21</f>
        <v>0.61888700089390603</v>
      </c>
      <c r="AG21" s="18">
        <f>SID_Lys_Individual!AD21/FI_KJday!Y21</f>
        <v>0.53543994005058471</v>
      </c>
      <c r="AH21" s="18">
        <f>SID_Lys_Individual!AE21/FI_KJday!Z21</f>
        <v>0.68054589766870111</v>
      </c>
      <c r="AI21" s="18">
        <f>SID_Lys_Individual!AF21/FI_KJday!AA21</f>
        <v>0.64296696525575225</v>
      </c>
      <c r="AJ21" s="18">
        <f>SID_Lys_Individual!AG21/FI_KJday!AB21</f>
        <v>0.68872098247741609</v>
      </c>
      <c r="AK21" s="18">
        <f>SID_Lys_Individual!AH21/FI_KJday!AC21</f>
        <v>0.57699987293942245</v>
      </c>
      <c r="AL21" s="18">
        <f>SID_Lys_Individual!AI21/FI_KJday!AD21</f>
        <v>0.6787985709472657</v>
      </c>
      <c r="AM21" s="18">
        <f>SID_Lys_Individual!AJ21/FI_KJday!AE21</f>
        <v>0.58915264639420462</v>
      </c>
      <c r="AN21" s="18">
        <f>SID_Lys_Individual!AK21/FI_KJday!AF21</f>
        <v>0.76163230625764389</v>
      </c>
      <c r="AO21" s="18">
        <f>SID_Lys_Individual!AL21/FI_KJday!AG21</f>
        <v>0.67711120591971929</v>
      </c>
      <c r="AP21" s="18">
        <f>SID_Lys_Individual!AM21/FI_KJday!AH21</f>
        <v>0.64444562623734469</v>
      </c>
      <c r="AQ21" s="18">
        <f>SID_Lys_Individual!AN21/FI_KJday!AI21</f>
        <v>0.66174324514740057</v>
      </c>
      <c r="AR21" s="18">
        <f>SID_Lys_Individual!AO21/FI_KJday!AJ21</f>
        <v>0.57929658373533022</v>
      </c>
      <c r="AS21" s="18">
        <f>SID_Lys_Individual!AP21/FI_KJday!AK21</f>
        <v>0.56909272217454288</v>
      </c>
      <c r="AT21" s="18">
        <f>SID_Lys_Individual!AQ21/FI_KJday!AL21</f>
        <v>0.76744347812046865</v>
      </c>
      <c r="AU21" s="18">
        <f>SID_Lys_Individual!AR21/FI_KJday!AM21</f>
        <v>0.72292602111519255</v>
      </c>
      <c r="AV21" s="18">
        <f>SID_Lys_Individual!AS21/FI_KJday!AN21</f>
        <v>0.73278833700138657</v>
      </c>
      <c r="AW21" s="18">
        <f>SID_Lys_Individual!AT21/FI_KJday!AO21</f>
        <v>0.71038435926389065</v>
      </c>
      <c r="AX21" s="18">
        <f t="shared" si="7"/>
        <v>0.67100018412357232</v>
      </c>
      <c r="AY21" s="20">
        <f t="shared" si="0"/>
        <v>0.73278186491480701</v>
      </c>
      <c r="AZ21">
        <f t="shared" si="8"/>
        <v>0</v>
      </c>
      <c r="BA21">
        <f t="shared" si="9"/>
        <v>0</v>
      </c>
      <c r="BB21">
        <f t="shared" si="10"/>
        <v>0</v>
      </c>
      <c r="BC21">
        <f t="shared" si="11"/>
        <v>0</v>
      </c>
      <c r="BD21" s="18">
        <f t="shared" si="12"/>
        <v>16.657603851566517</v>
      </c>
      <c r="BE21" s="18">
        <f t="shared" si="1"/>
        <v>16.645510039709713</v>
      </c>
      <c r="BF21" s="18">
        <f t="shared" si="2"/>
        <v>20.387774020975616</v>
      </c>
      <c r="BG21" s="18">
        <f t="shared" si="3"/>
        <v>13.525494117538193</v>
      </c>
      <c r="BH21" s="2">
        <v>16</v>
      </c>
      <c r="BI21" s="38">
        <v>20.157213719999991</v>
      </c>
    </row>
    <row r="22" spans="1:61" ht="15" thickBot="1" x14ac:dyDescent="0.35">
      <c r="A22" s="2">
        <v>17</v>
      </c>
      <c r="B22" s="18">
        <f>SID_Lys_Individual!B22/FI_KJday!AP22</f>
        <v>0.77273689791038624</v>
      </c>
      <c r="C22" s="18">
        <f>SID_Lys_Individual!C22/FI_KJday!AP22</f>
        <v>0.7725409936777845</v>
      </c>
      <c r="D22" s="18">
        <f>SID_Lys_Individual!D22/FI_KJday!AP22</f>
        <v>0.77164157045777171</v>
      </c>
      <c r="E22" s="18">
        <f>SID_Lys_Individual!E22/FI_KJday!AP22</f>
        <v>0.66142140236324598</v>
      </c>
      <c r="F22" s="18">
        <f t="shared" si="4"/>
        <v>0.73748812046932344</v>
      </c>
      <c r="G22" s="18">
        <f t="shared" si="5"/>
        <v>104.63105086583818</v>
      </c>
      <c r="H22" s="18">
        <f t="shared" si="6"/>
        <v>104.75300852116155</v>
      </c>
      <c r="I22" s="18"/>
      <c r="J22" s="18">
        <f>SID_Lys_Individual!G22/FI_KJday!B22</f>
        <v>0.71826907592428857</v>
      </c>
      <c r="K22" s="18">
        <f>SID_Lys_Individual!H22/FI_KJday!C22</f>
        <v>0.61763892038426316</v>
      </c>
      <c r="L22" s="18">
        <f>SID_Lys_Individual!I22/FI_KJday!D22</f>
        <v>0.49435622072463969</v>
      </c>
      <c r="M22" s="18">
        <f>SID_Lys_Individual!J22/FI_KJday!E22</f>
        <v>0.68792585964883968</v>
      </c>
      <c r="N22" s="18">
        <f>SID_Lys_Individual!K22/FI_KJday!F22</f>
        <v>0.63056612452931626</v>
      </c>
      <c r="O22" s="18">
        <f>SID_Lys_Individual!L22/FI_KJday!G22</f>
        <v>0.66660745585239345</v>
      </c>
      <c r="P22" s="18">
        <f>SID_Lys_Individual!M22/FI_KJday!H22</f>
        <v>0.74166581586097491</v>
      </c>
      <c r="Q22" s="18">
        <f>SID_Lys_Individual!N22/FI_KJday!I22</f>
        <v>0.63614221429321671</v>
      </c>
      <c r="R22" s="18">
        <f>SID_Lys_Individual!O22/FI_KJday!J22</f>
        <v>0.66187578502699485</v>
      </c>
      <c r="S22" s="18">
        <f>SID_Lys_Individual!P22/FI_KJday!K22</f>
        <v>0.67974288756666035</v>
      </c>
      <c r="T22" s="18">
        <f>SID_Lys_Individual!Q22/FI_KJday!L22</f>
        <v>0.75705722561261479</v>
      </c>
      <c r="U22" s="18">
        <f>SID_Lys_Individual!R22/FI_KJday!M22</f>
        <v>0.75071994323579261</v>
      </c>
      <c r="V22" s="12">
        <f>SID_Lys_Individual!S22/FI_KJday!N22</f>
        <v>0.73748812046932344</v>
      </c>
      <c r="W22" s="18">
        <f>SID_Lys_Individual!T22/FI_KJday!O22</f>
        <v>0.62036374073810963</v>
      </c>
      <c r="X22" s="18">
        <f>SID_Lys_Individual!U22/FI_KJday!P22</f>
        <v>0.77248183671725001</v>
      </c>
      <c r="Y22" s="18">
        <f>SID_Lys_Individual!V22/FI_KJday!Q22</f>
        <v>0.58983881070176236</v>
      </c>
      <c r="Z22" s="18">
        <f>SID_Lys_Individual!W22/FI_KJday!R22</f>
        <v>0.65798595799586601</v>
      </c>
      <c r="AA22" s="18">
        <f>SID_Lys_Individual!X22/FI_KJday!S22</f>
        <v>0.68484150823774337</v>
      </c>
      <c r="AB22" s="18">
        <f>SID_Lys_Individual!Y22/FI_KJday!T22</f>
        <v>0.65060969298794658</v>
      </c>
      <c r="AC22" s="18">
        <f>SID_Lys_Individual!Z22/FI_KJday!U22</f>
        <v>0.6756285888901512</v>
      </c>
      <c r="AD22" s="18">
        <f>SID_Lys_Individual!AA22/FI_KJday!V22</f>
        <v>0.65434404034851068</v>
      </c>
      <c r="AE22" s="18">
        <f>SID_Lys_Individual!AB22/FI_KJday!W22</f>
        <v>0.69130362174484383</v>
      </c>
      <c r="AF22" s="18">
        <f>SID_Lys_Individual!AC22/FI_KJday!X22</f>
        <v>0.61040033927631943</v>
      </c>
      <c r="AG22" s="18">
        <f>SID_Lys_Individual!AD22/FI_KJday!Y22</f>
        <v>0.54362279769483846</v>
      </c>
      <c r="AH22" s="18">
        <f>SID_Lys_Individual!AE22/FI_KJday!Z22</f>
        <v>0.66501643795705789</v>
      </c>
      <c r="AI22" s="18">
        <f>SID_Lys_Individual!AF22/FI_KJday!AA22</f>
        <v>0.6313410403413221</v>
      </c>
      <c r="AJ22" s="18">
        <f>SID_Lys_Individual!AG22/FI_KJday!AB22</f>
        <v>0.67761028910019472</v>
      </c>
      <c r="AK22" s="18">
        <f>SID_Lys_Individual!AH22/FI_KJday!AC22</f>
        <v>0.5681004671063633</v>
      </c>
      <c r="AL22" s="18">
        <f>SID_Lys_Individual!AI22/FI_KJday!AD22</f>
        <v>0.65891136971017938</v>
      </c>
      <c r="AM22" s="18">
        <f>SID_Lys_Individual!AJ22/FI_KJday!AE22</f>
        <v>0.57769499337316887</v>
      </c>
      <c r="AN22" s="18">
        <f>SID_Lys_Individual!AK22/FI_KJday!AF22</f>
        <v>0.74873402322158877</v>
      </c>
      <c r="AO22" s="18">
        <f>SID_Lys_Individual!AL22/FI_KJday!AG22</f>
        <v>0.65773448968508652</v>
      </c>
      <c r="AP22" s="18">
        <f>SID_Lys_Individual!AM22/FI_KJday!AH22</f>
        <v>0.63629317899117166</v>
      </c>
      <c r="AQ22" s="18">
        <f>SID_Lys_Individual!AN22/FI_KJday!AI22</f>
        <v>0.65069235382896873</v>
      </c>
      <c r="AR22" s="18">
        <f>SID_Lys_Individual!AO22/FI_KJday!AJ22</f>
        <v>0.56948138249280733</v>
      </c>
      <c r="AS22" s="18">
        <f>SID_Lys_Individual!AP22/FI_KJday!AK22</f>
        <v>0.5574343060004775</v>
      </c>
      <c r="AT22" s="18">
        <f>SID_Lys_Individual!AQ22/FI_KJday!AL22</f>
        <v>0.7603546410747577</v>
      </c>
      <c r="AU22" s="18">
        <f>SID_Lys_Individual!AR22/FI_KJday!AM22</f>
        <v>0.71589998501205232</v>
      </c>
      <c r="AV22" s="18">
        <f>SID_Lys_Individual!AS22/FI_KJday!AN22</f>
        <v>0.71992013731796012</v>
      </c>
      <c r="AW22" s="18">
        <f>SID_Lys_Individual!AT22/FI_KJday!AO22</f>
        <v>0.69100770355070118</v>
      </c>
      <c r="AX22" s="18">
        <f t="shared" si="7"/>
        <v>0.66044258458066274</v>
      </c>
      <c r="AY22" s="20">
        <f t="shared" si="0"/>
        <v>0.71958992503922581</v>
      </c>
      <c r="AZ22">
        <f t="shared" si="8"/>
        <v>0</v>
      </c>
      <c r="BA22">
        <f t="shared" si="9"/>
        <v>0</v>
      </c>
      <c r="BB22">
        <f t="shared" si="10"/>
        <v>0</v>
      </c>
      <c r="BC22">
        <f t="shared" si="11"/>
        <v>0</v>
      </c>
      <c r="BD22" s="18">
        <f t="shared" si="12"/>
        <v>16.94328295149986</v>
      </c>
      <c r="BE22" s="18">
        <f t="shared" si="1"/>
        <v>16.930981729902928</v>
      </c>
      <c r="BF22" s="18">
        <f t="shared" si="2"/>
        <v>20.737425806662007</v>
      </c>
      <c r="BG22" s="18">
        <f t="shared" si="3"/>
        <v>13.540995783235481</v>
      </c>
      <c r="BH22" s="2">
        <v>17</v>
      </c>
      <c r="BI22" s="38">
        <v>20.502911379999997</v>
      </c>
    </row>
    <row r="23" spans="1:61" ht="15" thickBot="1" x14ac:dyDescent="0.35">
      <c r="A23" s="2">
        <v>18</v>
      </c>
      <c r="B23" s="18">
        <f>SID_Lys_Individual!B23/FI_KJday!AP23</f>
        <v>0.76210622338702372</v>
      </c>
      <c r="C23" s="18">
        <f>SID_Lys_Individual!C23/FI_KJday!AP23</f>
        <v>0.76172086392090588</v>
      </c>
      <c r="D23" s="18">
        <f>SID_Lys_Individual!D23/FI_KJday!AP23</f>
        <v>0.76091341745340224</v>
      </c>
      <c r="E23" s="18">
        <f>SID_Lys_Individual!E23/FI_KJday!AP23</f>
        <v>0.65128400452204716</v>
      </c>
      <c r="F23" s="18">
        <f t="shared" si="4"/>
        <v>0.72465475448861949</v>
      </c>
      <c r="G23" s="18">
        <f t="shared" si="5"/>
        <v>105.00357759887605</v>
      </c>
      <c r="H23" s="18">
        <f t="shared" si="6"/>
        <v>105.11500258608578</v>
      </c>
      <c r="I23" s="18"/>
      <c r="J23" s="18">
        <f>SID_Lys_Individual!G23/FI_KJday!B23</f>
        <v>0.70437787914517824</v>
      </c>
      <c r="K23" s="18">
        <f>SID_Lys_Individual!H23/FI_KJday!C23</f>
        <v>0.60859792004798308</v>
      </c>
      <c r="L23" s="18">
        <f>SID_Lys_Individual!I23/FI_KJday!D23</f>
        <v>0.48631352706949366</v>
      </c>
      <c r="M23" s="18">
        <f>SID_Lys_Individual!J23/FI_KJday!E23</f>
        <v>0.67915828430899661</v>
      </c>
      <c r="N23" s="18">
        <f>SID_Lys_Individual!K23/FI_KJday!F23</f>
        <v>0.62282332387742445</v>
      </c>
      <c r="O23" s="18">
        <f>SID_Lys_Individual!L23/FI_KJday!G23</f>
        <v>0.65414367341638791</v>
      </c>
      <c r="P23" s="18">
        <f>SID_Lys_Individual!M23/FI_KJday!H23</f>
        <v>0.73115780670930475</v>
      </c>
      <c r="Q23" s="18">
        <f>SID_Lys_Individual!N23/FI_KJday!I23</f>
        <v>0.62737789357923091</v>
      </c>
      <c r="R23" s="18">
        <f>SID_Lys_Individual!O23/FI_KJday!J23</f>
        <v>0.64753016171581335</v>
      </c>
      <c r="S23" s="18">
        <f>SID_Lys_Individual!P23/FI_KJday!K23</f>
        <v>0.67206706959415896</v>
      </c>
      <c r="T23" s="18">
        <f>SID_Lys_Individual!Q23/FI_KJday!L23</f>
        <v>0.74310699345669784</v>
      </c>
      <c r="U23" s="18">
        <f>SID_Lys_Individual!R23/FI_KJday!M23</f>
        <v>0.73904119683976566</v>
      </c>
      <c r="V23" s="12">
        <f>SID_Lys_Individual!S23/FI_KJday!N23</f>
        <v>0.72465475448861949</v>
      </c>
      <c r="W23" s="18">
        <f>SID_Lys_Individual!T23/FI_KJday!O23</f>
        <v>0.61137551880110474</v>
      </c>
      <c r="X23" s="18">
        <f>SID_Lys_Individual!U23/FI_KJday!P23</f>
        <v>0.76178114063042135</v>
      </c>
      <c r="Y23" s="18">
        <f>SID_Lys_Individual!V23/FI_KJday!Q23</f>
        <v>0.58015625832641227</v>
      </c>
      <c r="Z23" s="18">
        <f>SID_Lys_Individual!W23/FI_KJday!R23</f>
        <v>0.64655512998775977</v>
      </c>
      <c r="AA23" s="18">
        <f>SID_Lys_Individual!X23/FI_KJday!S23</f>
        <v>0.67224942600296245</v>
      </c>
      <c r="AB23" s="18">
        <f>SID_Lys_Individual!Y23/FI_KJday!T23</f>
        <v>0.6477944724755279</v>
      </c>
      <c r="AC23" s="18">
        <f>SID_Lys_Individual!Z23/FI_KJday!U23</f>
        <v>0.67296091610956132</v>
      </c>
      <c r="AD23" s="18">
        <f>SID_Lys_Individual!AA23/FI_KJday!V23</f>
        <v>0.64433160539066603</v>
      </c>
      <c r="AE23" s="18">
        <f>SID_Lys_Individual!AB23/FI_KJday!W23</f>
        <v>0.68333440311011207</v>
      </c>
      <c r="AF23" s="18">
        <f>SID_Lys_Individual!AC23/FI_KJday!X23</f>
        <v>0.60216289603157858</v>
      </c>
      <c r="AG23" s="18">
        <f>SID_Lys_Individual!AD23/FI_KJday!Y23</f>
        <v>0.55206317178147934</v>
      </c>
      <c r="AH23" s="18">
        <f>SID_Lys_Individual!AE23/FI_KJday!Z23</f>
        <v>0.65021878427369151</v>
      </c>
      <c r="AI23" s="18">
        <f>SID_Lys_Individual!AF23/FI_KJday!AA23</f>
        <v>0.62015570629315231</v>
      </c>
      <c r="AJ23" s="18">
        <f>SID_Lys_Individual!AG23/FI_KJday!AB23</f>
        <v>0.66687589322331076</v>
      </c>
      <c r="AK23" s="18">
        <f>SID_Lys_Individual!AH23/FI_KJday!AC23</f>
        <v>0.55948969300000839</v>
      </c>
      <c r="AL23" s="18">
        <f>SID_Lys_Individual!AI23/FI_KJday!AD23</f>
        <v>0.64022056156137319</v>
      </c>
      <c r="AM23" s="18">
        <f>SID_Lys_Individual!AJ23/FI_KJday!AE23</f>
        <v>0.56670267164067822</v>
      </c>
      <c r="AN23" s="18">
        <f>SID_Lys_Individual!AK23/FI_KJday!AF23</f>
        <v>0.73628764486162335</v>
      </c>
      <c r="AO23" s="18">
        <f>SID_Lys_Individual!AL23/FI_KJday!AG23</f>
        <v>0.6395007191406219</v>
      </c>
      <c r="AP23" s="18">
        <f>SID_Lys_Individual!AM23/FI_KJday!AH23</f>
        <v>0.62836250875186395</v>
      </c>
      <c r="AQ23" s="18">
        <f>SID_Lys_Individual!AN23/FI_KJday!AI23</f>
        <v>0.64003247249595507</v>
      </c>
      <c r="AR23" s="18">
        <f>SID_Lys_Individual!AO23/FI_KJday!AJ23</f>
        <v>0.56001983374492936</v>
      </c>
      <c r="AS23" s="18">
        <f>SID_Lys_Individual!AP23/FI_KJday!AK23</f>
        <v>0.54627712612473589</v>
      </c>
      <c r="AT23" s="18">
        <f>SID_Lys_Individual!AQ23/FI_KJday!AL23</f>
        <v>0.75340174879660593</v>
      </c>
      <c r="AU23" s="18">
        <f>SID_Lys_Individual!AR23/FI_KJday!AM23</f>
        <v>0.70901607359100671</v>
      </c>
      <c r="AV23" s="18">
        <f>SID_Lys_Individual!AS23/FI_KJday!AN23</f>
        <v>0.70752420688586881</v>
      </c>
      <c r="AW23" s="18">
        <f>SID_Lys_Individual!AT23/FI_KJday!AO23</f>
        <v>0.6727173906274595</v>
      </c>
      <c r="AX23" s="18">
        <f t="shared" si="7"/>
        <v>0.65029796144773788</v>
      </c>
      <c r="AY23" s="20">
        <f t="shared" si="0"/>
        <v>0.70871770024997915</v>
      </c>
      <c r="AZ23">
        <f t="shared" si="8"/>
        <v>0</v>
      </c>
      <c r="BA23">
        <f t="shared" si="9"/>
        <v>0</v>
      </c>
      <c r="BB23">
        <f t="shared" si="10"/>
        <v>0</v>
      </c>
      <c r="BC23">
        <f t="shared" si="11"/>
        <v>0</v>
      </c>
      <c r="BD23" s="18">
        <f t="shared" si="12"/>
        <v>17.22896847243879</v>
      </c>
      <c r="BE23" s="18">
        <f t="shared" si="1"/>
        <v>17.216459836439927</v>
      </c>
      <c r="BF23" s="18">
        <f t="shared" si="2"/>
        <v>21.087085451222457</v>
      </c>
      <c r="BG23" s="18">
        <f t="shared" si="3"/>
        <v>13.55781301054804</v>
      </c>
      <c r="BH23" s="2">
        <v>18</v>
      </c>
      <c r="BI23" s="38">
        <v>20.848616809999999</v>
      </c>
    </row>
    <row r="24" spans="1:61" ht="15" thickBot="1" x14ac:dyDescent="0.35">
      <c r="A24" s="2">
        <v>19</v>
      </c>
      <c r="B24" s="18">
        <f>SID_Lys_Individual!B24/FI_KJday!AP24</f>
        <v>0.75179642197185248</v>
      </c>
      <c r="C24" s="18">
        <f>SID_Lys_Individual!C24/FI_KJday!AP24</f>
        <v>0.75123759585674676</v>
      </c>
      <c r="D24" s="18">
        <f>SID_Lys_Individual!D24/FI_KJday!AP24</f>
        <v>0.75053560130610242</v>
      </c>
      <c r="E24" s="18">
        <f>SID_Lys_Individual!E24/FI_KJday!AP24</f>
        <v>0.64147622290154871</v>
      </c>
      <c r="F24" s="18">
        <f t="shared" si="4"/>
        <v>0.7122909976240509</v>
      </c>
      <c r="G24" s="18">
        <f t="shared" si="5"/>
        <v>105.36923866925481</v>
      </c>
      <c r="H24" s="18">
        <f t="shared" si="6"/>
        <v>105.46779312985954</v>
      </c>
      <c r="I24" s="18"/>
      <c r="J24" s="18">
        <f>SID_Lys_Individual!G24/FI_KJday!B24</f>
        <v>0.69104631779205461</v>
      </c>
      <c r="K24" s="18">
        <f>SID_Lys_Individual!H24/FI_KJday!C24</f>
        <v>0.59983709296179555</v>
      </c>
      <c r="L24" s="18">
        <f>SID_Lys_Individual!I24/FI_KJday!D24</f>
        <v>0.47855388821781869</v>
      </c>
      <c r="M24" s="18">
        <f>SID_Lys_Individual!J24/FI_KJday!E24</f>
        <v>0.67063027682631371</v>
      </c>
      <c r="N24" s="18">
        <f>SID_Lys_Individual!K24/FI_KJday!F24</f>
        <v>0.61528309746059029</v>
      </c>
      <c r="O24" s="18">
        <f>SID_Lys_Individual!L24/FI_KJday!G24</f>
        <v>0.64216708594803251</v>
      </c>
      <c r="P24" s="18">
        <f>SID_Lys_Individual!M24/FI_KJday!H24</f>
        <v>0.72096285068151955</v>
      </c>
      <c r="Q24" s="18">
        <f>SID_Lys_Individual!N24/FI_KJday!I24</f>
        <v>0.61887161903759891</v>
      </c>
      <c r="R24" s="18">
        <f>SID_Lys_Individual!O24/FI_KJday!J24</f>
        <v>0.63382804562610551</v>
      </c>
      <c r="S24" s="18">
        <f>SID_Lys_Individual!P24/FI_KJday!K24</f>
        <v>0.66457919662963161</v>
      </c>
      <c r="T24" s="18">
        <f>SID_Lys_Individual!Q24/FI_KJday!L24</f>
        <v>0.72969204231721474</v>
      </c>
      <c r="U24" s="18">
        <f>SID_Lys_Individual!R24/FI_KJday!M24</f>
        <v>0.72773966684595215</v>
      </c>
      <c r="V24" s="12">
        <f>SID_Lys_Individual!S24/FI_KJday!N24</f>
        <v>0.7122909976240509</v>
      </c>
      <c r="W24" s="18">
        <f>SID_Lys_Individual!T24/FI_KJday!O24</f>
        <v>0.60266537692749733</v>
      </c>
      <c r="X24" s="18">
        <f>SID_Lys_Individual!U24/FI_KJday!P24</f>
        <v>0.75139265938779121</v>
      </c>
      <c r="Y24" s="18">
        <f>SID_Lys_Individual!V24/FI_KJday!Q24</f>
        <v>0.57081173929874041</v>
      </c>
      <c r="Z24" s="18">
        <f>SID_Lys_Individual!W24/FI_KJday!R24</f>
        <v>0.6355407593406287</v>
      </c>
      <c r="AA24" s="18">
        <f>SID_Lys_Individual!X24/FI_KJday!S24</f>
        <v>0.66014406537118708</v>
      </c>
      <c r="AB24" s="18">
        <f>SID_Lys_Individual!Y24/FI_KJday!T24</f>
        <v>0.64500268367659019</v>
      </c>
      <c r="AC24" s="18">
        <f>SID_Lys_Individual!Z24/FI_KJday!U24</f>
        <v>0.67031272987160739</v>
      </c>
      <c r="AD24" s="18">
        <f>SID_Lys_Individual!AA24/FI_KJday!V24</f>
        <v>0.63464191186633179</v>
      </c>
      <c r="AE24" s="18">
        <f>SID_Lys_Individual!AB24/FI_KJday!W24</f>
        <v>0.67556434200991033</v>
      </c>
      <c r="AF24" s="18">
        <f>SID_Lys_Individual!AC24/FI_KJday!X24</f>
        <v>0.59415928113777761</v>
      </c>
      <c r="AG24" s="18">
        <f>SID_Lys_Individual!AD24/FI_KJday!Y24</f>
        <v>0.56077348215734002</v>
      </c>
      <c r="AH24" s="18">
        <f>SID_Lys_Individual!AE24/FI_KJday!Z24</f>
        <v>0.63610809901645637</v>
      </c>
      <c r="AI24" s="18">
        <f>SID_Lys_Individual!AF24/FI_KJday!AA24</f>
        <v>0.60938633500062511</v>
      </c>
      <c r="AJ24" s="18">
        <f>SID_Lys_Individual!AG24/FI_KJday!AB24</f>
        <v>0.65650172236995441</v>
      </c>
      <c r="AK24" s="18">
        <f>SID_Lys_Individual!AH24/FI_KJday!AC24</f>
        <v>0.5511561790467141</v>
      </c>
      <c r="AL24" s="18">
        <f>SID_Lys_Individual!AI24/FI_KJday!AD24</f>
        <v>0.62262437320091224</v>
      </c>
      <c r="AM24" s="18">
        <f>SID_Lys_Individual!AJ24/FI_KJday!AE24</f>
        <v>0.55615324498757301</v>
      </c>
      <c r="AN24" s="18">
        <f>SID_Lys_Individual!AK24/FI_KJday!AF24</f>
        <v>0.72427886288037446</v>
      </c>
      <c r="AO24" s="18">
        <f>SID_Lys_Individual!AL24/FI_KJday!AG24</f>
        <v>0.6223052199612441</v>
      </c>
      <c r="AP24" s="18">
        <f>SID_Lys_Individual!AM24/FI_KJday!AH24</f>
        <v>0.62063944684924299</v>
      </c>
      <c r="AQ24" s="18">
        <f>SID_Lys_Individual!AN24/FI_KJday!AI24</f>
        <v>0.62974018511913155</v>
      </c>
      <c r="AR24" s="18">
        <f>SID_Lys_Individual!AO24/FI_KJday!AJ24</f>
        <v>0.55088860638301251</v>
      </c>
      <c r="AS24" s="18">
        <f>SID_Lys_Individual!AP24/FI_KJday!AK24</f>
        <v>0.53558948529198724</v>
      </c>
      <c r="AT24" s="18">
        <f>SID_Lys_Individual!AQ24/FI_KJday!AL24</f>
        <v>0.74658777317560598</v>
      </c>
      <c r="AU24" s="18">
        <f>SID_Lys_Individual!AR24/FI_KJday!AM24</f>
        <v>0.70227739119683696</v>
      </c>
      <c r="AV24" s="18">
        <f>SID_Lys_Individual!AS24/FI_KJday!AN24</f>
        <v>0.69557496079054337</v>
      </c>
      <c r="AW24" s="18">
        <f>SID_Lys_Individual!AT24/FI_KJday!AO24</f>
        <v>0.65542445462525412</v>
      </c>
      <c r="AX24" s="18">
        <f t="shared" si="7"/>
        <v>0.64054318872273874</v>
      </c>
      <c r="AY24" s="20">
        <f t="shared" si="0"/>
        <v>0.70093690511557827</v>
      </c>
      <c r="AZ24">
        <f t="shared" si="8"/>
        <v>0</v>
      </c>
      <c r="BA24">
        <f t="shared" si="9"/>
        <v>0</v>
      </c>
      <c r="BB24">
        <f t="shared" si="10"/>
        <v>0</v>
      </c>
      <c r="BC24">
        <f t="shared" si="11"/>
        <v>0</v>
      </c>
      <c r="BD24" s="18">
        <f t="shared" si="12"/>
        <v>17.514636870696151</v>
      </c>
      <c r="BE24" s="18">
        <f t="shared" si="1"/>
        <v>17.501920832726828</v>
      </c>
      <c r="BF24" s="18">
        <f t="shared" si="2"/>
        <v>21.436724138785401</v>
      </c>
      <c r="BG24" s="18">
        <f t="shared" si="3"/>
        <v>13.575865478371991</v>
      </c>
      <c r="BH24" s="2">
        <v>19</v>
      </c>
      <c r="BI24" s="38">
        <v>21.194301520000003</v>
      </c>
    </row>
    <row r="25" spans="1:61" ht="15" thickBot="1" x14ac:dyDescent="0.35">
      <c r="A25" s="2">
        <v>20</v>
      </c>
      <c r="B25" s="18">
        <f>SID_Lys_Individual!B25/FI_KJday!AP25</f>
        <v>0.74179108768684765</v>
      </c>
      <c r="C25" s="18">
        <f>SID_Lys_Individual!C25/FI_KJday!AP25</f>
        <v>0.74107401417546237</v>
      </c>
      <c r="D25" s="18">
        <f>SID_Lys_Individual!D25/FI_KJday!AP25</f>
        <v>0.74049025488102582</v>
      </c>
      <c r="E25" s="18">
        <f>SID_Lys_Individual!E25/FI_KJday!AP25</f>
        <v>0.63198140695498528</v>
      </c>
      <c r="F25" s="18">
        <f t="shared" si="4"/>
        <v>0.70036508198648251</v>
      </c>
      <c r="G25" s="18">
        <f t="shared" si="5"/>
        <v>105.72917952744505</v>
      </c>
      <c r="H25" s="18">
        <f t="shared" si="6"/>
        <v>105.81253024115865</v>
      </c>
      <c r="I25" s="18"/>
      <c r="J25" s="18">
        <f>SID_Lys_Individual!G25/FI_KJday!B25</f>
        <v>0.67824117924315219</v>
      </c>
      <c r="K25" s="18">
        <f>SID_Lys_Individual!H25/FI_KJday!C25</f>
        <v>0.59134118758818432</v>
      </c>
      <c r="L25" s="18">
        <f>SID_Lys_Individual!I25/FI_KJday!D25</f>
        <v>0.47105637937677092</v>
      </c>
      <c r="M25" s="18">
        <f>SID_Lys_Individual!J25/FI_KJday!E25</f>
        <v>0.66232638664164145</v>
      </c>
      <c r="N25" s="18">
        <f>SID_Lys_Individual!K25/FI_KJday!F25</f>
        <v>0.60794041428177636</v>
      </c>
      <c r="O25" s="18">
        <f>SID_Lys_Individual!L25/FI_KJday!G25</f>
        <v>0.63064962122108426</v>
      </c>
      <c r="P25" s="18">
        <f>SID_Lys_Individual!M25/FI_KJday!H25</f>
        <v>0.71107026231221937</v>
      </c>
      <c r="Q25" s="18">
        <f>SID_Lys_Individual!N25/FI_KJday!I25</f>
        <v>0.61060986338031509</v>
      </c>
      <c r="R25" s="18">
        <f>SID_Lys_Individual!O25/FI_KJday!J25</f>
        <v>0.62073081470327618</v>
      </c>
      <c r="S25" s="18">
        <f>SID_Lys_Individual!P25/FI_KJday!K25</f>
        <v>0.65726595496390261</v>
      </c>
      <c r="T25" s="18">
        <f>SID_Lys_Individual!Q25/FI_KJday!L25</f>
        <v>0.71678208250223141</v>
      </c>
      <c r="U25" s="18">
        <f>SID_Lys_Individual!R25/FI_KJday!M25</f>
        <v>0.71680400842140612</v>
      </c>
      <c r="V25" s="12">
        <f>SID_Lys_Individual!S25/FI_KJday!N25</f>
        <v>0.70036508198648251</v>
      </c>
      <c r="W25" s="18">
        <f>SID_Lys_Individual!T25/FI_KJday!O25</f>
        <v>0.59421595797552385</v>
      </c>
      <c r="X25" s="18">
        <f>SID_Lys_Individual!U25/FI_KJday!P25</f>
        <v>0.7413028886215578</v>
      </c>
      <c r="Y25" s="18">
        <f>SID_Lys_Individual!V25/FI_KJday!Q25</f>
        <v>0.56178340921655212</v>
      </c>
      <c r="Z25" s="18">
        <f>SID_Lys_Individual!W25/FI_KJday!R25</f>
        <v>0.62492294946083071</v>
      </c>
      <c r="AA25" s="18">
        <f>SID_Lys_Individual!X25/FI_KJday!S25</f>
        <v>0.64849492495313443</v>
      </c>
      <c r="AB25" s="18">
        <f>SID_Lys_Individual!Y25/FI_KJday!T25</f>
        <v>0.64224062725923714</v>
      </c>
      <c r="AC25" s="18">
        <f>SID_Lys_Individual!Z25/FI_KJday!U25</f>
        <v>0.66768728047190884</v>
      </c>
      <c r="AD25" s="18">
        <f>SID_Lys_Individual!AA25/FI_KJday!V25</f>
        <v>0.62525956754755763</v>
      </c>
      <c r="AE25" s="18">
        <f>SID_Lys_Individual!AB25/FI_KJday!W25</f>
        <v>0.66797892020384675</v>
      </c>
      <c r="AF25" s="18">
        <f>SID_Lys_Individual!AC25/FI_KJday!X25</f>
        <v>0.58638407390624225</v>
      </c>
      <c r="AG25" s="18">
        <f>SID_Lys_Individual!AD25/FI_KJday!Y25</f>
        <v>0.5697669585114713</v>
      </c>
      <c r="AH25" s="18">
        <f>SID_Lys_Individual!AE25/FI_KJday!Z25</f>
        <v>0.62263203767537811</v>
      </c>
      <c r="AI25" s="18">
        <f>SID_Lys_Individual!AF25/FI_KJday!AA25</f>
        <v>0.59900787202165529</v>
      </c>
      <c r="AJ25" s="18">
        <f>SID_Lys_Individual!AG25/FI_KJday!AB25</f>
        <v>0.64646454992585423</v>
      </c>
      <c r="AK25" s="18">
        <f>SID_Lys_Individual!AH25/FI_KJday!AC25</f>
        <v>0.54308911845751551</v>
      </c>
      <c r="AL25" s="18">
        <f>SID_Lys_Individual!AI25/FI_KJday!AD25</f>
        <v>0.60602333081360971</v>
      </c>
      <c r="AM25" s="18">
        <f>SID_Lys_Individual!AJ25/FI_KJday!AE25</f>
        <v>0.54601524212776864</v>
      </c>
      <c r="AN25" s="18">
        <f>SID_Lys_Individual!AK25/FI_KJday!AF25</f>
        <v>0.71268056585468254</v>
      </c>
      <c r="AO25" s="18">
        <f>SID_Lys_Individual!AL25/FI_KJday!AG25</f>
        <v>0.60606767265761663</v>
      </c>
      <c r="AP25" s="18">
        <f>SID_Lys_Individual!AM25/FI_KJday!AH25</f>
        <v>0.61312101463896829</v>
      </c>
      <c r="AQ25" s="18">
        <f>SID_Lys_Individual!AN25/FI_KJday!AI25</f>
        <v>0.61979675740316165</v>
      </c>
      <c r="AR25" s="18">
        <f>SID_Lys_Individual!AO25/FI_KJday!AJ25</f>
        <v>0.54207502824223341</v>
      </c>
      <c r="AS25" s="18">
        <f>SID_Lys_Individual!AP25/FI_KJday!AK25</f>
        <v>0.5253442693731325</v>
      </c>
      <c r="AT25" s="18">
        <f>SID_Lys_Individual!AQ25/FI_KJday!AL25</f>
        <v>0.73990188415314173</v>
      </c>
      <c r="AU25" s="18">
        <f>SID_Lys_Individual!AR25/FI_KJday!AM25</f>
        <v>0.6956757654100113</v>
      </c>
      <c r="AV25" s="18">
        <f>SID_Lys_Individual!AS25/FI_KJday!AN25</f>
        <v>0.68404863065213273</v>
      </c>
      <c r="AW25" s="18">
        <f>SID_Lys_Individual!AT25/FI_KJday!AO25</f>
        <v>0.63904938864315131</v>
      </c>
      <c r="AX25" s="18">
        <f t="shared" si="7"/>
        <v>0.63115534807000806</v>
      </c>
      <c r="AY25" s="20">
        <f t="shared" si="0"/>
        <v>0.69335033845843563</v>
      </c>
      <c r="AZ25">
        <f t="shared" si="8"/>
        <v>0</v>
      </c>
      <c r="BA25">
        <f t="shared" si="9"/>
        <v>0</v>
      </c>
      <c r="BB25">
        <f t="shared" si="10"/>
        <v>0</v>
      </c>
      <c r="BC25">
        <f t="shared" si="11"/>
        <v>0</v>
      </c>
      <c r="BD25" s="18">
        <f t="shared" si="12"/>
        <v>17.800311689959095</v>
      </c>
      <c r="BE25" s="18">
        <f t="shared" si="1"/>
        <v>17.787388245357512</v>
      </c>
      <c r="BF25" s="18">
        <f t="shared" si="2"/>
        <v>21.786370685222405</v>
      </c>
      <c r="BG25" s="18">
        <f t="shared" si="3"/>
        <v>13.595082410495886</v>
      </c>
      <c r="BH25" s="2">
        <v>20</v>
      </c>
      <c r="BI25" s="38">
        <v>21.539994</v>
      </c>
    </row>
    <row r="26" spans="1:61" ht="15" thickBot="1" x14ac:dyDescent="0.35">
      <c r="A26" s="2">
        <v>21</v>
      </c>
      <c r="B26" s="18">
        <f>SID_Lys_Individual!B26/FI_KJday!AP26</f>
        <v>0.732075940639351</v>
      </c>
      <c r="C26" s="18">
        <f>SID_Lys_Individual!C26/FI_KJday!AP26</f>
        <v>0.73121511787021598</v>
      </c>
      <c r="D26" s="18">
        <f>SID_Lys_Individual!D26/FI_KJday!AP26</f>
        <v>0.73076172975362685</v>
      </c>
      <c r="E26" s="18">
        <f>SID_Lys_Individual!E26/FI_KJday!AP26</f>
        <v>0.62278484630891762</v>
      </c>
      <c r="F26" s="18">
        <f t="shared" si="4"/>
        <v>0.68885719677587531</v>
      </c>
      <c r="G26" s="18">
        <f t="shared" si="5"/>
        <v>106.08319593289892</v>
      </c>
      <c r="H26" s="18">
        <f t="shared" si="6"/>
        <v>106.14901336482983</v>
      </c>
      <c r="I26" s="18"/>
      <c r="J26" s="18">
        <f>SID_Lys_Individual!G26/FI_KJday!B26</f>
        <v>0.66593182946384832</v>
      </c>
      <c r="K26" s="18">
        <f>SID_Lys_Individual!H26/FI_KJday!C26</f>
        <v>0.58310298521738613</v>
      </c>
      <c r="L26" s="18">
        <f>SID_Lys_Individual!I26/FI_KJday!D26</f>
        <v>0.46381091683432435</v>
      </c>
      <c r="M26" s="18">
        <f>SID_Lys_Individual!J26/FI_KJday!E26</f>
        <v>0.65424346387067556</v>
      </c>
      <c r="N26" s="18">
        <f>SID_Lys_Individual!K26/FI_KJday!F26</f>
        <v>0.60078206007171164</v>
      </c>
      <c r="O26" s="18">
        <f>SID_Lys_Individual!L26/FI_KJday!G26</f>
        <v>0.61956779307625587</v>
      </c>
      <c r="P26" s="18">
        <f>SID_Lys_Individual!M26/FI_KJday!H26</f>
        <v>0.70146067486317298</v>
      </c>
      <c r="Q26" s="18">
        <f>SID_Lys_Individual!N26/FI_KJday!I26</f>
        <v>0.60258220756739089</v>
      </c>
      <c r="R26" s="18">
        <f>SID_Lys_Individual!O26/FI_KJday!J26</f>
        <v>0.60819921773421259</v>
      </c>
      <c r="S26" s="18">
        <f>SID_Lys_Individual!P26/FI_KJday!K26</f>
        <v>0.65012762139008418</v>
      </c>
      <c r="T26" s="18">
        <f>SID_Lys_Individual!Q26/FI_KJday!L26</f>
        <v>0.70434567805908366</v>
      </c>
      <c r="U26" s="18">
        <f>SID_Lys_Individual!R26/FI_KJday!M26</f>
        <v>0.70621022512980358</v>
      </c>
      <c r="V26" s="12">
        <f>SID_Lys_Individual!S26/FI_KJday!N26</f>
        <v>0.68885719677587531</v>
      </c>
      <c r="W26" s="18">
        <f>SID_Lys_Individual!T26/FI_KJday!O26</f>
        <v>0.58602018478504536</v>
      </c>
      <c r="X26" s="18">
        <f>SID_Lys_Individual!U26/FI_KJday!P26</f>
        <v>0.73149909237468957</v>
      </c>
      <c r="Y26" s="18">
        <f>SID_Lys_Individual!V26/FI_KJday!Q26</f>
        <v>0.55305971898229045</v>
      </c>
      <c r="Z26" s="18">
        <f>SID_Lys_Individual!W26/FI_KJday!R26</f>
        <v>0.61467579376928438</v>
      </c>
      <c r="AA26" s="18">
        <f>SID_Lys_Individual!X26/FI_KJday!S26</f>
        <v>0.63727397410168951</v>
      </c>
      <c r="AB26" s="18">
        <f>SID_Lys_Individual!Y26/FI_KJday!T26</f>
        <v>0.63950133505321882</v>
      </c>
      <c r="AC26" s="18">
        <f>SID_Lys_Individual!Z26/FI_KJday!U26</f>
        <v>0.66508429495603638</v>
      </c>
      <c r="AD26" s="18">
        <f>SID_Lys_Individual!AA26/FI_KJday!V26</f>
        <v>0.61617014435576023</v>
      </c>
      <c r="AE26" s="18">
        <f>SID_Lys_Individual!AB26/FI_KJday!W26</f>
        <v>0.66057509427359462</v>
      </c>
      <c r="AF26" s="18">
        <f>SID_Lys_Individual!AC26/FI_KJday!X26</f>
        <v>0.5788233124637383</v>
      </c>
      <c r="AG26" s="18">
        <f>SID_Lys_Individual!AD26/FI_KJday!Y26</f>
        <v>0.57905770755716557</v>
      </c>
      <c r="AH26" s="18">
        <f>SID_Lys_Individual!AE26/FI_KJday!Z26</f>
        <v>0.60975394439341679</v>
      </c>
      <c r="AI26" s="18">
        <f>SID_Lys_Individual!AF26/FI_KJday!AA26</f>
        <v>0.58900367065157533</v>
      </c>
      <c r="AJ26" s="18">
        <f>SID_Lys_Individual!AG26/FI_KJday!AB26</f>
        <v>0.63675077239496181</v>
      </c>
      <c r="AK26" s="18">
        <f>SID_Lys_Individual!AH26/FI_KJday!AC26</f>
        <v>0.5352712474082717</v>
      </c>
      <c r="AL26" s="18">
        <f>SID_Lys_Individual!AI26/FI_KJday!AD26</f>
        <v>0.59034086517991546</v>
      </c>
      <c r="AM26" s="18">
        <f>SID_Lys_Individual!AJ26/FI_KJday!AE26</f>
        <v>0.53627000528703128</v>
      </c>
      <c r="AN26" s="18">
        <f>SID_Lys_Individual!AK26/FI_KJday!AF26</f>
        <v>0.70146776810430622</v>
      </c>
      <c r="AO26" s="18">
        <f>SID_Lys_Individual!AL26/FI_KJday!AG26</f>
        <v>0.590704428302809</v>
      </c>
      <c r="AP26" s="18">
        <f>SID_Lys_Individual!AM26/FI_KJday!AH26</f>
        <v>0.60579420968827657</v>
      </c>
      <c r="AQ26" s="18">
        <f>SID_Lys_Individual!AN26/FI_KJday!AI26</f>
        <v>0.61018470774362898</v>
      </c>
      <c r="AR26" s="18">
        <f>SID_Lys_Individual!AO26/FI_KJday!AJ26</f>
        <v>0.53356066540726255</v>
      </c>
      <c r="AS26" s="18">
        <f>SID_Lys_Individual!AP26/FI_KJday!AK26</f>
        <v>0.51551074713842193</v>
      </c>
      <c r="AT26" s="18">
        <f>SID_Lys_Individual!AQ26/FI_KJday!AL26</f>
        <v>0.73334709071570958</v>
      </c>
      <c r="AU26" s="18">
        <f>SID_Lys_Individual!AR26/FI_KJday!AM26</f>
        <v>0.68920704559333379</v>
      </c>
      <c r="AV26" s="18">
        <f>SID_Lys_Individual!AS26/FI_KJday!AN26</f>
        <v>0.67292310616934514</v>
      </c>
      <c r="AW26" s="18">
        <f>SID_Lys_Individual!AT26/FI_KJday!AO26</f>
        <v>0.62352092006208604</v>
      </c>
      <c r="AX26" s="18">
        <f t="shared" si="7"/>
        <v>0.62211434292416712</v>
      </c>
      <c r="AY26" s="20">
        <f t="shared" si="0"/>
        <v>0.68567037865456937</v>
      </c>
      <c r="AZ26">
        <f t="shared" si="8"/>
        <v>0</v>
      </c>
      <c r="BA26">
        <f t="shared" si="9"/>
        <v>0</v>
      </c>
      <c r="BB26">
        <f t="shared" si="10"/>
        <v>0</v>
      </c>
      <c r="BC26">
        <f t="shared" si="11"/>
        <v>0</v>
      </c>
      <c r="BD26" s="18">
        <f t="shared" si="12"/>
        <v>18.085990789892431</v>
      </c>
      <c r="BE26" s="18">
        <f t="shared" si="1"/>
        <v>18.072859935550721</v>
      </c>
      <c r="BF26" s="18">
        <f t="shared" si="2"/>
        <v>22.136022470908788</v>
      </c>
      <c r="BG26" s="18">
        <f t="shared" si="3"/>
        <v>13.615402686501824</v>
      </c>
      <c r="BH26" s="2">
        <v>21</v>
      </c>
      <c r="BI26" s="38">
        <v>21.885691659999999</v>
      </c>
    </row>
    <row r="27" spans="1:61" ht="15" thickBot="1" x14ac:dyDescent="0.35">
      <c r="A27" s="2">
        <v>22</v>
      </c>
      <c r="B27" s="18">
        <f>SID_Lys_Individual!B27/FI_KJday!AP27</f>
        <v>0.72263817127589347</v>
      </c>
      <c r="C27" s="18">
        <f>SID_Lys_Individual!C27/FI_KJday!AP27</f>
        <v>0.7216474202274894</v>
      </c>
      <c r="D27" s="18">
        <f>SID_Lys_Individual!D27/FI_KJday!AP27</f>
        <v>0.72133593364524617</v>
      </c>
      <c r="E27" s="18">
        <f>SID_Lys_Individual!E27/FI_KJday!AP27</f>
        <v>0.61387321442364262</v>
      </c>
      <c r="F27" s="18">
        <f t="shared" si="4"/>
        <v>0.67774868414993172</v>
      </c>
      <c r="G27" s="18">
        <f t="shared" si="5"/>
        <v>106.43118172187731</v>
      </c>
      <c r="H27" s="18">
        <f t="shared" si="6"/>
        <v>106.47714073139335</v>
      </c>
      <c r="I27" s="18"/>
      <c r="J27" s="18">
        <f>SID_Lys_Individual!G27/FI_KJday!B27</f>
        <v>0.65408996746045189</v>
      </c>
      <c r="K27" s="18">
        <f>SID_Lys_Individual!H27/FI_KJday!C27</f>
        <v>0.57510865353423524</v>
      </c>
      <c r="L27" s="18">
        <f>SID_Lys_Individual!I27/FI_KJday!D27</f>
        <v>0.45680788544218626</v>
      </c>
      <c r="M27" s="18">
        <f>SID_Lys_Individual!J27/FI_KJday!E27</f>
        <v>0.64636733274481728</v>
      </c>
      <c r="N27" s="18">
        <f>SID_Lys_Individual!K27/FI_KJday!F27</f>
        <v>0.59380385741635222</v>
      </c>
      <c r="O27" s="18">
        <f>SID_Lys_Individual!L27/FI_KJday!G27</f>
        <v>0.60889254122807002</v>
      </c>
      <c r="P27" s="18">
        <f>SID_Lys_Individual!M27/FI_KJday!H27</f>
        <v>0.69212504178096346</v>
      </c>
      <c r="Q27" s="18">
        <f>SID_Lys_Individual!N27/FI_KJday!I27</f>
        <v>0.5947788165488902</v>
      </c>
      <c r="R27" s="18">
        <f>SID_Lys_Individual!O27/FI_KJday!J27</f>
        <v>0.59620081476193887</v>
      </c>
      <c r="S27" s="18">
        <f>SID_Lys_Individual!P27/FI_KJday!K27</f>
        <v>0.64315179525874877</v>
      </c>
      <c r="T27" s="18">
        <f>SID_Lys_Individual!Q27/FI_KJday!L27</f>
        <v>0.69236372615989261</v>
      </c>
      <c r="U27" s="18">
        <f>SID_Lys_Individual!R27/FI_KJday!M27</f>
        <v>0.69594877211821726</v>
      </c>
      <c r="V27" s="12">
        <f>SID_Lys_Individual!S27/FI_KJday!N27</f>
        <v>0.67774868414993172</v>
      </c>
      <c r="W27" s="18">
        <f>SID_Lys_Individual!T27/FI_KJday!O27</f>
        <v>0.57806460161607709</v>
      </c>
      <c r="X27" s="18">
        <f>SID_Lys_Individual!U27/FI_KJday!P27</f>
        <v>0.72197395572414336</v>
      </c>
      <c r="Y27" s="18">
        <f>SID_Lys_Individual!V27/FI_KJday!Q27</f>
        <v>0.54462134579363053</v>
      </c>
      <c r="Z27" s="18">
        <f>SID_Lys_Individual!W27/FI_KJday!R27</f>
        <v>0.6047825072322548</v>
      </c>
      <c r="AA27" s="18">
        <f>SID_Lys_Individual!X27/FI_KJday!S27</f>
        <v>0.62646312392215375</v>
      </c>
      <c r="AB27" s="18">
        <f>SID_Lys_Individual!Y27/FI_KJday!T27</f>
        <v>0.63678776855833241</v>
      </c>
      <c r="AC27" s="18">
        <f>SID_Lys_Individual!Z27/FI_KJday!U27</f>
        <v>0.6625035036677267</v>
      </c>
      <c r="AD27" s="18">
        <f>SID_Lys_Individual!AA27/FI_KJday!V27</f>
        <v>0.6073601040129144</v>
      </c>
      <c r="AE27" s="18">
        <f>SID_Lys_Individual!AB27/FI_KJday!W27</f>
        <v>0.6533464010850123</v>
      </c>
      <c r="AF27" s="18">
        <f>SID_Lys_Individual!AC27/FI_KJday!X27</f>
        <v>0.5714724068793785</v>
      </c>
      <c r="AG27" s="18">
        <f>SID_Lys_Individual!AD27/FI_KJday!Y27</f>
        <v>0.58866078701002389</v>
      </c>
      <c r="AH27" s="18">
        <f>SID_Lys_Individual!AE27/FI_KJday!Z27</f>
        <v>0.59742976339561038</v>
      </c>
      <c r="AI27" s="18">
        <f>SID_Lys_Individual!AF27/FI_KJday!AA27</f>
        <v>0.57935173103382542</v>
      </c>
      <c r="AJ27" s="18">
        <f>SID_Lys_Individual!AG27/FI_KJday!AB27</f>
        <v>0.6273474856997564</v>
      </c>
      <c r="AK27" s="18">
        <f>SID_Lys_Individual!AH27/FI_KJday!AC27</f>
        <v>0.52769568547550938</v>
      </c>
      <c r="AL27" s="18">
        <f>SID_Lys_Individual!AI27/FI_KJday!AD27</f>
        <v>0.57549737058253103</v>
      </c>
      <c r="AM27" s="18">
        <f>SID_Lys_Individual!AJ27/FI_KJday!AE27</f>
        <v>0.52689029649119656</v>
      </c>
      <c r="AN27" s="18">
        <f>SID_Lys_Individual!AK27/FI_KJday!AF27</f>
        <v>0.69062973572422781</v>
      </c>
      <c r="AO27" s="18">
        <f>SID_Lys_Individual!AL27/FI_KJday!AG27</f>
        <v>0.57615203551264405</v>
      </c>
      <c r="AP27" s="18">
        <f>SID_Lys_Individual!AM27/FI_KJday!AH27</f>
        <v>0.59865661416668581</v>
      </c>
      <c r="AQ27" s="18">
        <f>SID_Lys_Individual!AN27/FI_KJday!AI27</f>
        <v>0.60088770421258741</v>
      </c>
      <c r="AR27" s="18">
        <f>SID_Lys_Individual!AO27/FI_KJday!AJ27</f>
        <v>0.52532846063017524</v>
      </c>
      <c r="AS27" s="18">
        <f>SID_Lys_Individual!AP27/FI_KJday!AK27</f>
        <v>0.50606636077967093</v>
      </c>
      <c r="AT27" s="18">
        <f>SID_Lys_Individual!AQ27/FI_KJday!AL27</f>
        <v>0.72691634596251842</v>
      </c>
      <c r="AU27" s="18">
        <f>SID_Lys_Individual!AR27/FI_KJday!AM27</f>
        <v>0.68286724699404933</v>
      </c>
      <c r="AV27" s="18">
        <f>SID_Lys_Individual!AS27/FI_KJday!AN27</f>
        <v>0.66218122573681826</v>
      </c>
      <c r="AW27" s="18">
        <f>SID_Lys_Individual!AT27/FI_KJday!AO27</f>
        <v>0.60877497134129044</v>
      </c>
      <c r="AX27" s="18">
        <f t="shared" si="7"/>
        <v>0.61340243569613617</v>
      </c>
      <c r="AY27" s="20">
        <f t="shared" si="0"/>
        <v>0.67469964805349081</v>
      </c>
      <c r="AZ27">
        <f t="shared" si="8"/>
        <v>0</v>
      </c>
      <c r="BA27">
        <f t="shared" si="9"/>
        <v>0</v>
      </c>
      <c r="BB27">
        <f t="shared" si="10"/>
        <v>0</v>
      </c>
      <c r="BC27">
        <f t="shared" si="11"/>
        <v>0</v>
      </c>
      <c r="BD27" s="18">
        <f t="shared" si="12"/>
        <v>18.371657047814594</v>
      </c>
      <c r="BE27" s="18">
        <f t="shared" si="1"/>
        <v>18.358318793056352</v>
      </c>
      <c r="BF27" s="18">
        <f t="shared" si="2"/>
        <v>22.485658538847034</v>
      </c>
      <c r="BG27" s="18">
        <f t="shared" si="3"/>
        <v>13.636778825523214</v>
      </c>
      <c r="BH27" s="2">
        <v>22</v>
      </c>
      <c r="BI27" s="38">
        <v>22.231373779999995</v>
      </c>
    </row>
    <row r="28" spans="1:61" ht="15" thickBot="1" x14ac:dyDescent="0.35">
      <c r="A28" s="2">
        <v>23</v>
      </c>
      <c r="B28" s="18">
        <f>SID_Lys_Individual!B28/FI_KJday!AP28</f>
        <v>0.71346432712826013</v>
      </c>
      <c r="C28" s="18">
        <f>SID_Lys_Individual!C28/FI_KJday!AP28</f>
        <v>0.7123568348059337</v>
      </c>
      <c r="D28" s="18">
        <f>SID_Lys_Individual!D28/FI_KJday!AP28</f>
        <v>0.71219821415260975</v>
      </c>
      <c r="E28" s="18">
        <f>SID_Lys_Individual!E28/FI_KJday!AP28</f>
        <v>0.6052328473866293</v>
      </c>
      <c r="F28" s="18">
        <f t="shared" si="4"/>
        <v>0.66701329016460376</v>
      </c>
      <c r="G28" s="18">
        <f t="shared" si="5"/>
        <v>106.77421644430135</v>
      </c>
      <c r="H28" s="18">
        <f t="shared" si="6"/>
        <v>106.79799717785835</v>
      </c>
      <c r="I28" s="18"/>
      <c r="J28" s="18">
        <f>SID_Lys_Individual!G28/FI_KJday!B28</f>
        <v>0.64268940727200263</v>
      </c>
      <c r="K28" s="18">
        <f>SID_Lys_Individual!H28/FI_KJday!C28</f>
        <v>0.56734530211950096</v>
      </c>
      <c r="L28" s="18">
        <f>SID_Lys_Individual!I28/FI_KJday!D28</f>
        <v>0.45002966522405846</v>
      </c>
      <c r="M28" s="18">
        <f>SID_Lys_Individual!J28/FI_KJday!E28</f>
        <v>0.63869279261186829</v>
      </c>
      <c r="N28" s="18">
        <f>SID_Lys_Individual!K28/FI_KJday!F28</f>
        <v>0.58699907051767397</v>
      </c>
      <c r="O28" s="18">
        <f>SID_Lys_Individual!L28/FI_KJday!G28</f>
        <v>0.59860414187040101</v>
      </c>
      <c r="P28" s="18">
        <f>SID_Lys_Individual!M28/FI_KJday!H28</f>
        <v>0.68305465979434354</v>
      </c>
      <c r="Q28" s="18">
        <f>SID_Lys_Individual!N28/FI_KJday!I28</f>
        <v>0.58719039891417213</v>
      </c>
      <c r="R28" s="18">
        <f>SID_Lys_Individual!O28/FI_KJday!J28</f>
        <v>0.58469554805921897</v>
      </c>
      <c r="S28" s="18">
        <f>SID_Lys_Individual!P28/FI_KJday!K28</f>
        <v>0.63633902244676488</v>
      </c>
      <c r="T28" s="18">
        <f>SID_Lys_Individual!Q28/FI_KJday!L28</f>
        <v>0.68080856211433927</v>
      </c>
      <c r="U28" s="18">
        <f>SID_Lys_Individual!R28/FI_KJday!M28</f>
        <v>0.68599813007443977</v>
      </c>
      <c r="V28" s="12">
        <f>SID_Lys_Individual!S28/FI_KJday!N28</f>
        <v>0.66701329016460376</v>
      </c>
      <c r="W28" s="18">
        <f>SID_Lys_Individual!T28/FI_KJday!O28</f>
        <v>0.5703366589717499</v>
      </c>
      <c r="X28" s="18">
        <f>SID_Lys_Individual!U28/FI_KJday!P28</f>
        <v>0.71270658207742932</v>
      </c>
      <c r="Y28" s="18">
        <f>SID_Lys_Individual!V28/FI_KJday!Q28</f>
        <v>0.53645848409559749</v>
      </c>
      <c r="Z28" s="18">
        <f>SID_Lys_Individual!W28/FI_KJday!R28</f>
        <v>0.59522503229979296</v>
      </c>
      <c r="AA28" s="18">
        <f>SID_Lys_Individual!X28/FI_KJday!S28</f>
        <v>0.61603529135578228</v>
      </c>
      <c r="AB28" s="18">
        <f>SID_Lys_Individual!Y28/FI_KJday!T28</f>
        <v>0.63410277249081726</v>
      </c>
      <c r="AC28" s="18">
        <f>SID_Lys_Individual!Z28/FI_KJday!U28</f>
        <v>0.6599446402750605</v>
      </c>
      <c r="AD28" s="18">
        <f>SID_Lys_Individual!AA28/FI_KJday!V28</f>
        <v>0.59881673046897788</v>
      </c>
      <c r="AE28" s="18">
        <f>SID_Lys_Individual!AB28/FI_KJday!W28</f>
        <v>0.64629000333834996</v>
      </c>
      <c r="AF28" s="18">
        <f>SID_Lys_Individual!AC28/FI_KJday!X28</f>
        <v>0.56432068372367872</v>
      </c>
      <c r="AG28" s="18">
        <f>SID_Lys_Individual!AD28/FI_KJday!Y28</f>
        <v>0.59859228717821023</v>
      </c>
      <c r="AH28" s="18">
        <f>SID_Lys_Individual!AE28/FI_KJday!Z28</f>
        <v>0.58562930068684826</v>
      </c>
      <c r="AI28" s="18">
        <f>SID_Lys_Individual!AF28/FI_KJday!AA28</f>
        <v>0.57003373182054562</v>
      </c>
      <c r="AJ28" s="18">
        <f>SID_Lys_Individual!AG28/FI_KJday!AB28</f>
        <v>0.61823513432423416</v>
      </c>
      <c r="AK28" s="18">
        <f>SID_Lys_Individual!AH28/FI_KJday!AC28</f>
        <v>0.52034693052452585</v>
      </c>
      <c r="AL28" s="18">
        <f>SID_Lys_Individual!AI28/FI_KJday!AD28</f>
        <v>0.56143225288764242</v>
      </c>
      <c r="AM28" s="18">
        <f>SID_Lys_Individual!AJ28/FI_KJday!AE28</f>
        <v>0.51786052425486984</v>
      </c>
      <c r="AN28" s="18">
        <f>SID_Lys_Individual!AK28/FI_KJday!AF28</f>
        <v>0.68014397656100478</v>
      </c>
      <c r="AO28" s="18">
        <f>SID_Lys_Individual!AL28/FI_KJday!AG28</f>
        <v>0.56234275911956899</v>
      </c>
      <c r="AP28" s="18">
        <f>SID_Lys_Individual!AM28/FI_KJday!AH28</f>
        <v>0.59169861916525679</v>
      </c>
      <c r="AQ28" s="18">
        <f>SID_Lys_Individual!AN28/FI_KJday!AI28</f>
        <v>0.59189047154677954</v>
      </c>
      <c r="AR28" s="18">
        <f>SID_Lys_Individual!AO28/FI_KJday!AJ28</f>
        <v>0.51736853682497874</v>
      </c>
      <c r="AS28" s="18">
        <f>SID_Lys_Individual!AP28/FI_KJday!AK28</f>
        <v>0.49699016388950873</v>
      </c>
      <c r="AT28" s="18">
        <f>SID_Lys_Individual!AQ28/FI_KJday!AL28</f>
        <v>0.72060298753404373</v>
      </c>
      <c r="AU28" s="18">
        <f>SID_Lys_Individual!AR28/FI_KJday!AM28</f>
        <v>0.67665254255185225</v>
      </c>
      <c r="AV28" s="18">
        <f>SID_Lys_Individual!AS28/FI_KJday!AN28</f>
        <v>0.65179680448250032</v>
      </c>
      <c r="AW28" s="18">
        <f>SID_Lys_Individual!AT28/FI_KJday!AO28</f>
        <v>0.59475377432962029</v>
      </c>
      <c r="AX28" s="18">
        <f t="shared" si="7"/>
        <v>0.60500169169906548</v>
      </c>
      <c r="AY28" s="20">
        <f t="shared" si="0"/>
        <v>0.66559956018669508</v>
      </c>
      <c r="AZ28">
        <f t="shared" si="8"/>
        <v>0</v>
      </c>
      <c r="BA28">
        <f t="shared" si="9"/>
        <v>0</v>
      </c>
      <c r="BB28">
        <f t="shared" si="10"/>
        <v>0</v>
      </c>
      <c r="BC28">
        <f t="shared" si="11"/>
        <v>0</v>
      </c>
      <c r="BD28" s="18">
        <f t="shared" si="12"/>
        <v>18.657329726742347</v>
      </c>
      <c r="BE28" s="18">
        <f t="shared" si="1"/>
        <v>18.643784066905781</v>
      </c>
      <c r="BF28" s="18">
        <f t="shared" si="2"/>
        <v>22.835302465659357</v>
      </c>
      <c r="BG28" s="18">
        <f t="shared" si="3"/>
        <v>13.659161713947512</v>
      </c>
      <c r="BH28" s="2">
        <v>23</v>
      </c>
      <c r="BI28" s="38">
        <v>22.577063670000001</v>
      </c>
    </row>
    <row r="29" spans="1:61" ht="15" thickBot="1" x14ac:dyDescent="0.35">
      <c r="A29" s="2">
        <v>24</v>
      </c>
      <c r="B29" s="18">
        <f>SID_Lys_Individual!B29/FI_KJday!AP29</f>
        <v>0.70454235992132952</v>
      </c>
      <c r="C29" s="18">
        <f>SID_Lys_Individual!C29/FI_KJday!AP29</f>
        <v>0.70333071711753947</v>
      </c>
      <c r="D29" s="18">
        <f>SID_Lys_Individual!D29/FI_KJday!AP29</f>
        <v>0.70333539588270955</v>
      </c>
      <c r="E29" s="18">
        <f>SID_Lys_Individual!E29/FI_KJday!AP29</f>
        <v>0.59685138677377558</v>
      </c>
      <c r="F29" s="18">
        <f t="shared" si="4"/>
        <v>0.65663807420614473</v>
      </c>
      <c r="G29" s="18">
        <f t="shared" si="5"/>
        <v>107.11157691137852</v>
      </c>
      <c r="H29" s="18">
        <f t="shared" si="6"/>
        <v>107.11086437804337</v>
      </c>
      <c r="I29" s="18"/>
      <c r="J29" s="18">
        <f>SID_Lys_Individual!G29/FI_KJday!B29</f>
        <v>0.63170588396277572</v>
      </c>
      <c r="K29" s="18">
        <f>SID_Lys_Individual!H29/FI_KJday!C29</f>
        <v>0.55980729803535756</v>
      </c>
      <c r="L29" s="18">
        <f>SID_Lys_Individual!I29/FI_KJday!D29</f>
        <v>0.44346830602953929</v>
      </c>
      <c r="M29" s="18">
        <f>SID_Lys_Individual!J29/FI_KJday!E29</f>
        <v>0.63121477255865743</v>
      </c>
      <c r="N29" s="18">
        <f>SID_Lys_Individual!K29/FI_KJday!F29</f>
        <v>0.5803612955108689</v>
      </c>
      <c r="O29" s="18">
        <f>SID_Lys_Individual!L29/FI_KJday!G29</f>
        <v>0.58868189880198107</v>
      </c>
      <c r="P29" s="18">
        <f>SID_Lys_Individual!M29/FI_KJday!H29</f>
        <v>0.67423276437134572</v>
      </c>
      <c r="Q29" s="18">
        <f>SID_Lys_Individual!N29/FI_KJday!I29</f>
        <v>0.57980816984016614</v>
      </c>
      <c r="R29" s="18">
        <f>SID_Lys_Individual!O29/FI_KJday!J29</f>
        <v>0.57365678585544777</v>
      </c>
      <c r="S29" s="18">
        <f>SID_Lys_Individual!P29/FI_KJday!K29</f>
        <v>0.62967772682852052</v>
      </c>
      <c r="T29" s="18">
        <f>SID_Lys_Individual!Q29/FI_KJday!L29</f>
        <v>0.66965468698167119</v>
      </c>
      <c r="U29" s="18">
        <f>SID_Lys_Individual!R29/FI_KJday!M29</f>
        <v>0.67634730803112519</v>
      </c>
      <c r="V29" s="12">
        <f>SID_Lys_Individual!S29/FI_KJday!N29</f>
        <v>0.65663807420614473</v>
      </c>
      <c r="W29" s="18">
        <f>SID_Lys_Individual!T29/FI_KJday!O29</f>
        <v>0.56283081379521827</v>
      </c>
      <c r="X29" s="18">
        <f>SID_Lys_Individual!U29/FI_KJday!P29</f>
        <v>0.70369107355427307</v>
      </c>
      <c r="Y29" s="18">
        <f>SID_Lys_Individual!V29/FI_KJday!Q29</f>
        <v>0.52855395744479994</v>
      </c>
      <c r="Z29" s="18">
        <f>SID_Lys_Individual!W29/FI_KJday!R29</f>
        <v>0.58598870155901395</v>
      </c>
      <c r="AA29" s="18">
        <f>SID_Lys_Individual!X29/FI_KJday!S29</f>
        <v>0.6059752243537383</v>
      </c>
      <c r="AB29" s="18">
        <f>SID_Lys_Individual!Y29/FI_KJday!T29</f>
        <v>0.6314395803257441</v>
      </c>
      <c r="AC29" s="18">
        <f>SID_Lys_Individual!Z29/FI_KJday!U29</f>
        <v>0.65740744178814581</v>
      </c>
      <c r="AD29" s="18">
        <f>SID_Lys_Individual!AA29/FI_KJday!V29</f>
        <v>0.59052806839577976</v>
      </c>
      <c r="AE29" s="18">
        <f>SID_Lys_Individual!AB29/FI_KJday!W29</f>
        <v>0.63939330659367666</v>
      </c>
      <c r="AF29" s="18">
        <f>SID_Lys_Individual!AC29/FI_KJday!X29</f>
        <v>0.55735815118685805</v>
      </c>
      <c r="AG29" s="18">
        <f>SID_Lys_Individual!AD29/FI_KJday!Y29</f>
        <v>0.60886942109498388</v>
      </c>
      <c r="AH29" s="18">
        <f>SID_Lys_Individual!AE29/FI_KJday!Z29</f>
        <v>0.57431516258162929</v>
      </c>
      <c r="AI29" s="18">
        <f>SID_Lys_Individual!AF29/FI_KJday!AA29</f>
        <v>0.56103260138095723</v>
      </c>
      <c r="AJ29" s="18">
        <f>SID_Lys_Individual!AG29/FI_KJday!AB29</f>
        <v>0.60940275100480834</v>
      </c>
      <c r="AK29" s="18">
        <f>SID_Lys_Individual!AH29/FI_KJday!AC29</f>
        <v>0.5132191779497457</v>
      </c>
      <c r="AL29" s="18">
        <f>SID_Lys_Individual!AI29/FI_KJday!AD29</f>
        <v>0.54808097109496967</v>
      </c>
      <c r="AM29" s="18">
        <f>SID_Lys_Individual!AJ29/FI_KJday!AE29</f>
        <v>0.50915696147896206</v>
      </c>
      <c r="AN29" s="18">
        <f>SID_Lys_Individual!AK29/FI_KJday!AF29</f>
        <v>0.66998969787873641</v>
      </c>
      <c r="AO29" s="18">
        <f>SID_Lys_Individual!AL29/FI_KJday!AG29</f>
        <v>0.54922589800868304</v>
      </c>
      <c r="AP29" s="18">
        <f>SID_Lys_Individual!AM29/FI_KJday!AH29</f>
        <v>0.58491121185742845</v>
      </c>
      <c r="AQ29" s="18">
        <f>SID_Lys_Individual!AN29/FI_KJday!AI29</f>
        <v>0.5831761731960633</v>
      </c>
      <c r="AR29" s="18">
        <f>SID_Lys_Individual!AO29/FI_KJday!AJ29</f>
        <v>0.50966566540170355</v>
      </c>
      <c r="AS29" s="18">
        <f>SID_Lys_Individual!AP29/FI_KJday!AK29</f>
        <v>0.48825764320189002</v>
      </c>
      <c r="AT29" s="18">
        <f>SID_Lys_Individual!AQ29/FI_KJday!AL29</f>
        <v>0.71441005713665329</v>
      </c>
      <c r="AU29" s="18">
        <f>SID_Lys_Individual!AR29/FI_KJday!AM29</f>
        <v>0.67055925518620751</v>
      </c>
      <c r="AV29" s="18">
        <f>SID_Lys_Individual!AS29/FI_KJday!AN29</f>
        <v>0.64175546071864553</v>
      </c>
      <c r="AW29" s="18">
        <f>SID_Lys_Individual!AT29/FI_KJday!AO29</f>
        <v>0.58140511226955638</v>
      </c>
      <c r="AX29" s="18">
        <f t="shared" si="7"/>
        <v>0.59689636278631186</v>
      </c>
      <c r="AY29" s="20">
        <f t="shared" si="0"/>
        <v>0.65725356827174564</v>
      </c>
      <c r="AZ29">
        <f t="shared" si="8"/>
        <v>0</v>
      </c>
      <c r="BA29">
        <f t="shared" si="9"/>
        <v>0</v>
      </c>
      <c r="BB29">
        <f t="shared" si="10"/>
        <v>0</v>
      </c>
      <c r="BC29">
        <f t="shared" si="11"/>
        <v>0</v>
      </c>
      <c r="BD29" s="18">
        <f t="shared" si="12"/>
        <v>18.943013107346076</v>
      </c>
      <c r="BE29" s="18">
        <f t="shared" si="1"/>
        <v>18.929260034661514</v>
      </c>
      <c r="BF29" s="18">
        <f t="shared" si="2"/>
        <v>23.184959490595116</v>
      </c>
      <c r="BG29" s="18">
        <f t="shared" si="3"/>
        <v>13.682515954818879</v>
      </c>
      <c r="BH29" s="2">
        <v>24</v>
      </c>
      <c r="BI29" s="38">
        <v>22.922766509999999</v>
      </c>
    </row>
    <row r="30" spans="1:61" ht="15" thickBot="1" x14ac:dyDescent="0.35">
      <c r="A30" s="2">
        <v>25</v>
      </c>
      <c r="B30" s="18">
        <f>SID_Lys_Individual!B30/FI_KJday!AP30</f>
        <v>0.69586163997876305</v>
      </c>
      <c r="C30" s="18">
        <f>SID_Lys_Individual!C30/FI_KJday!AP30</f>
        <v>0.69455787545493552</v>
      </c>
      <c r="D30" s="18">
        <f>SID_Lys_Individual!D30/FI_KJday!AP30</f>
        <v>0.69473578919683854</v>
      </c>
      <c r="E30" s="18">
        <f>SID_Lys_Individual!E30/FI_KJday!AP30</f>
        <v>0.58871777267601844</v>
      </c>
      <c r="F30" s="18">
        <f t="shared" si="4"/>
        <v>0.64659976313030143</v>
      </c>
      <c r="G30" s="18">
        <f t="shared" si="5"/>
        <v>107.4444855707188</v>
      </c>
      <c r="H30" s="18">
        <f t="shared" si="6"/>
        <v>107.4169702896983</v>
      </c>
      <c r="I30" s="18"/>
      <c r="J30" s="18">
        <f>SID_Lys_Individual!G30/FI_KJday!B30</f>
        <v>0.62111688058814718</v>
      </c>
      <c r="K30" s="18">
        <f>SID_Lys_Individual!H30/FI_KJday!C30</f>
        <v>0.55248287683629504</v>
      </c>
      <c r="L30" s="18">
        <f>SID_Lys_Individual!I30/FI_KJday!D30</f>
        <v>0.43711618745520581</v>
      </c>
      <c r="M30" s="18">
        <f>SID_Lys_Individual!J30/FI_KJday!E30</f>
        <v>0.62392074606821402</v>
      </c>
      <c r="N30" s="18">
        <f>SID_Lys_Individual!K30/FI_KJday!F30</f>
        <v>0.5738844402624953</v>
      </c>
      <c r="O30" s="18">
        <f>SID_Lys_Individual!L30/FI_KJday!G30</f>
        <v>0.57910656720724396</v>
      </c>
      <c r="P30" s="18">
        <f>SID_Lys_Individual!M30/FI_KJday!H30</f>
        <v>0.66565197727158332</v>
      </c>
      <c r="Q30" s="18">
        <f>SID_Lys_Individual!N30/FI_KJday!I30</f>
        <v>0.57262183536622491</v>
      </c>
      <c r="R30" s="18">
        <f>SID_Lys_Individual!O30/FI_KJday!J30</f>
        <v>0.56305975772880446</v>
      </c>
      <c r="S30" s="18">
        <f>SID_Lys_Individual!P30/FI_KJday!K30</f>
        <v>0.62316868083353294</v>
      </c>
      <c r="T30" s="18">
        <f>SID_Lys_Individual!Q30/FI_KJday!L30</f>
        <v>0.65888739552238118</v>
      </c>
      <c r="U30" s="18">
        <f>SID_Lys_Individual!R30/FI_KJday!M30</f>
        <v>0.66698579331345131</v>
      </c>
      <c r="V30" s="12">
        <f>SID_Lys_Individual!S30/FI_KJday!N30</f>
        <v>0.64659976313030143</v>
      </c>
      <c r="W30" s="18">
        <f>SID_Lys_Individual!T30/FI_KJday!O30</f>
        <v>0.55553360374116445</v>
      </c>
      <c r="X30" s="18">
        <f>SID_Lys_Individual!U30/FI_KJday!P30</f>
        <v>0.69491727115799307</v>
      </c>
      <c r="Y30" s="18">
        <f>SID_Lys_Individual!V30/FI_KJday!Q30</f>
        <v>0.52089754156088663</v>
      </c>
      <c r="Z30" s="18">
        <f>SID_Lys_Individual!W30/FI_KJday!R30</f>
        <v>0.57705334294183719</v>
      </c>
      <c r="AA30" s="18">
        <f>SID_Lys_Individual!X30/FI_KJday!S30</f>
        <v>0.59626145301874833</v>
      </c>
      <c r="AB30" s="18">
        <f>SID_Lys_Individual!Y30/FI_KJday!T30</f>
        <v>0.62880421540918352</v>
      </c>
      <c r="AC30" s="18">
        <f>SID_Lys_Individual!Z30/FI_KJday!U30</f>
        <v>0.65489164856929716</v>
      </c>
      <c r="AD30" s="18">
        <f>SID_Lys_Individual!AA30/FI_KJday!V30</f>
        <v>0.58248286712132857</v>
      </c>
      <c r="AE30" s="18">
        <f>SID_Lys_Individual!AB30/FI_KJday!W30</f>
        <v>0.63265410648722509</v>
      </c>
      <c r="AF30" s="18">
        <f>SID_Lys_Individual!AC30/FI_KJday!X30</f>
        <v>0.55058124304712419</v>
      </c>
      <c r="AG30" s="18">
        <f>SID_Lys_Individual!AD30/FI_KJday!Y30</f>
        <v>0.61951062425574821</v>
      </c>
      <c r="AH30" s="18">
        <f>SID_Lys_Individual!AE30/FI_KJday!Z30</f>
        <v>0.56346230856854596</v>
      </c>
      <c r="AI30" s="18">
        <f>SID_Lys_Individual!AF30/FI_KJday!AA30</f>
        <v>0.55233241300050206</v>
      </c>
      <c r="AJ30" s="18">
        <f>SID_Lys_Individual!AG30/FI_KJday!AB30</f>
        <v>0.60083989045440622</v>
      </c>
      <c r="AK30" s="18">
        <f>SID_Lys_Individual!AH30/FI_KJday!AC30</f>
        <v>0.50629845005207941</v>
      </c>
      <c r="AL30" s="18">
        <f>SID_Lys_Individual!AI30/FI_KJday!AD30</f>
        <v>0.53539274214676391</v>
      </c>
      <c r="AM30" s="18">
        <f>SID_Lys_Individual!AJ30/FI_KJday!AE30</f>
        <v>0.50076652285674972</v>
      </c>
      <c r="AN30" s="18">
        <f>SID_Lys_Individual!AK30/FI_KJday!AF30</f>
        <v>0.66015885496909754</v>
      </c>
      <c r="AO30" s="18">
        <f>SID_Lys_Individual!AL30/FI_KJday!AG30</f>
        <v>0.536745949010068</v>
      </c>
      <c r="AP30" s="18">
        <f>SID_Lys_Individual!AM30/FI_KJday!AH30</f>
        <v>0.57829266731332374</v>
      </c>
      <c r="AQ30" s="18">
        <f>SID_Lys_Individual!AN30/FI_KJday!AI30</f>
        <v>0.57473654805003127</v>
      </c>
      <c r="AR30" s="18">
        <f>SID_Lys_Individual!AO30/FI_KJday!AJ30</f>
        <v>0.50220571112641021</v>
      </c>
      <c r="AS30" s="18">
        <f>SID_Lys_Individual!AP30/FI_KJday!AK30</f>
        <v>0.4798512218276742</v>
      </c>
      <c r="AT30" s="18">
        <f>SID_Lys_Individual!AQ30/FI_KJday!AL30</f>
        <v>0.70832802728947841</v>
      </c>
      <c r="AU30" s="18">
        <f>SID_Lys_Individual!AR30/FI_KJday!AM30</f>
        <v>0.66458056880731076</v>
      </c>
      <c r="AV30" s="18">
        <f>SID_Lys_Individual!AS30/FI_KJday!AN30</f>
        <v>0.63204043026294643</v>
      </c>
      <c r="AW30" s="18">
        <f>SID_Lys_Individual!AT30/FI_KJday!AO30</f>
        <v>0.5686790848007276</v>
      </c>
      <c r="AX30" s="18">
        <f t="shared" si="7"/>
        <v>0.58907255523576318</v>
      </c>
      <c r="AY30" s="20">
        <f t="shared" si="0"/>
        <v>0.65323327148149801</v>
      </c>
      <c r="AZ30">
        <f t="shared" si="8"/>
        <v>0</v>
      </c>
      <c r="BA30">
        <f t="shared" si="9"/>
        <v>0</v>
      </c>
      <c r="BB30">
        <f t="shared" si="10"/>
        <v>0</v>
      </c>
      <c r="BC30">
        <f t="shared" si="11"/>
        <v>0</v>
      </c>
      <c r="BD30" s="18">
        <f t="shared" si="12"/>
        <v>19.228692207279412</v>
      </c>
      <c r="BE30" s="18">
        <f t="shared" si="1"/>
        <v>19.214731724854719</v>
      </c>
      <c r="BF30" s="18">
        <f t="shared" si="2"/>
        <v>23.534611276281495</v>
      </c>
      <c r="BG30" s="18">
        <f t="shared" si="3"/>
        <v>13.706813645033698</v>
      </c>
      <c r="BH30" s="2">
        <v>25</v>
      </c>
      <c r="BI30" s="38">
        <v>23.268464169999994</v>
      </c>
    </row>
    <row r="31" spans="1:61" ht="15" thickBot="1" x14ac:dyDescent="0.35">
      <c r="A31" s="2">
        <v>26</v>
      </c>
      <c r="B31" s="18">
        <f>SID_Lys_Individual!B31/FI_KJday!AP31</f>
        <v>0.68741145319494079</v>
      </c>
      <c r="C31" s="18">
        <f>SID_Lys_Individual!C31/FI_KJday!AP31</f>
        <v>0.68602706767312804</v>
      </c>
      <c r="D31" s="18">
        <f>SID_Lys_Individual!D31/FI_KJday!AP31</f>
        <v>0.68638768466693068</v>
      </c>
      <c r="E31" s="18">
        <f>SID_Lys_Individual!E31/FI_KJday!AP31</f>
        <v>0.58082102037091576</v>
      </c>
      <c r="F31" s="18">
        <f t="shared" si="4"/>
        <v>0.63688479054616787</v>
      </c>
      <c r="G31" s="18">
        <f t="shared" si="5"/>
        <v>107.77266074737175</v>
      </c>
      <c r="H31" s="18">
        <f t="shared" si="6"/>
        <v>107.71603873360168</v>
      </c>
      <c r="I31" s="18"/>
      <c r="J31" s="18">
        <f>SID_Lys_Individual!G31/FI_KJday!B31</f>
        <v>0.61089865291532708</v>
      </c>
      <c r="K31" s="18">
        <f>SID_Lys_Individual!H31/FI_KJday!C31</f>
        <v>0.54536104964204868</v>
      </c>
      <c r="L31" s="18">
        <f>SID_Lys_Individual!I31/FI_KJday!D31</f>
        <v>0.43095831273670759</v>
      </c>
      <c r="M31" s="18">
        <f>SID_Lys_Individual!J31/FI_KJday!E31</f>
        <v>0.61680645191131545</v>
      </c>
      <c r="N31" s="18">
        <f>SID_Lys_Individual!K31/FI_KJday!F31</f>
        <v>0.56756515540214059</v>
      </c>
      <c r="O31" s="18">
        <f>SID_Lys_Individual!L31/FI_KJday!G31</f>
        <v>0.56986229508221564</v>
      </c>
      <c r="P31" s="18">
        <f>SID_Lys_Individual!M31/FI_KJday!H31</f>
        <v>0.65730517242430819</v>
      </c>
      <c r="Q31" s="18">
        <f>SID_Lys_Individual!N31/FI_KJday!I31</f>
        <v>0.56562753915550967</v>
      </c>
      <c r="R31" s="18">
        <f>SID_Lys_Individual!O31/FI_KJday!J31</f>
        <v>0.5528724916762674</v>
      </c>
      <c r="S31" s="18">
        <f>SID_Lys_Individual!P31/FI_KJday!K31</f>
        <v>0.61680105503231419</v>
      </c>
      <c r="T31" s="18">
        <f>SID_Lys_Individual!Q31/FI_KJday!L31</f>
        <v>0.64848404690813066</v>
      </c>
      <c r="U31" s="18">
        <f>SID_Lys_Individual!R31/FI_KJday!M31</f>
        <v>0.65789516772491774</v>
      </c>
      <c r="V31" s="12">
        <f>SID_Lys_Individual!S31/FI_KJday!N31</f>
        <v>0.63688479054616787</v>
      </c>
      <c r="W31" s="18">
        <f>SID_Lys_Individual!T31/FI_KJday!O31</f>
        <v>0.5484403189490028</v>
      </c>
      <c r="X31" s="18">
        <f>SID_Lys_Individual!U31/FI_KJday!P31</f>
        <v>0.68637555549156315</v>
      </c>
      <c r="Y31" s="18">
        <f>SID_Lys_Individual!V31/FI_KJday!Q31</f>
        <v>0.51347952930455931</v>
      </c>
      <c r="Z31" s="18">
        <f>SID_Lys_Individual!W31/FI_KJday!R31</f>
        <v>0.56840649151633305</v>
      </c>
      <c r="AA31" s="18">
        <f>SID_Lys_Individual!X31/FI_KJday!S31</f>
        <v>0.58687412326088206</v>
      </c>
      <c r="AB31" s="18">
        <f>SID_Lys_Individual!Y31/FI_KJday!T31</f>
        <v>0.62619004088453678</v>
      </c>
      <c r="AC31" s="18">
        <f>SID_Lys_Individual!Z31/FI_KJday!U31</f>
        <v>0.65239700433659453</v>
      </c>
      <c r="AD31" s="18">
        <f>SID_Lys_Individual!AA31/FI_KJday!V31</f>
        <v>0.57467052945124297</v>
      </c>
      <c r="AE31" s="18">
        <f>SID_Lys_Individual!AB31/FI_KJday!W31</f>
        <v>0.62606705224377002</v>
      </c>
      <c r="AF31" s="18">
        <f>SID_Lys_Individual!AC31/FI_KJday!X31</f>
        <v>0.54397885164217963</v>
      </c>
      <c r="AG31" s="18">
        <f>SID_Lys_Individual!AD31/FI_KJday!Y31</f>
        <v>0.63053566517552928</v>
      </c>
      <c r="AH31" s="18">
        <f>SID_Lys_Individual!AE31/FI_KJday!Z31</f>
        <v>0.55303875281827408</v>
      </c>
      <c r="AI31" s="18">
        <f>SID_Lys_Individual!AF31/FI_KJday!AA31</f>
        <v>0.54391829045402806</v>
      </c>
      <c r="AJ31" s="18">
        <f>SID_Lys_Individual!AG31/FI_KJday!AB31</f>
        <v>0.59252992412989081</v>
      </c>
      <c r="AK31" s="18">
        <f>SID_Lys_Individual!AH31/FI_KJday!AC31</f>
        <v>0.49957985003129862</v>
      </c>
      <c r="AL31" s="18">
        <f>SID_Lys_Individual!AI31/FI_KJday!AD31</f>
        <v>0.5233214840585303</v>
      </c>
      <c r="AM31" s="18">
        <f>SID_Lys_Individual!AJ31/FI_KJday!AE31</f>
        <v>0.49266841521659771</v>
      </c>
      <c r="AN31" s="18">
        <f>SID_Lys_Individual!AK31/FI_KJday!AF31</f>
        <v>0.65062896628488454</v>
      </c>
      <c r="AO31" s="18">
        <f>SID_Lys_Individual!AL31/FI_KJday!AG31</f>
        <v>0.52486198544151708</v>
      </c>
      <c r="AP31" s="18">
        <f>SID_Lys_Individual!AM31/FI_KJday!AH31</f>
        <v>0.57183236440661378</v>
      </c>
      <c r="AQ31" s="18">
        <f>SID_Lys_Individual!AN31/FI_KJday!AI31</f>
        <v>0.56655640188562428</v>
      </c>
      <c r="AR31" s="18">
        <f>SID_Lys_Individual!AO31/FI_KJday!AJ31</f>
        <v>0.49498092792683457</v>
      </c>
      <c r="AS31" s="18">
        <f>SID_Lys_Individual!AP31/FI_KJday!AK31</f>
        <v>0.47175449429374139</v>
      </c>
      <c r="AT31" s="18">
        <f>SID_Lys_Individual!AQ31/FI_KJday!AL31</f>
        <v>0.70235994873330532</v>
      </c>
      <c r="AU31" s="18">
        <f>SID_Lys_Individual!AR31/FI_KJday!AM31</f>
        <v>0.65871971005374885</v>
      </c>
      <c r="AV31" s="18">
        <f>SID_Lys_Individual!AS31/FI_KJday!AN31</f>
        <v>0.62263602445263777</v>
      </c>
      <c r="AW31" s="18">
        <f>SID_Lys_Individual!AT31/FI_KJday!AO31</f>
        <v>0.55653799698963513</v>
      </c>
      <c r="AX31" s="18">
        <f t="shared" si="7"/>
        <v>0.58151657201476836</v>
      </c>
      <c r="AY31" s="20">
        <f t="shared" si="0"/>
        <v>0.64616419563573813</v>
      </c>
      <c r="AZ31">
        <f t="shared" si="8"/>
        <v>0</v>
      </c>
      <c r="BA31">
        <f t="shared" si="9"/>
        <v>0</v>
      </c>
      <c r="BB31">
        <f t="shared" si="10"/>
        <v>0</v>
      </c>
      <c r="BC31">
        <f t="shared" si="11"/>
        <v>0</v>
      </c>
      <c r="BD31" s="18">
        <f t="shared" si="12"/>
        <v>19.514371307212748</v>
      </c>
      <c r="BE31" s="18">
        <f t="shared" si="1"/>
        <v>19.500203415047928</v>
      </c>
      <c r="BF31" s="18">
        <f t="shared" si="2"/>
        <v>23.884263061967879</v>
      </c>
      <c r="BG31" s="18">
        <f t="shared" si="3"/>
        <v>13.732026438383585</v>
      </c>
      <c r="BH31" s="2">
        <v>26</v>
      </c>
      <c r="BI31" s="38">
        <v>23.614161829999993</v>
      </c>
    </row>
    <row r="32" spans="1:61" x14ac:dyDescent="0.3">
      <c r="A32" s="21" t="s">
        <v>35</v>
      </c>
      <c r="B32" s="22">
        <f>AVERAGE(B6:B31)</f>
        <v>0.82518861352158634</v>
      </c>
      <c r="C32" s="22">
        <f>AVERAGE(C6:C31)</f>
        <v>0.82638424550903289</v>
      </c>
      <c r="D32" s="22">
        <f t="shared" ref="D32:E32" si="13">AVERAGE(D6:D31)</f>
        <v>0.82578427112642239</v>
      </c>
      <c r="E32" s="22">
        <f t="shared" si="13"/>
        <v>0.71246194573937549</v>
      </c>
      <c r="F32" s="22">
        <f>AVERAGE(F6:F31)</f>
        <v>0.80424392702199476</v>
      </c>
      <c r="G32" s="22">
        <f>AVERAGE(G6:G31)</f>
        <v>103.11287139511481</v>
      </c>
      <c r="H32" s="22">
        <f t="shared" ref="H32" si="14">AVERAGE(H6:H31)</f>
        <v>103.18739346540943</v>
      </c>
      <c r="I32" s="18"/>
      <c r="U32" t="s">
        <v>33</v>
      </c>
      <c r="V32" s="22">
        <f>AVERAGE(V6:V31)</f>
        <v>0.80424392702199476</v>
      </c>
      <c r="AW32" s="11" t="s">
        <v>49</v>
      </c>
      <c r="AX32" s="28">
        <f>AVERAGE(AX6:AX31)</f>
        <v>0.71486340271010185</v>
      </c>
      <c r="AY32" s="28" t="s">
        <v>34</v>
      </c>
      <c r="AZ32" s="28">
        <f>COUNTIF(J6:AW31,"&lt;0.81")</f>
        <v>824</v>
      </c>
      <c r="BA32" s="28">
        <f>AZ32*100/(COUNT(J6:AW31))</f>
        <v>79.230769230769226</v>
      </c>
      <c r="BB32" s="28">
        <f>COUNTIF(J6:AW31,"&lt;1.01")</f>
        <v>1013</v>
      </c>
      <c r="BC32" s="28">
        <f>BB32*100/(COUNT(J6:AW31))</f>
        <v>97.40384615384616</v>
      </c>
      <c r="BD32" s="28">
        <f>AVERAGE(BD6:BD31)</f>
        <v>15.933603242369156</v>
      </c>
      <c r="BE32" s="28">
        <f t="shared" ref="BE32:BG32" si="15">AVERAGE(BE6:BE31)</f>
        <v>15.922035071968942</v>
      </c>
      <c r="BF32" s="28">
        <f t="shared" si="15"/>
        <v>19.501646523713976</v>
      </c>
      <c r="BG32" s="28">
        <f t="shared" si="15"/>
        <v>13.536364620959031</v>
      </c>
    </row>
    <row r="33" spans="1:61" ht="15" thickBot="1" x14ac:dyDescent="0.35">
      <c r="A33" s="21" t="s">
        <v>24</v>
      </c>
      <c r="B33" s="22">
        <f>AVERAGE(B6:B8)</f>
        <v>0.99202868866511162</v>
      </c>
      <c r="C33" s="22">
        <f t="shared" ref="C33:E33" si="16">AVERAGE(C6:C8)</f>
        <v>0.9973745607143667</v>
      </c>
      <c r="D33" s="22">
        <f t="shared" si="16"/>
        <v>0.99739713471392999</v>
      </c>
      <c r="E33" s="22">
        <f t="shared" si="16"/>
        <v>0.87402770730840074</v>
      </c>
      <c r="F33" s="22">
        <f>AVERAGE(F6:F8)</f>
        <v>1.0114381037071043</v>
      </c>
      <c r="G33" s="22"/>
      <c r="H33" s="22"/>
      <c r="I33" s="18"/>
      <c r="U33" t="s">
        <v>32</v>
      </c>
      <c r="V33" s="22">
        <f>AVERAGE(V6:V8)</f>
        <v>1.0114381037071043</v>
      </c>
      <c r="AY33" s="28" t="s">
        <v>50</v>
      </c>
      <c r="BA33" s="41">
        <f>100-BA32</f>
        <v>20.769230769230774</v>
      </c>
      <c r="BC33" s="41">
        <f>100-BC32</f>
        <v>2.5961538461538396</v>
      </c>
      <c r="BH33" s="2" t="s">
        <v>23</v>
      </c>
      <c r="BI33" s="28">
        <f>AVERAGE(BI6:BI31)</f>
        <v>19.281107219746719</v>
      </c>
    </row>
    <row r="34" spans="1:61" x14ac:dyDescent="0.3">
      <c r="A34" s="21" t="s">
        <v>36</v>
      </c>
      <c r="B34" s="22"/>
      <c r="C34" s="22">
        <f>((0.036*('BW(predicted)'!AQ32^0.75))+(((16.664+0.0736*('BW(predicted)'!AQ32)-0.0003*('BW(predicted)'!AQ32^2))*('ADG (predicted)'!AQ6/1000))))/FI_KJday!AP32</f>
        <v>0.81381762001200086</v>
      </c>
      <c r="D34" s="22">
        <f>SID_Lys_Individual!D34/FI_KJday!AP32</f>
        <v>0.81288226602926239</v>
      </c>
      <c r="E34" s="22"/>
      <c r="F34" s="22">
        <f>AVERAGE(F6:F8)</f>
        <v>1.0114381037071043</v>
      </c>
      <c r="BD34" s="32"/>
      <c r="BE34" s="32"/>
      <c r="BF34" s="32"/>
      <c r="BG34" s="32"/>
    </row>
    <row r="35" spans="1:61" x14ac:dyDescent="0.3">
      <c r="BD35" s="32"/>
      <c r="BE35" s="32"/>
      <c r="BF35" s="32"/>
      <c r="BG35" s="32"/>
    </row>
  </sheetData>
  <sheetProtection algorithmName="SHA-512" hashValue="mO20Uh7vWYwW+qU78C8Wc9RSHL+3+ad9f/ErRndBbBxQlqKcLn9lhUQz29AmOb8mgsSuxTud3uKpOxC6vD7m8w==" saltValue="rIGe+jz5zAAPcCRU6wLLOw==" spinCount="100000" sheet="1" objects="1" scenarios="1"/>
  <mergeCells count="4">
    <mergeCell ref="J4:AW4"/>
    <mergeCell ref="BD4:BG4"/>
    <mergeCell ref="A1:BI2"/>
    <mergeCell ref="B3:H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5"/>
  <sheetViews>
    <sheetView workbookViewId="0">
      <selection activeCell="O16" sqref="O16"/>
    </sheetView>
  </sheetViews>
  <sheetFormatPr defaultColWidth="11.44140625" defaultRowHeight="14.4" x14ac:dyDescent="0.3"/>
  <cols>
    <col min="1" max="1" width="15.88671875" style="32" customWidth="1"/>
    <col min="2" max="9" width="11.44140625" style="18"/>
    <col min="10" max="10" width="13.109375" style="18" customWidth="1"/>
    <col min="11" max="16384" width="11.44140625" style="18"/>
  </cols>
  <sheetData>
    <row r="1" spans="1:61" x14ac:dyDescent="0.3">
      <c r="A1" s="51" t="s">
        <v>59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</row>
    <row r="2" spans="1:61" ht="49.8" customHeight="1" x14ac:dyDescent="0.3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</row>
    <row r="3" spans="1:61" x14ac:dyDescent="0.3">
      <c r="B3" s="56" t="s">
        <v>70</v>
      </c>
      <c r="C3" s="56"/>
      <c r="D3" s="56"/>
      <c r="E3" s="56"/>
      <c r="F3" s="56"/>
      <c r="G3" s="56"/>
      <c r="H3" s="56"/>
      <c r="I3" s="56"/>
    </row>
    <row r="4" spans="1:61" ht="57.6" x14ac:dyDescent="0.3">
      <c r="A4" s="33" t="s">
        <v>71</v>
      </c>
      <c r="B4" s="30" t="s">
        <v>60</v>
      </c>
      <c r="C4" s="30" t="s">
        <v>61</v>
      </c>
      <c r="D4" s="30" t="s">
        <v>17</v>
      </c>
      <c r="E4" s="30" t="s">
        <v>18</v>
      </c>
      <c r="F4" s="30" t="s">
        <v>15</v>
      </c>
      <c r="G4" s="31" t="s">
        <v>16</v>
      </c>
      <c r="H4" s="17" t="s">
        <v>20</v>
      </c>
      <c r="I4" s="17" t="s">
        <v>21</v>
      </c>
      <c r="J4" s="37" t="s">
        <v>19</v>
      </c>
    </row>
    <row r="5" spans="1:61" x14ac:dyDescent="0.3">
      <c r="A5" s="34">
        <v>1</v>
      </c>
      <c r="B5" s="29">
        <v>18.531365384615384</v>
      </c>
      <c r="C5" s="29">
        <v>5.5594096153846158</v>
      </c>
      <c r="D5" s="29">
        <v>8.9208381538461534</v>
      </c>
      <c r="E5" s="29">
        <v>3.3614285384615386</v>
      </c>
      <c r="F5" s="29">
        <v>0.85</v>
      </c>
      <c r="G5" s="29">
        <v>1.65</v>
      </c>
      <c r="H5" s="29">
        <v>25.1</v>
      </c>
      <c r="I5" s="29">
        <v>45.6</v>
      </c>
      <c r="J5" s="18">
        <f t="shared" ref="J5:J44" si="0">(F5*0.16)*1000</f>
        <v>136</v>
      </c>
    </row>
    <row r="6" spans="1:61" x14ac:dyDescent="0.3">
      <c r="A6" s="34">
        <v>2</v>
      </c>
      <c r="B6" s="29">
        <v>24.381326923076923</v>
      </c>
      <c r="C6" s="29">
        <v>9.5087175000000013</v>
      </c>
      <c r="D6" s="29">
        <v>13.929158076923081</v>
      </c>
      <c r="E6" s="29">
        <v>4.4204405769230775</v>
      </c>
      <c r="F6" s="29">
        <v>0.96</v>
      </c>
      <c r="G6" s="29">
        <v>2.15</v>
      </c>
      <c r="H6" s="29">
        <v>27.5</v>
      </c>
      <c r="I6" s="29">
        <v>50.45</v>
      </c>
      <c r="J6" s="18">
        <f t="shared" si="0"/>
        <v>153.6</v>
      </c>
    </row>
    <row r="7" spans="1:61" x14ac:dyDescent="0.3">
      <c r="A7" s="34">
        <v>4</v>
      </c>
      <c r="B7" s="29">
        <v>14.587307692307693</v>
      </c>
      <c r="C7" s="29">
        <v>3.063334615384615</v>
      </c>
      <c r="D7" s="29">
        <v>5.4708746153846155</v>
      </c>
      <c r="E7" s="29">
        <v>2.4075399999999996</v>
      </c>
      <c r="F7" s="29">
        <v>0.44999999999999984</v>
      </c>
      <c r="G7" s="29">
        <v>1.2954940476190475</v>
      </c>
      <c r="H7" s="29">
        <v>24.85</v>
      </c>
      <c r="I7" s="29">
        <v>35.65</v>
      </c>
      <c r="J7" s="18">
        <f t="shared" si="0"/>
        <v>71.999999999999986</v>
      </c>
    </row>
    <row r="8" spans="1:61" x14ac:dyDescent="0.3">
      <c r="A8" s="34">
        <v>7</v>
      </c>
      <c r="B8" s="29">
        <v>23.218057692307692</v>
      </c>
      <c r="C8" s="29">
        <v>6.9654173076923076</v>
      </c>
      <c r="D8" s="29">
        <v>11.176971076923074</v>
      </c>
      <c r="E8" s="29">
        <v>4.2115537692307692</v>
      </c>
      <c r="F8" s="29">
        <v>1.01</v>
      </c>
      <c r="G8" s="29">
        <v>2.08</v>
      </c>
      <c r="H8" s="29">
        <v>27.7</v>
      </c>
      <c r="I8" s="29">
        <v>51.95</v>
      </c>
      <c r="J8" s="18">
        <f t="shared" si="0"/>
        <v>161.6</v>
      </c>
    </row>
    <row r="9" spans="1:61" x14ac:dyDescent="0.3">
      <c r="A9" s="34">
        <v>8</v>
      </c>
      <c r="B9" s="29">
        <v>21.540384615384617</v>
      </c>
      <c r="C9" s="29">
        <v>4.5234807692307699</v>
      </c>
      <c r="D9" s="29">
        <v>8.0785807692307703</v>
      </c>
      <c r="E9" s="29">
        <v>3.5551000000000008</v>
      </c>
      <c r="F9" s="29">
        <v>0.91</v>
      </c>
      <c r="G9" s="29">
        <v>1.92</v>
      </c>
      <c r="H9" s="29">
        <v>25.55</v>
      </c>
      <c r="I9" s="29">
        <v>47.46</v>
      </c>
      <c r="J9" s="18">
        <f t="shared" si="0"/>
        <v>145.6</v>
      </c>
    </row>
    <row r="10" spans="1:61" x14ac:dyDescent="0.3">
      <c r="A10" s="34">
        <v>9</v>
      </c>
      <c r="B10" s="29">
        <v>18.169115384615388</v>
      </c>
      <c r="C10" s="29">
        <v>5.4507346153846168</v>
      </c>
      <c r="D10" s="29">
        <v>8.7464541538461553</v>
      </c>
      <c r="E10" s="29">
        <v>3.2957195384615381</v>
      </c>
      <c r="F10" s="29">
        <v>1.02</v>
      </c>
      <c r="G10" s="29">
        <v>2.09</v>
      </c>
      <c r="H10" s="29">
        <v>25</v>
      </c>
      <c r="I10" s="29">
        <v>49.45</v>
      </c>
      <c r="J10" s="18">
        <f t="shared" si="0"/>
        <v>163.20000000000002</v>
      </c>
    </row>
    <row r="11" spans="1:61" x14ac:dyDescent="0.3">
      <c r="A11" s="34">
        <v>14</v>
      </c>
      <c r="B11" s="29">
        <v>22.703653846153845</v>
      </c>
      <c r="C11" s="29">
        <v>8.8544249999999991</v>
      </c>
      <c r="D11" s="29">
        <v>12.970696153846156</v>
      </c>
      <c r="E11" s="29">
        <v>4.1162711538461547</v>
      </c>
      <c r="F11" s="29">
        <v>1.08</v>
      </c>
      <c r="G11" s="29">
        <v>2.04</v>
      </c>
      <c r="H11" s="29">
        <v>25.1</v>
      </c>
      <c r="I11" s="29">
        <v>50.9</v>
      </c>
      <c r="J11" s="18">
        <f t="shared" si="0"/>
        <v>172.8</v>
      </c>
    </row>
    <row r="12" spans="1:61" x14ac:dyDescent="0.3">
      <c r="A12" s="34">
        <v>15</v>
      </c>
      <c r="B12" s="29">
        <v>26.739269230769228</v>
      </c>
      <c r="C12" s="29">
        <v>5.6152465384615384</v>
      </c>
      <c r="D12" s="29">
        <v>10.02838853846154</v>
      </c>
      <c r="E12" s="29">
        <v>4.4131419999999997</v>
      </c>
      <c r="F12" s="29">
        <v>1.1000000000000001</v>
      </c>
      <c r="G12" s="29">
        <v>2.36</v>
      </c>
      <c r="H12" s="29">
        <v>25.2</v>
      </c>
      <c r="I12" s="29">
        <v>51.6</v>
      </c>
      <c r="J12" s="18">
        <f t="shared" si="0"/>
        <v>176.00000000000003</v>
      </c>
    </row>
    <row r="13" spans="1:61" x14ac:dyDescent="0.3">
      <c r="A13" s="34">
        <v>16</v>
      </c>
      <c r="B13" s="29">
        <v>15.391865384615384</v>
      </c>
      <c r="C13" s="29">
        <v>6.0028275000000004</v>
      </c>
      <c r="D13" s="29">
        <v>8.7934396153846173</v>
      </c>
      <c r="E13" s="29">
        <v>2.7906121153846146</v>
      </c>
      <c r="F13" s="29">
        <v>0.69</v>
      </c>
      <c r="G13" s="29">
        <v>1.36</v>
      </c>
      <c r="H13" s="29">
        <v>22.2</v>
      </c>
      <c r="I13" s="29">
        <v>38.700000000000003</v>
      </c>
      <c r="J13" s="18">
        <f t="shared" si="0"/>
        <v>110.39999999999999</v>
      </c>
    </row>
    <row r="14" spans="1:61" x14ac:dyDescent="0.3">
      <c r="A14" s="34">
        <v>17</v>
      </c>
      <c r="B14" s="29">
        <v>20.612423076923076</v>
      </c>
      <c r="C14" s="29">
        <v>6.1837269230769243</v>
      </c>
      <c r="D14" s="29">
        <v>9.9226412307692282</v>
      </c>
      <c r="E14" s="29">
        <v>3.738914307692307</v>
      </c>
      <c r="F14" s="29">
        <v>0.85</v>
      </c>
      <c r="G14" s="29">
        <v>1.81</v>
      </c>
      <c r="H14" s="29">
        <v>22.95</v>
      </c>
      <c r="I14" s="29">
        <v>43.45</v>
      </c>
      <c r="J14" s="18">
        <f t="shared" si="0"/>
        <v>136</v>
      </c>
    </row>
    <row r="15" spans="1:61" x14ac:dyDescent="0.3">
      <c r="A15" s="34">
        <v>18</v>
      </c>
      <c r="B15" s="29">
        <v>19.770711538461537</v>
      </c>
      <c r="C15" s="29">
        <v>7.7105774999999994</v>
      </c>
      <c r="D15" s="29">
        <v>11.295093461538462</v>
      </c>
      <c r="E15" s="29">
        <v>3.5845159615384614</v>
      </c>
      <c r="F15" s="29">
        <v>1.01</v>
      </c>
      <c r="G15" s="29">
        <v>1.77</v>
      </c>
      <c r="H15" s="29">
        <v>22.3</v>
      </c>
      <c r="I15" s="29">
        <v>46.65</v>
      </c>
      <c r="J15" s="18">
        <f t="shared" si="0"/>
        <v>161.6</v>
      </c>
    </row>
    <row r="16" spans="1:61" x14ac:dyDescent="0.3">
      <c r="A16" s="34">
        <v>19</v>
      </c>
      <c r="B16" s="29">
        <v>21.241384615384618</v>
      </c>
      <c r="C16" s="29">
        <v>4.4606907692307693</v>
      </c>
      <c r="D16" s="29">
        <v>7.9664427692307687</v>
      </c>
      <c r="E16" s="29">
        <v>3.5057519999999993</v>
      </c>
      <c r="F16" s="29">
        <v>1.03</v>
      </c>
      <c r="G16" s="29">
        <v>1.88</v>
      </c>
      <c r="H16" s="29">
        <v>25.85</v>
      </c>
      <c r="I16" s="29">
        <v>50.45</v>
      </c>
      <c r="J16" s="18">
        <f t="shared" si="0"/>
        <v>164.8</v>
      </c>
    </row>
    <row r="17" spans="1:10" x14ac:dyDescent="0.3">
      <c r="A17" s="34">
        <v>21</v>
      </c>
      <c r="B17" s="29">
        <v>21.349750000000004</v>
      </c>
      <c r="C17" s="29">
        <v>6.4049250000000013</v>
      </c>
      <c r="D17" s="29">
        <v>10.277583999999999</v>
      </c>
      <c r="E17" s="29">
        <v>3.8726590000000005</v>
      </c>
      <c r="F17" s="29">
        <v>1.01</v>
      </c>
      <c r="G17" s="29">
        <v>1.9</v>
      </c>
      <c r="H17" s="29">
        <v>25.95</v>
      </c>
      <c r="I17" s="29">
        <v>50.25</v>
      </c>
      <c r="J17" s="18">
        <f t="shared" si="0"/>
        <v>161.6</v>
      </c>
    </row>
    <row r="18" spans="1:10" x14ac:dyDescent="0.3">
      <c r="A18" s="34">
        <v>23</v>
      </c>
      <c r="B18" s="29">
        <v>16.419316207375363</v>
      </c>
      <c r="C18" s="29">
        <v>6.4035333208763916</v>
      </c>
      <c r="D18" s="29">
        <v>9.4754844833435978</v>
      </c>
      <c r="E18" s="29">
        <v>3.0719511624672053</v>
      </c>
      <c r="F18" s="29">
        <v>0.99199999999999999</v>
      </c>
      <c r="G18" s="29">
        <v>2.21</v>
      </c>
      <c r="H18" s="29">
        <v>25.8</v>
      </c>
      <c r="I18" s="29">
        <v>45.05</v>
      </c>
      <c r="J18" s="18">
        <f t="shared" si="0"/>
        <v>158.72</v>
      </c>
    </row>
    <row r="19" spans="1:10" x14ac:dyDescent="0.3">
      <c r="A19" s="34">
        <v>25</v>
      </c>
      <c r="B19" s="29">
        <v>14.948230769230769</v>
      </c>
      <c r="C19" s="29">
        <v>4.4844692307692311</v>
      </c>
      <c r="D19" s="29">
        <v>7.1959483076923068</v>
      </c>
      <c r="E19" s="29">
        <v>2.711479076923077</v>
      </c>
      <c r="F19" s="29">
        <v>0.79</v>
      </c>
      <c r="G19" s="29">
        <v>1.35</v>
      </c>
      <c r="H19" s="29">
        <v>23.75</v>
      </c>
      <c r="I19" s="29">
        <v>42.6</v>
      </c>
      <c r="J19" s="18">
        <f t="shared" si="0"/>
        <v>126.4</v>
      </c>
    </row>
    <row r="20" spans="1:10" x14ac:dyDescent="0.3">
      <c r="A20" s="34">
        <v>26</v>
      </c>
      <c r="B20" s="29">
        <v>15.02387269503973</v>
      </c>
      <c r="C20" s="29">
        <v>5.8593103510654947</v>
      </c>
      <c r="D20" s="29">
        <v>8.6996220761326537</v>
      </c>
      <c r="E20" s="29">
        <v>2.8403117250671581</v>
      </c>
      <c r="F20" s="29">
        <v>0.94</v>
      </c>
      <c r="G20" s="29">
        <v>2.15</v>
      </c>
      <c r="H20" s="29">
        <v>30.15</v>
      </c>
      <c r="I20" s="29">
        <v>45.75</v>
      </c>
      <c r="J20" s="18">
        <f t="shared" si="0"/>
        <v>150.4</v>
      </c>
    </row>
    <row r="21" spans="1:10" x14ac:dyDescent="0.3">
      <c r="A21" s="34">
        <v>27</v>
      </c>
      <c r="B21" s="29">
        <v>24.277384615384616</v>
      </c>
      <c r="C21" s="29">
        <v>5.098250769230769</v>
      </c>
      <c r="D21" s="29">
        <v>9.1050747692307699</v>
      </c>
      <c r="E21" s="29">
        <v>4.0068240000000008</v>
      </c>
      <c r="F21" s="29">
        <v>1.08</v>
      </c>
      <c r="G21" s="29">
        <v>2.15</v>
      </c>
      <c r="H21" s="29">
        <v>27.35</v>
      </c>
      <c r="I21" s="29">
        <v>53.25</v>
      </c>
      <c r="J21" s="18">
        <f t="shared" si="0"/>
        <v>172.8</v>
      </c>
    </row>
    <row r="22" spans="1:10" x14ac:dyDescent="0.3">
      <c r="A22" s="34">
        <v>29</v>
      </c>
      <c r="B22" s="29">
        <v>22.647038461538461</v>
      </c>
      <c r="C22" s="29">
        <v>8.8323450000000019</v>
      </c>
      <c r="D22" s="29">
        <v>12.938351538461538</v>
      </c>
      <c r="E22" s="29">
        <v>4.1060065384615392</v>
      </c>
      <c r="F22" s="29">
        <v>1.04</v>
      </c>
      <c r="G22" s="29">
        <v>2.0099999999999998</v>
      </c>
      <c r="H22" s="29">
        <v>24.8</v>
      </c>
      <c r="I22" s="29">
        <v>49.8</v>
      </c>
      <c r="J22" s="18">
        <f t="shared" si="0"/>
        <v>166.40000000000003</v>
      </c>
    </row>
    <row r="23" spans="1:10" x14ac:dyDescent="0.3">
      <c r="A23" s="34">
        <v>31</v>
      </c>
      <c r="B23" s="29">
        <v>20.819423076923076</v>
      </c>
      <c r="C23" s="29">
        <v>6.2458269230769234</v>
      </c>
      <c r="D23" s="29">
        <v>10.02228923076923</v>
      </c>
      <c r="E23" s="29">
        <v>3.7764623076923085</v>
      </c>
      <c r="F23" s="29">
        <v>0.88</v>
      </c>
      <c r="G23" s="29">
        <v>1.84</v>
      </c>
      <c r="H23" s="29">
        <v>27.4</v>
      </c>
      <c r="I23" s="29">
        <v>48.5</v>
      </c>
      <c r="J23" s="18">
        <f t="shared" si="0"/>
        <v>140.80000000000001</v>
      </c>
    </row>
    <row r="24" spans="1:10" x14ac:dyDescent="0.3">
      <c r="A24" s="34">
        <v>33</v>
      </c>
      <c r="B24" s="29">
        <v>20.799961538461542</v>
      </c>
      <c r="C24" s="29">
        <v>4.3679919230769233</v>
      </c>
      <c r="D24" s="29">
        <v>7.8008899230769213</v>
      </c>
      <c r="E24" s="29">
        <v>3.4328979999999993</v>
      </c>
      <c r="F24" s="29">
        <v>0.9</v>
      </c>
      <c r="G24" s="29">
        <v>1.86</v>
      </c>
      <c r="H24" s="29">
        <v>24.6</v>
      </c>
      <c r="I24" s="29">
        <v>46.1</v>
      </c>
      <c r="J24" s="18">
        <f t="shared" si="0"/>
        <v>144.00000000000003</v>
      </c>
    </row>
    <row r="25" spans="1:10" x14ac:dyDescent="0.3">
      <c r="A25" s="34">
        <v>35</v>
      </c>
      <c r="B25" s="29">
        <v>26.709192307692305</v>
      </c>
      <c r="C25" s="29">
        <v>10.416585000000001</v>
      </c>
      <c r="D25" s="29">
        <v>15.259077692307692</v>
      </c>
      <c r="E25" s="29">
        <v>4.8424926923076947</v>
      </c>
      <c r="F25" s="29">
        <v>1.1399999999999999</v>
      </c>
      <c r="G25" s="29">
        <v>2.36</v>
      </c>
      <c r="H25" s="29">
        <v>27.85</v>
      </c>
      <c r="I25" s="29">
        <v>55.2</v>
      </c>
      <c r="J25" s="18">
        <f t="shared" si="0"/>
        <v>182.39999999999998</v>
      </c>
    </row>
    <row r="26" spans="1:10" x14ac:dyDescent="0.3">
      <c r="A26" s="34">
        <v>36</v>
      </c>
      <c r="B26" s="29">
        <v>14.7252452113035</v>
      </c>
      <c r="C26" s="29">
        <v>5.7428456324083657</v>
      </c>
      <c r="D26" s="29">
        <v>8.423353563928071</v>
      </c>
      <c r="E26" s="29">
        <v>2.6805079315197036</v>
      </c>
      <c r="F26" s="29">
        <v>0.83499999999999996</v>
      </c>
      <c r="G26" s="29">
        <v>1.65</v>
      </c>
      <c r="H26" s="29">
        <v>24.55</v>
      </c>
      <c r="I26" s="29">
        <v>40</v>
      </c>
      <c r="J26" s="18">
        <f t="shared" si="0"/>
        <v>133.6</v>
      </c>
    </row>
    <row r="27" spans="1:10" x14ac:dyDescent="0.3">
      <c r="A27" s="34">
        <v>38</v>
      </c>
      <c r="B27" s="29">
        <v>16.675751467002989</v>
      </c>
      <c r="C27" s="29">
        <v>6.5035430721311673</v>
      </c>
      <c r="D27" s="29">
        <v>9.6346230986838233</v>
      </c>
      <c r="E27" s="29">
        <v>3.1310800265526564</v>
      </c>
      <c r="F27" s="29">
        <v>1.054</v>
      </c>
      <c r="G27" s="29">
        <v>2.2999999999999998</v>
      </c>
      <c r="H27" s="29">
        <v>25.1</v>
      </c>
      <c r="I27" s="29">
        <v>42.8</v>
      </c>
      <c r="J27" s="18">
        <f t="shared" si="0"/>
        <v>168.64000000000001</v>
      </c>
    </row>
    <row r="28" spans="1:10" x14ac:dyDescent="0.3">
      <c r="A28" s="34">
        <v>39</v>
      </c>
      <c r="B28" s="29">
        <v>18.688826923076924</v>
      </c>
      <c r="C28" s="29">
        <v>5.6066480769230775</v>
      </c>
      <c r="D28" s="29">
        <v>8.996638769230767</v>
      </c>
      <c r="E28" s="29">
        <v>3.3899906923076921</v>
      </c>
      <c r="F28" s="29">
        <v>0.62</v>
      </c>
      <c r="G28" s="29">
        <v>1.63</v>
      </c>
      <c r="H28" s="29">
        <v>25.15</v>
      </c>
      <c r="I28" s="29">
        <v>40.049999999999997</v>
      </c>
      <c r="J28" s="18">
        <f t="shared" si="0"/>
        <v>99.2</v>
      </c>
    </row>
    <row r="29" spans="1:10" x14ac:dyDescent="0.3">
      <c r="A29" s="34">
        <v>41</v>
      </c>
      <c r="B29" s="29">
        <v>21.141865384615382</v>
      </c>
      <c r="C29" s="29">
        <v>8.2453275000000001</v>
      </c>
      <c r="D29" s="29">
        <v>12.078439615384614</v>
      </c>
      <c r="E29" s="29">
        <v>3.8331121153846155</v>
      </c>
      <c r="F29" s="29">
        <v>0.91</v>
      </c>
      <c r="G29" s="29">
        <v>1.87</v>
      </c>
      <c r="H29" s="29">
        <v>23.95</v>
      </c>
      <c r="I29" s="29">
        <v>45.7</v>
      </c>
      <c r="J29" s="18">
        <f t="shared" si="0"/>
        <v>145.6</v>
      </c>
    </row>
    <row r="30" spans="1:10" x14ac:dyDescent="0.3">
      <c r="A30" s="34">
        <v>42</v>
      </c>
      <c r="B30" s="29">
        <v>25.982480769230769</v>
      </c>
      <c r="C30" s="29">
        <v>5.4563209615384611</v>
      </c>
      <c r="D30" s="29">
        <v>9.7445599615384602</v>
      </c>
      <c r="E30" s="29">
        <v>4.288238999999999</v>
      </c>
      <c r="F30" s="29">
        <v>1.38</v>
      </c>
      <c r="G30" s="29">
        <v>2.29</v>
      </c>
      <c r="H30" s="29">
        <v>28.95</v>
      </c>
      <c r="I30" s="29">
        <v>56.85</v>
      </c>
      <c r="J30" s="18">
        <f t="shared" si="0"/>
        <v>220.79999999999998</v>
      </c>
    </row>
    <row r="31" spans="1:10" x14ac:dyDescent="0.3">
      <c r="A31" s="34">
        <v>43</v>
      </c>
      <c r="B31" s="29">
        <v>23.741307692307693</v>
      </c>
      <c r="C31" s="29">
        <v>4.9856746153846148</v>
      </c>
      <c r="D31" s="29">
        <v>8.9040226153846156</v>
      </c>
      <c r="E31" s="29">
        <v>3.9183479999999995</v>
      </c>
      <c r="F31" s="29">
        <v>1.01</v>
      </c>
      <c r="G31" s="29">
        <v>2.1</v>
      </c>
      <c r="H31" s="29">
        <v>25.5</v>
      </c>
      <c r="I31" s="29">
        <v>49.7</v>
      </c>
      <c r="J31" s="18">
        <f t="shared" si="0"/>
        <v>161.6</v>
      </c>
    </row>
    <row r="32" spans="1:10" x14ac:dyDescent="0.3">
      <c r="A32" s="34">
        <v>44</v>
      </c>
      <c r="B32" s="29">
        <v>23.687788461538464</v>
      </c>
      <c r="C32" s="29">
        <v>7.1063365384615391</v>
      </c>
      <c r="D32" s="29">
        <v>11.403095384615382</v>
      </c>
      <c r="E32" s="29">
        <v>4.2967588461538453</v>
      </c>
      <c r="F32" s="29">
        <v>1.04</v>
      </c>
      <c r="G32" s="29">
        <v>1.99</v>
      </c>
      <c r="H32" s="29">
        <v>26.25</v>
      </c>
      <c r="I32" s="29">
        <v>51.35</v>
      </c>
      <c r="J32" s="18">
        <f t="shared" si="0"/>
        <v>166.40000000000003</v>
      </c>
    </row>
    <row r="33" spans="1:10" x14ac:dyDescent="0.3">
      <c r="A33" s="34">
        <v>45</v>
      </c>
      <c r="B33" s="29">
        <v>18.242096153846155</v>
      </c>
      <c r="C33" s="29">
        <v>3.8308401923076922</v>
      </c>
      <c r="D33" s="29">
        <v>6.8415791923076918</v>
      </c>
      <c r="E33" s="29">
        <v>3.0107390000000001</v>
      </c>
      <c r="F33" s="29">
        <v>0.79</v>
      </c>
      <c r="G33" s="29">
        <v>1.64</v>
      </c>
      <c r="H33" s="29">
        <v>20.8</v>
      </c>
      <c r="I33" s="29">
        <v>39.75</v>
      </c>
      <c r="J33" s="18">
        <f t="shared" si="0"/>
        <v>126.4</v>
      </c>
    </row>
    <row r="34" spans="1:10" x14ac:dyDescent="0.3">
      <c r="A34" s="34">
        <v>47</v>
      </c>
      <c r="B34" s="29">
        <v>12.532413845426364</v>
      </c>
      <c r="C34" s="29">
        <v>4.8876413997162809</v>
      </c>
      <c r="D34" s="29">
        <v>7.2449073486408464</v>
      </c>
      <c r="E34" s="29">
        <v>2.3572659489245646</v>
      </c>
      <c r="F34" s="29">
        <v>0.748</v>
      </c>
      <c r="G34" s="29">
        <v>1.74</v>
      </c>
      <c r="H34" s="29">
        <v>25.65</v>
      </c>
      <c r="I34" s="29">
        <v>39.299999999999997</v>
      </c>
      <c r="J34" s="18">
        <f t="shared" si="0"/>
        <v>119.68</v>
      </c>
    </row>
    <row r="35" spans="1:10" x14ac:dyDescent="0.3">
      <c r="A35" s="34">
        <v>52</v>
      </c>
      <c r="B35" s="29">
        <v>10.890798307361083</v>
      </c>
      <c r="C35" s="29">
        <v>4.2474113398708235</v>
      </c>
      <c r="D35" s="29">
        <v>6.266900074867042</v>
      </c>
      <c r="E35" s="29">
        <v>2.0194887349962189</v>
      </c>
      <c r="F35" s="29">
        <v>0.72699999999999998</v>
      </c>
      <c r="G35" s="29">
        <v>1.39</v>
      </c>
      <c r="H35" s="29">
        <v>20.8</v>
      </c>
      <c r="I35" s="29">
        <v>36.6</v>
      </c>
      <c r="J35" s="18">
        <f t="shared" si="0"/>
        <v>116.32</v>
      </c>
    </row>
    <row r="36" spans="1:10" x14ac:dyDescent="0.3">
      <c r="A36" s="34">
        <v>53</v>
      </c>
      <c r="B36" s="29">
        <v>18.16646153846154</v>
      </c>
      <c r="C36" s="29">
        <v>7.0849200000000003</v>
      </c>
      <c r="D36" s="29">
        <v>10.37857846153846</v>
      </c>
      <c r="E36" s="29">
        <v>3.2936584615384623</v>
      </c>
      <c r="F36" s="29">
        <v>0.79</v>
      </c>
      <c r="G36" s="29">
        <v>1.65</v>
      </c>
      <c r="H36" s="29">
        <v>24.8</v>
      </c>
      <c r="I36" s="29">
        <v>43.65</v>
      </c>
      <c r="J36" s="18">
        <f t="shared" si="0"/>
        <v>126.4</v>
      </c>
    </row>
    <row r="37" spans="1:10" x14ac:dyDescent="0.3">
      <c r="A37" s="34">
        <v>54</v>
      </c>
      <c r="B37" s="29">
        <v>16.790329212202884</v>
      </c>
      <c r="C37" s="29">
        <v>6.5482283927591274</v>
      </c>
      <c r="D37" s="29">
        <v>9.6541763725446419</v>
      </c>
      <c r="E37" s="29">
        <v>3.1059479797855141</v>
      </c>
      <c r="F37" s="29">
        <v>0.98099999999999998</v>
      </c>
      <c r="G37" s="29">
        <v>2.11</v>
      </c>
      <c r="H37" s="29">
        <v>22.05</v>
      </c>
      <c r="I37" s="29">
        <v>41</v>
      </c>
      <c r="J37" s="18">
        <f t="shared" si="0"/>
        <v>156.95999999999998</v>
      </c>
    </row>
    <row r="38" spans="1:10" x14ac:dyDescent="0.3">
      <c r="A38" s="34">
        <v>56</v>
      </c>
      <c r="B38" s="29">
        <v>17.597211538461544</v>
      </c>
      <c r="C38" s="29">
        <v>6.8629125000000011</v>
      </c>
      <c r="D38" s="29">
        <v>10.053363461538462</v>
      </c>
      <c r="E38" s="29">
        <v>3.1904509615384615</v>
      </c>
      <c r="F38" s="29">
        <v>0.86</v>
      </c>
      <c r="G38" s="29">
        <v>1.56</v>
      </c>
      <c r="H38" s="29">
        <v>22</v>
      </c>
      <c r="I38" s="29">
        <v>42.7</v>
      </c>
      <c r="J38" s="18">
        <f t="shared" si="0"/>
        <v>137.6</v>
      </c>
    </row>
    <row r="39" spans="1:10" x14ac:dyDescent="0.3">
      <c r="A39" s="34">
        <v>57</v>
      </c>
      <c r="B39" s="29">
        <v>16.88272430327374</v>
      </c>
      <c r="C39" s="29">
        <v>6.5842624782767603</v>
      </c>
      <c r="D39" s="29">
        <v>9.6415871895080549</v>
      </c>
      <c r="E39" s="29">
        <v>3.0573247112312951</v>
      </c>
      <c r="F39" s="29">
        <v>0.90800000000000003</v>
      </c>
      <c r="G39" s="29">
        <v>1.83</v>
      </c>
      <c r="H39" s="29">
        <v>27.9</v>
      </c>
      <c r="I39" s="29">
        <v>42.8</v>
      </c>
      <c r="J39" s="18">
        <f t="shared" si="0"/>
        <v>145.28000000000003</v>
      </c>
    </row>
    <row r="40" spans="1:10" x14ac:dyDescent="0.3">
      <c r="A40" s="34">
        <v>58</v>
      </c>
      <c r="B40" s="29">
        <v>24.059326923076924</v>
      </c>
      <c r="C40" s="29">
        <v>9.3831375000000019</v>
      </c>
      <c r="D40" s="29">
        <v>13.745198076923078</v>
      </c>
      <c r="E40" s="29">
        <v>4.3620605769230787</v>
      </c>
      <c r="F40" s="29">
        <v>0.89</v>
      </c>
      <c r="G40" s="29">
        <v>2.13</v>
      </c>
      <c r="H40" s="29">
        <v>26.35</v>
      </c>
      <c r="I40" s="29">
        <v>47.75</v>
      </c>
      <c r="J40" s="18">
        <f t="shared" si="0"/>
        <v>142.4</v>
      </c>
    </row>
    <row r="41" spans="1:10" x14ac:dyDescent="0.3">
      <c r="A41" s="34">
        <v>61</v>
      </c>
      <c r="B41" s="29">
        <v>17.628732542394772</v>
      </c>
      <c r="C41" s="29">
        <v>6.8752056915339628</v>
      </c>
      <c r="D41" s="29">
        <v>10.132852942702641</v>
      </c>
      <c r="E41" s="29">
        <v>3.2576472511686814</v>
      </c>
      <c r="F41" s="29">
        <v>1.085</v>
      </c>
      <c r="G41" s="29">
        <v>2.2000000000000002</v>
      </c>
      <c r="H41" s="29">
        <v>24.2</v>
      </c>
      <c r="I41" s="29">
        <v>44.35</v>
      </c>
      <c r="J41" s="18">
        <f t="shared" si="0"/>
        <v>173.6</v>
      </c>
    </row>
    <row r="42" spans="1:10" x14ac:dyDescent="0.3">
      <c r="A42" s="34">
        <v>63</v>
      </c>
      <c r="B42" s="29">
        <v>16.159071559289377</v>
      </c>
      <c r="C42" s="29">
        <v>6.3020379081228599</v>
      </c>
      <c r="D42" s="29">
        <v>9.2825972991241041</v>
      </c>
      <c r="E42" s="29">
        <v>2.9805593910012433</v>
      </c>
      <c r="F42" s="29">
        <v>0.90400000000000003</v>
      </c>
      <c r="G42" s="29">
        <v>1.99</v>
      </c>
      <c r="H42" s="29">
        <v>26.85</v>
      </c>
      <c r="I42" s="29">
        <v>44.15</v>
      </c>
      <c r="J42" s="18">
        <f t="shared" si="0"/>
        <v>144.64000000000001</v>
      </c>
    </row>
    <row r="43" spans="1:10" x14ac:dyDescent="0.3">
      <c r="A43" s="34">
        <v>64</v>
      </c>
      <c r="B43" s="29">
        <v>19.821576923076925</v>
      </c>
      <c r="C43" s="29">
        <v>4.1625311538461549</v>
      </c>
      <c r="D43" s="29">
        <v>7.4339531538461552</v>
      </c>
      <c r="E43" s="29">
        <v>3.2714220000000003</v>
      </c>
      <c r="F43" s="29">
        <v>0.83</v>
      </c>
      <c r="G43" s="29">
        <v>1.75</v>
      </c>
      <c r="H43" s="29">
        <v>22.25</v>
      </c>
      <c r="I43" s="29">
        <v>42.05</v>
      </c>
      <c r="J43" s="18">
        <f t="shared" si="0"/>
        <v>132.80000000000001</v>
      </c>
    </row>
    <row r="44" spans="1:10" x14ac:dyDescent="0.3">
      <c r="A44" s="34">
        <v>65</v>
      </c>
      <c r="B44" s="29">
        <v>22.131750000000004</v>
      </c>
      <c r="C44" s="29">
        <v>6.6395250000000008</v>
      </c>
      <c r="D44" s="29">
        <v>10.654031999999999</v>
      </c>
      <c r="E44" s="29">
        <v>4.0145070000000009</v>
      </c>
      <c r="F44" s="29">
        <v>0.84</v>
      </c>
      <c r="G44" s="29">
        <v>1.61</v>
      </c>
      <c r="H44" s="29">
        <v>23.9</v>
      </c>
      <c r="I44" s="29">
        <v>43.95</v>
      </c>
      <c r="J44" s="18">
        <f t="shared" si="0"/>
        <v>134.4</v>
      </c>
    </row>
    <row r="45" spans="1:10" x14ac:dyDescent="0.3">
      <c r="A45" s="35" t="s">
        <v>7</v>
      </c>
      <c r="B45" s="36">
        <f>AVERAGE(B5:B44)</f>
        <v>19.63566984530522</v>
      </c>
      <c r="C45" s="36">
        <f t="shared" ref="C45:E45" si="1">AVERAGE(C5:C44)</f>
        <v>6.2266794031305697</v>
      </c>
      <c r="D45" s="36">
        <f t="shared" si="1"/>
        <v>9.7147089804676572</v>
      </c>
      <c r="E45" s="36">
        <f t="shared" si="1"/>
        <v>3.4880295773370866</v>
      </c>
      <c r="F45" s="36">
        <f>AVERAGE(F5:F44)</f>
        <v>0.92334999999999989</v>
      </c>
      <c r="G45" s="36">
        <f t="shared" ref="G45:J45" si="2">AVERAGE(G5:G44)</f>
        <v>1.8916373511904758</v>
      </c>
      <c r="H45" s="36">
        <f t="shared" si="2"/>
        <v>25.098749999999999</v>
      </c>
      <c r="I45" s="36">
        <f t="shared" si="2"/>
        <v>45.83274999999999</v>
      </c>
      <c r="J45" s="36">
        <f t="shared" si="2"/>
        <v>147.73599999999999</v>
      </c>
    </row>
  </sheetData>
  <sortState ref="A2:J41">
    <sortCondition ref="A1"/>
  </sortState>
  <mergeCells count="2">
    <mergeCell ref="B3:I3"/>
    <mergeCell ref="A1:BI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FI_daily</vt:lpstr>
      <vt:lpstr>FI_KJday</vt:lpstr>
      <vt:lpstr>ADG (predicted)</vt:lpstr>
      <vt:lpstr>BW(predicted)</vt:lpstr>
      <vt:lpstr>SID_Lys_Individual</vt:lpstr>
      <vt:lpstr>SID_Lys_KJ_NE</vt:lpstr>
      <vt:lpstr>Raw data av(Remus et al., 2019)</vt:lpstr>
    </vt:vector>
  </TitlesOfParts>
  <Company>AAFC-AAC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Remus, Aline</dc:creator>
  <cp:lastModifiedBy>Remus, Aline</cp:lastModifiedBy>
  <dcterms:created xsi:type="dcterms:W3CDTF">2019-03-25T19:32:12Z</dcterms:created>
  <dcterms:modified xsi:type="dcterms:W3CDTF">2019-09-06T16:35:16Z</dcterms:modified>
</cp:coreProperties>
</file>