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irc\Graptolites Project\Ecology\"/>
    </mc:Choice>
  </mc:AlternateContent>
  <xr:revisionPtr revIDLastSave="0" documentId="13_ncr:1_{23098B8E-8448-40D6-A9E2-E95CED650866}" xr6:coauthVersionLast="47" xr6:coauthVersionMax="47" xr10:uidLastSave="{00000000-0000-0000-0000-000000000000}"/>
  <bookViews>
    <workbookView xWindow="-108" yWindow="-108" windowWidth="23256" windowHeight="12576" activeTab="2" xr2:uid="{86B56269-FC8D-4A98-B44D-5BC10C7A30B8}"/>
  </bookViews>
  <sheets>
    <sheet name="Raw Counts per Specimen" sheetId="2" r:id="rId1"/>
    <sheet name="Species matrix" sheetId="3" r:id="rId2"/>
    <sheet name="Species by Depth" sheetId="4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6" i="4" l="1"/>
  <c r="O36" i="4"/>
  <c r="P36" i="4" s="1"/>
  <c r="J36" i="4"/>
  <c r="H36" i="4"/>
  <c r="U35" i="4"/>
  <c r="O35" i="4"/>
  <c r="J35" i="4"/>
  <c r="H35" i="4"/>
  <c r="AG34" i="4"/>
  <c r="U34" i="4"/>
  <c r="V34" i="4" s="1"/>
  <c r="P34" i="4"/>
  <c r="O34" i="4"/>
  <c r="J34" i="4"/>
  <c r="H34" i="4"/>
  <c r="AG33" i="4"/>
  <c r="U33" i="4"/>
  <c r="V33" i="4" s="1"/>
  <c r="P33" i="4"/>
  <c r="O33" i="4"/>
  <c r="J33" i="4"/>
  <c r="H33" i="4"/>
  <c r="AH32" i="4"/>
  <c r="AG32" i="4"/>
  <c r="U32" i="4"/>
  <c r="O32" i="4"/>
  <c r="J32" i="4"/>
  <c r="H32" i="4"/>
  <c r="U31" i="4"/>
  <c r="O31" i="4"/>
  <c r="P31" i="4" s="1"/>
  <c r="J31" i="4"/>
  <c r="H31" i="4"/>
  <c r="AG30" i="4"/>
  <c r="O30" i="4"/>
  <c r="J30" i="4"/>
  <c r="H30" i="4"/>
  <c r="AA29" i="4"/>
  <c r="AB29" i="4" s="1"/>
  <c r="U29" i="4"/>
  <c r="V29" i="4" s="1"/>
  <c r="J29" i="4"/>
  <c r="H29" i="4"/>
  <c r="O28" i="4"/>
  <c r="H28" i="4"/>
  <c r="AG27" i="4"/>
  <c r="U27" i="4"/>
  <c r="O27" i="4"/>
  <c r="P27" i="4" s="1"/>
  <c r="J27" i="4"/>
  <c r="H27" i="4"/>
  <c r="U26" i="4"/>
  <c r="V26" i="4" s="1"/>
  <c r="O26" i="4"/>
  <c r="P26" i="4" s="1"/>
  <c r="J26" i="4"/>
  <c r="H26" i="4"/>
  <c r="AG25" i="4"/>
  <c r="O25" i="4"/>
  <c r="H25" i="4"/>
  <c r="AG24" i="4"/>
  <c r="O24" i="4"/>
  <c r="H24" i="4"/>
  <c r="AG23" i="4"/>
  <c r="O23" i="4"/>
  <c r="H23" i="4"/>
  <c r="O22" i="4"/>
  <c r="H22" i="4"/>
  <c r="AG21" i="4"/>
  <c r="O21" i="4"/>
  <c r="H21" i="4"/>
  <c r="AA20" i="4"/>
  <c r="H20" i="4"/>
  <c r="AA19" i="4"/>
  <c r="AB19" i="4" s="1"/>
  <c r="U19" i="4"/>
  <c r="V19" i="4" s="1"/>
  <c r="J19" i="4"/>
  <c r="H19" i="4"/>
  <c r="AA18" i="4"/>
  <c r="AB18" i="4" s="1"/>
  <c r="J18" i="4"/>
  <c r="H18" i="4"/>
  <c r="AA17" i="4"/>
  <c r="AB17" i="4" s="1"/>
  <c r="J17" i="4"/>
  <c r="H17" i="4"/>
  <c r="AA16" i="4"/>
  <c r="AB16" i="4" s="1"/>
  <c r="J16" i="4"/>
  <c r="H16" i="4"/>
  <c r="O15" i="4"/>
  <c r="P15" i="4" s="1"/>
  <c r="J15" i="4"/>
  <c r="H15" i="4"/>
  <c r="J14" i="4"/>
  <c r="H14" i="4"/>
  <c r="O13" i="4"/>
  <c r="J13" i="4"/>
  <c r="H13" i="4"/>
  <c r="J12" i="4"/>
  <c r="H12" i="4"/>
  <c r="AY11" i="4"/>
  <c r="O11" i="4"/>
  <c r="J11" i="4"/>
  <c r="H11" i="4"/>
  <c r="AY10" i="4"/>
  <c r="O10" i="4"/>
  <c r="J10" i="4"/>
  <c r="H10" i="4"/>
  <c r="AZ9" i="4"/>
  <c r="AY9" i="4"/>
  <c r="P9" i="4"/>
  <c r="O9" i="4"/>
  <c r="J9" i="4"/>
  <c r="H9" i="4"/>
  <c r="AZ8" i="4"/>
  <c r="AY8" i="4"/>
  <c r="AS8" i="4"/>
  <c r="J8" i="4"/>
  <c r="H8" i="4"/>
  <c r="AM7" i="4"/>
  <c r="AN7" i="4" s="1"/>
  <c r="J7" i="4"/>
  <c r="H7" i="4"/>
  <c r="AS6" i="4"/>
  <c r="AN6" i="4"/>
  <c r="AM6" i="4"/>
  <c r="P6" i="4"/>
  <c r="O6" i="4"/>
  <c r="J6" i="4"/>
  <c r="H6" i="4"/>
  <c r="AS5" i="4"/>
  <c r="AM5" i="4"/>
  <c r="AN5" i="4" s="1"/>
  <c r="O5" i="4"/>
  <c r="P5" i="4" s="1"/>
  <c r="J5" i="4"/>
  <c r="H5" i="4"/>
  <c r="AM4" i="4"/>
  <c r="AN4" i="4" s="1"/>
  <c r="O4" i="4"/>
  <c r="P4" i="4" s="1"/>
  <c r="J4" i="4"/>
  <c r="H4" i="4"/>
  <c r="AS3" i="4"/>
  <c r="AN3" i="4"/>
  <c r="AM3" i="4"/>
  <c r="P3" i="4"/>
  <c r="O3" i="4"/>
  <c r="J3" i="4"/>
  <c r="H3" i="4"/>
  <c r="F24" i="3"/>
  <c r="E24" i="3"/>
  <c r="D24" i="3"/>
  <c r="C24" i="3"/>
  <c r="G23" i="3"/>
  <c r="F23" i="3"/>
  <c r="E23" i="3"/>
  <c r="D23" i="3"/>
  <c r="I22" i="3"/>
  <c r="H22" i="3"/>
  <c r="G22" i="3"/>
  <c r="F22" i="3"/>
  <c r="E22" i="3"/>
  <c r="H21" i="3"/>
  <c r="G21" i="3"/>
  <c r="F21" i="3"/>
  <c r="E21" i="3"/>
  <c r="D21" i="3"/>
  <c r="I19" i="3"/>
  <c r="H19" i="3"/>
  <c r="G19" i="3"/>
  <c r="F19" i="3"/>
  <c r="E19" i="3"/>
  <c r="D19" i="3"/>
  <c r="C19" i="3"/>
  <c r="B19" i="3"/>
  <c r="E18" i="3"/>
  <c r="D18" i="3"/>
  <c r="C18" i="3"/>
  <c r="B18" i="3"/>
  <c r="E17" i="3"/>
  <c r="D17" i="3"/>
  <c r="C17" i="3"/>
  <c r="B17" i="3"/>
  <c r="C16" i="3"/>
  <c r="B16" i="3"/>
  <c r="J15" i="3"/>
  <c r="I15" i="3"/>
  <c r="H15" i="3"/>
  <c r="G15" i="3"/>
  <c r="F15" i="3"/>
  <c r="E15" i="3"/>
  <c r="D15" i="3"/>
  <c r="C15" i="3"/>
  <c r="B15" i="3"/>
  <c r="K11" i="3"/>
  <c r="K10" i="3"/>
  <c r="K9" i="3"/>
  <c r="K8" i="3"/>
  <c r="K7" i="3"/>
  <c r="K6" i="3"/>
  <c r="K5" i="3"/>
  <c r="K4" i="3"/>
  <c r="K3" i="3"/>
  <c r="K2" i="3"/>
</calcChain>
</file>

<file path=xl/sharedStrings.xml><?xml version="1.0" encoding="utf-8"?>
<sst xmlns="http://schemas.openxmlformats.org/spreadsheetml/2006/main" count="883" uniqueCount="36">
  <si>
    <t>Core</t>
  </si>
  <si>
    <t>Depth</t>
  </si>
  <si>
    <t>Rings</t>
  </si>
  <si>
    <t>Species</t>
  </si>
  <si>
    <t>chimaera</t>
  </si>
  <si>
    <t>frequens</t>
  </si>
  <si>
    <t>Siupylai - 69</t>
  </si>
  <si>
    <t>dalejensis</t>
  </si>
  <si>
    <t>uncinatus</t>
  </si>
  <si>
    <t>virbalensis</t>
  </si>
  <si>
    <t>Vilkaviskis - 131</t>
  </si>
  <si>
    <t>praedeubeli</t>
  </si>
  <si>
    <t>ND</t>
  </si>
  <si>
    <t>deubeli</t>
  </si>
  <si>
    <t>Vidukle - 61</t>
  </si>
  <si>
    <t>ludensis</t>
  </si>
  <si>
    <t>idoneus?</t>
  </si>
  <si>
    <t>Annuli per specimen</t>
  </si>
  <si>
    <t>TOTAL</t>
  </si>
  <si>
    <t>Borehole</t>
  </si>
  <si>
    <t>Biozone</t>
  </si>
  <si>
    <t>Vid-61 Equivalent</t>
  </si>
  <si>
    <t>average</t>
  </si>
  <si>
    <t>N</t>
  </si>
  <si>
    <t>variance</t>
  </si>
  <si>
    <t>std dev</t>
  </si>
  <si>
    <t>95% CI</t>
  </si>
  <si>
    <t>Siu-69</t>
  </si>
  <si>
    <t>scanicus</t>
  </si>
  <si>
    <t>nilssoni</t>
  </si>
  <si>
    <t>Vid-61</t>
  </si>
  <si>
    <t>Vil-131</t>
  </si>
  <si>
    <t>nassa</t>
  </si>
  <si>
    <t>Bohemograptus</t>
  </si>
  <si>
    <t>Lobograptus</t>
  </si>
  <si>
    <t>Neodiversograptus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</si>
</sst>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0" xfId="0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virbalensis</a:t>
            </a:r>
            <a:r>
              <a:rPr lang="en-US" i="0" baseline="0"/>
              <a:t> Sicular Annuli</a:t>
            </a:r>
            <a:endParaRPr lang="en-US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'Species by Depth'!$AH$3:$AH$36</c:f>
                <c:numCache>
                  <c:formatCode>General</c:formatCode>
                  <c:ptCount val="34"/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4">
                    <c:v>0</c:v>
                  </c:pt>
                  <c:pt idx="27">
                    <c:v>0</c:v>
                  </c:pt>
                  <c:pt idx="29">
                    <c:v>0.9799819922700268</c:v>
                  </c:pt>
                  <c:pt idx="30">
                    <c:v>0</c:v>
                  </c:pt>
                  <c:pt idx="31">
                    <c:v>0</c:v>
                  </c:pt>
                  <c:pt idx="33">
                    <c:v>0</c:v>
                  </c:pt>
                </c:numCache>
              </c:numRef>
            </c:plus>
            <c:minus>
              <c:numRef>
                <c:f>'Species by Depth'!$AH$3:$AH$36</c:f>
                <c:numCache>
                  <c:formatCode>General</c:formatCode>
                  <c:ptCount val="34"/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4">
                    <c:v>0</c:v>
                  </c:pt>
                  <c:pt idx="27">
                    <c:v>0</c:v>
                  </c:pt>
                  <c:pt idx="29">
                    <c:v>0.9799819922700268</c:v>
                  </c:pt>
                  <c:pt idx="30">
                    <c:v>0</c:v>
                  </c:pt>
                  <c:pt idx="31">
                    <c:v>0</c:v>
                  </c:pt>
                  <c:pt idx="33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noFill/>
                <a:round/>
              </a:ln>
              <a:effectLst/>
            </c:spPr>
          </c:errBars>
          <c:xVal>
            <c:numRef>
              <c:f>'Species by Depth'!$D$3:$D$36</c:f>
              <c:numCache>
                <c:formatCode>General</c:formatCode>
                <c:ptCount val="34"/>
                <c:pt idx="0">
                  <c:v>-1234.0993599999999</c:v>
                </c:pt>
                <c:pt idx="1">
                  <c:v>-1245.8828800000001</c:v>
                </c:pt>
                <c:pt idx="2">
                  <c:v>-1252.01512</c:v>
                </c:pt>
                <c:pt idx="3">
                  <c:v>-1253.09728</c:v>
                </c:pt>
                <c:pt idx="4">
                  <c:v>-1256.7044800000001</c:v>
                </c:pt>
                <c:pt idx="5">
                  <c:v>-1261.6343199999999</c:v>
                </c:pt>
                <c:pt idx="6">
                  <c:v>-1262.11528</c:v>
                </c:pt>
                <c:pt idx="7">
                  <c:v>-1267.75</c:v>
                </c:pt>
                <c:pt idx="8">
                  <c:v>-1269.3499999999999</c:v>
                </c:pt>
                <c:pt idx="9">
                  <c:v>-1272.8499999999999</c:v>
                </c:pt>
                <c:pt idx="10">
                  <c:v>-1276.0999999999999</c:v>
                </c:pt>
                <c:pt idx="11">
                  <c:v>-1277.2</c:v>
                </c:pt>
                <c:pt idx="12">
                  <c:v>-1281.0999999999999</c:v>
                </c:pt>
                <c:pt idx="13">
                  <c:v>-1283.88141</c:v>
                </c:pt>
                <c:pt idx="14">
                  <c:v>-1284.60016</c:v>
                </c:pt>
                <c:pt idx="15">
                  <c:v>-1286.0126399999999</c:v>
                </c:pt>
                <c:pt idx="16">
                  <c:v>-1287.7264</c:v>
                </c:pt>
                <c:pt idx="17">
                  <c:v>-1288.2</c:v>
                </c:pt>
                <c:pt idx="18">
                  <c:v>-1289.4000000000001</c:v>
                </c:pt>
                <c:pt idx="19">
                  <c:v>-1289.71425</c:v>
                </c:pt>
                <c:pt idx="20">
                  <c:v>-1290.7324000000001</c:v>
                </c:pt>
                <c:pt idx="21">
                  <c:v>-1291.2846300000001</c:v>
                </c:pt>
                <c:pt idx="22">
                  <c:v>-1291.84548</c:v>
                </c:pt>
                <c:pt idx="23">
                  <c:v>-1293.7523699999999</c:v>
                </c:pt>
                <c:pt idx="24">
                  <c:v>-1293.9767099999999</c:v>
                </c:pt>
                <c:pt idx="25">
                  <c:v>-1294.0999999999999</c:v>
                </c:pt>
                <c:pt idx="26">
                  <c:v>-1294.9408000000001</c:v>
                </c:pt>
                <c:pt idx="27">
                  <c:v>-1295</c:v>
                </c:pt>
                <c:pt idx="28">
                  <c:v>-1295.0984099999998</c:v>
                </c:pt>
                <c:pt idx="29">
                  <c:v>-1295.8</c:v>
                </c:pt>
                <c:pt idx="30">
                  <c:v>-1297</c:v>
                </c:pt>
                <c:pt idx="31">
                  <c:v>-1297.5999999999999</c:v>
                </c:pt>
                <c:pt idx="32">
                  <c:v>-1298.5999999999999</c:v>
                </c:pt>
                <c:pt idx="33">
                  <c:v>-1299.2</c:v>
                </c:pt>
              </c:numCache>
            </c:numRef>
          </c:xVal>
          <c:yVal>
            <c:numRef>
              <c:f>'Species by Depth'!$AD$3:$AD$36</c:f>
              <c:numCache>
                <c:formatCode>General</c:formatCode>
                <c:ptCount val="34"/>
                <c:pt idx="18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7">
                  <c:v>1</c:v>
                </c:pt>
                <c:pt idx="29">
                  <c:v>0.5</c:v>
                </c:pt>
                <c:pt idx="30">
                  <c:v>1</c:v>
                </c:pt>
                <c:pt idx="31">
                  <c:v>1</c:v>
                </c:pt>
                <c:pt idx="33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47-45C9-8856-FA29AC6EA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5486975"/>
        <c:axId val="890787695"/>
      </c:scatterChart>
      <c:valAx>
        <c:axId val="9554869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0787695"/>
        <c:crosses val="autoZero"/>
        <c:crossBetween val="midCat"/>
      </c:valAx>
      <c:valAx>
        <c:axId val="890787695"/>
        <c:scaling>
          <c:orientation val="minMax"/>
          <c:max val="8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548697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dalejensis </a:t>
            </a:r>
            <a:r>
              <a:rPr lang="en-US" i="0"/>
              <a:t>Sicular Annuli</a:t>
            </a:r>
          </a:p>
          <a:p>
            <a:pPr>
              <a:defRPr/>
            </a:pPr>
            <a:endParaRPr lang="en-US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noFill/>
                <a:round/>
              </a:ln>
              <a:effectLst/>
            </c:spPr>
          </c:errBars>
          <c:xVal>
            <c:numRef>
              <c:f>'Species by Depth'!$D$3:$D$36</c:f>
              <c:numCache>
                <c:formatCode>General</c:formatCode>
                <c:ptCount val="34"/>
                <c:pt idx="0">
                  <c:v>-1234.0993599999999</c:v>
                </c:pt>
                <c:pt idx="1">
                  <c:v>-1245.8828800000001</c:v>
                </c:pt>
                <c:pt idx="2">
                  <c:v>-1252.01512</c:v>
                </c:pt>
                <c:pt idx="3">
                  <c:v>-1253.09728</c:v>
                </c:pt>
                <c:pt idx="4">
                  <c:v>-1256.7044800000001</c:v>
                </c:pt>
                <c:pt idx="5">
                  <c:v>-1261.6343199999999</c:v>
                </c:pt>
                <c:pt idx="6">
                  <c:v>-1262.11528</c:v>
                </c:pt>
                <c:pt idx="7">
                  <c:v>-1267.75</c:v>
                </c:pt>
                <c:pt idx="8">
                  <c:v>-1269.3499999999999</c:v>
                </c:pt>
                <c:pt idx="9">
                  <c:v>-1272.8499999999999</c:v>
                </c:pt>
                <c:pt idx="10">
                  <c:v>-1276.0999999999999</c:v>
                </c:pt>
                <c:pt idx="11">
                  <c:v>-1277.2</c:v>
                </c:pt>
                <c:pt idx="12">
                  <c:v>-1281.0999999999999</c:v>
                </c:pt>
                <c:pt idx="13">
                  <c:v>-1283.88141</c:v>
                </c:pt>
                <c:pt idx="14">
                  <c:v>-1284.60016</c:v>
                </c:pt>
                <c:pt idx="15">
                  <c:v>-1286.0126399999999</c:v>
                </c:pt>
                <c:pt idx="16">
                  <c:v>-1287.7264</c:v>
                </c:pt>
                <c:pt idx="17">
                  <c:v>-1288.2</c:v>
                </c:pt>
                <c:pt idx="18">
                  <c:v>-1289.4000000000001</c:v>
                </c:pt>
                <c:pt idx="19">
                  <c:v>-1289.71425</c:v>
                </c:pt>
                <c:pt idx="20">
                  <c:v>-1290.7324000000001</c:v>
                </c:pt>
                <c:pt idx="21">
                  <c:v>-1291.2846300000001</c:v>
                </c:pt>
                <c:pt idx="22">
                  <c:v>-1291.84548</c:v>
                </c:pt>
                <c:pt idx="23">
                  <c:v>-1293.7523699999999</c:v>
                </c:pt>
                <c:pt idx="24">
                  <c:v>-1293.9767099999999</c:v>
                </c:pt>
                <c:pt idx="25">
                  <c:v>-1294.0999999999999</c:v>
                </c:pt>
                <c:pt idx="26">
                  <c:v>-1294.9408000000001</c:v>
                </c:pt>
                <c:pt idx="27">
                  <c:v>-1295</c:v>
                </c:pt>
                <c:pt idx="28">
                  <c:v>-1295.0984099999998</c:v>
                </c:pt>
                <c:pt idx="29">
                  <c:v>-1295.8</c:v>
                </c:pt>
                <c:pt idx="30">
                  <c:v>-1297</c:v>
                </c:pt>
                <c:pt idx="31">
                  <c:v>-1297.5999999999999</c:v>
                </c:pt>
                <c:pt idx="32">
                  <c:v>-1298.5999999999999</c:v>
                </c:pt>
                <c:pt idx="33">
                  <c:v>-1299.2</c:v>
                </c:pt>
              </c:numCache>
            </c:numRef>
          </c:xVal>
          <c:yVal>
            <c:numRef>
              <c:f>'Species by Depth'!$AP$3:$AP$36</c:f>
              <c:numCache>
                <c:formatCode>General</c:formatCode>
                <c:ptCount val="34"/>
                <c:pt idx="0">
                  <c:v>4</c:v>
                </c:pt>
                <c:pt idx="2">
                  <c:v>4</c:v>
                </c:pt>
                <c:pt idx="3">
                  <c:v>7</c:v>
                </c:pt>
                <c:pt idx="5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42-4D9E-B8D8-23BD760E5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9630399"/>
        <c:axId val="858626255"/>
      </c:scatterChart>
      <c:valAx>
        <c:axId val="8696303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8626255"/>
        <c:crosses val="autoZero"/>
        <c:crossBetween val="midCat"/>
      </c:valAx>
      <c:valAx>
        <c:axId val="858626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963039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uncinatus</a:t>
            </a:r>
            <a:r>
              <a:rPr lang="en-US" i="1" baseline="0"/>
              <a:t> </a:t>
            </a:r>
            <a:r>
              <a:rPr lang="en-US" i="0" baseline="0"/>
              <a:t>Sicular Annuli</a:t>
            </a:r>
            <a:endParaRPr lang="en-US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'Species by Depth'!$AZ$3:$AZ$36</c:f>
                <c:numCache>
                  <c:formatCode>General</c:formatCode>
                  <c:ptCount val="34"/>
                  <c:pt idx="5">
                    <c:v>0.3919927969080107</c:v>
                  </c:pt>
                  <c:pt idx="6">
                    <c:v>1.1315857340761717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'Species by Depth'!$AZ$3:$AZ$36</c:f>
                <c:numCache>
                  <c:formatCode>General</c:formatCode>
                  <c:ptCount val="34"/>
                  <c:pt idx="5">
                    <c:v>0.3919927969080107</c:v>
                  </c:pt>
                  <c:pt idx="6">
                    <c:v>1.1315857340761717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noFill/>
                <a:round/>
              </a:ln>
              <a:effectLst/>
            </c:spPr>
          </c:errBars>
          <c:xVal>
            <c:numRef>
              <c:f>'Species by Depth'!$D$3:$D$36</c:f>
              <c:numCache>
                <c:formatCode>General</c:formatCode>
                <c:ptCount val="34"/>
                <c:pt idx="0">
                  <c:v>-1234.0993599999999</c:v>
                </c:pt>
                <c:pt idx="1">
                  <c:v>-1245.8828800000001</c:v>
                </c:pt>
                <c:pt idx="2">
                  <c:v>-1252.01512</c:v>
                </c:pt>
                <c:pt idx="3">
                  <c:v>-1253.09728</c:v>
                </c:pt>
                <c:pt idx="4">
                  <c:v>-1256.7044800000001</c:v>
                </c:pt>
                <c:pt idx="5">
                  <c:v>-1261.6343199999999</c:v>
                </c:pt>
                <c:pt idx="6">
                  <c:v>-1262.11528</c:v>
                </c:pt>
                <c:pt idx="7">
                  <c:v>-1267.75</c:v>
                </c:pt>
                <c:pt idx="8">
                  <c:v>-1269.3499999999999</c:v>
                </c:pt>
                <c:pt idx="9">
                  <c:v>-1272.8499999999999</c:v>
                </c:pt>
                <c:pt idx="10">
                  <c:v>-1276.0999999999999</c:v>
                </c:pt>
                <c:pt idx="11">
                  <c:v>-1277.2</c:v>
                </c:pt>
                <c:pt idx="12">
                  <c:v>-1281.0999999999999</c:v>
                </c:pt>
                <c:pt idx="13">
                  <c:v>-1283.88141</c:v>
                </c:pt>
                <c:pt idx="14">
                  <c:v>-1284.60016</c:v>
                </c:pt>
                <c:pt idx="15">
                  <c:v>-1286.0126399999999</c:v>
                </c:pt>
                <c:pt idx="16">
                  <c:v>-1287.7264</c:v>
                </c:pt>
                <c:pt idx="17">
                  <c:v>-1288.2</c:v>
                </c:pt>
                <c:pt idx="18">
                  <c:v>-1289.4000000000001</c:v>
                </c:pt>
                <c:pt idx="19">
                  <c:v>-1289.71425</c:v>
                </c:pt>
                <c:pt idx="20">
                  <c:v>-1290.7324000000001</c:v>
                </c:pt>
                <c:pt idx="21">
                  <c:v>-1291.2846300000001</c:v>
                </c:pt>
                <c:pt idx="22">
                  <c:v>-1291.84548</c:v>
                </c:pt>
                <c:pt idx="23">
                  <c:v>-1293.7523699999999</c:v>
                </c:pt>
                <c:pt idx="24">
                  <c:v>-1293.9767099999999</c:v>
                </c:pt>
                <c:pt idx="25">
                  <c:v>-1294.0999999999999</c:v>
                </c:pt>
                <c:pt idx="26">
                  <c:v>-1294.9408000000001</c:v>
                </c:pt>
                <c:pt idx="27">
                  <c:v>-1295</c:v>
                </c:pt>
                <c:pt idx="28">
                  <c:v>-1295.0984099999998</c:v>
                </c:pt>
                <c:pt idx="29">
                  <c:v>-1295.8</c:v>
                </c:pt>
                <c:pt idx="30">
                  <c:v>-1297</c:v>
                </c:pt>
                <c:pt idx="31">
                  <c:v>-1297.5999999999999</c:v>
                </c:pt>
                <c:pt idx="32">
                  <c:v>-1298.5999999999999</c:v>
                </c:pt>
                <c:pt idx="33">
                  <c:v>-1299.2</c:v>
                </c:pt>
              </c:numCache>
            </c:numRef>
          </c:xVal>
          <c:yVal>
            <c:numRef>
              <c:f>'Species by Depth'!$AV$3:$AV$36</c:f>
              <c:numCache>
                <c:formatCode>General</c:formatCode>
                <c:ptCount val="34"/>
                <c:pt idx="5">
                  <c:v>2.8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7D-4751-8896-5253FED16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4446655"/>
        <c:axId val="808361839"/>
      </c:scatterChart>
      <c:valAx>
        <c:axId val="9644466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361839"/>
        <c:crosses val="autoZero"/>
        <c:crossBetween val="midCat"/>
      </c:valAx>
      <c:valAx>
        <c:axId val="808361839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446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518160</xdr:colOff>
      <xdr:row>75</xdr:row>
      <xdr:rowOff>80010</xdr:rowOff>
    </xdr:from>
    <xdr:to>
      <xdr:col>10</xdr:col>
      <xdr:colOff>605790</xdr:colOff>
      <xdr:row>83</xdr:row>
      <xdr:rowOff>68580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E21178E-7D86-4FD0-A0EA-300B9C3C8B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502920</xdr:colOff>
      <xdr:row>83</xdr:row>
      <xdr:rowOff>64770</xdr:rowOff>
    </xdr:from>
    <xdr:to>
      <xdr:col>10</xdr:col>
      <xdr:colOff>605790</xdr:colOff>
      <xdr:row>92</xdr:row>
      <xdr:rowOff>53340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1681925-40F6-4729-BC41-05AC7F5663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495300</xdr:colOff>
      <xdr:row>92</xdr:row>
      <xdr:rowOff>57150</xdr:rowOff>
    </xdr:from>
    <xdr:to>
      <xdr:col>11</xdr:col>
      <xdr:colOff>3810</xdr:colOff>
      <xdr:row>101</xdr:row>
      <xdr:rowOff>76200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DE6B299-73FD-45B4-9259-3A0B52A7FE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68B5C-329B-4501-8A53-8EBA46E9490D}">
  <dimension ref="A1:F368"/>
  <sheetViews>
    <sheetView topLeftCell="A7" zoomScaleNormal="100" workbookViewId="0">
      <selection activeCell="E91" sqref="E91"/>
    </sheetView>
  </sheetViews>
  <sheetFormatPr defaultRowHeight="14.4" x14ac:dyDescent="0.3"/>
  <cols>
    <col min="1" max="1" width="13.33203125" customWidth="1"/>
    <col min="4" max="4" width="8.88671875" style="6"/>
  </cols>
  <sheetData>
    <row r="1" spans="1:4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 t="s">
        <v>6</v>
      </c>
      <c r="B2">
        <v>941.4</v>
      </c>
      <c r="C2">
        <v>2</v>
      </c>
      <c r="D2" s="6" t="s">
        <v>34</v>
      </c>
    </row>
    <row r="3" spans="1:4" x14ac:dyDescent="0.3">
      <c r="A3" t="s">
        <v>6</v>
      </c>
      <c r="B3">
        <v>941.4</v>
      </c>
      <c r="C3">
        <v>6</v>
      </c>
      <c r="D3" s="6" t="s">
        <v>5</v>
      </c>
    </row>
    <row r="4" spans="1:4" x14ac:dyDescent="0.3">
      <c r="A4" t="s">
        <v>6</v>
      </c>
      <c r="B4">
        <v>941.4</v>
      </c>
      <c r="C4">
        <v>2</v>
      </c>
      <c r="D4" s="6" t="s">
        <v>34</v>
      </c>
    </row>
    <row r="5" spans="1:4" x14ac:dyDescent="0.3">
      <c r="A5" t="s">
        <v>6</v>
      </c>
      <c r="B5">
        <v>941.4</v>
      </c>
      <c r="C5">
        <v>5</v>
      </c>
      <c r="D5" s="6" t="s">
        <v>4</v>
      </c>
    </row>
    <row r="6" spans="1:4" x14ac:dyDescent="0.3">
      <c r="A6" t="s">
        <v>6</v>
      </c>
      <c r="B6">
        <v>941.4</v>
      </c>
      <c r="C6">
        <v>5</v>
      </c>
      <c r="D6" s="6" t="s">
        <v>4</v>
      </c>
    </row>
    <row r="7" spans="1:4" x14ac:dyDescent="0.3">
      <c r="A7" t="s">
        <v>6</v>
      </c>
      <c r="B7">
        <v>941.4</v>
      </c>
      <c r="C7">
        <v>4</v>
      </c>
      <c r="D7" s="6" t="s">
        <v>7</v>
      </c>
    </row>
    <row r="8" spans="1:4" x14ac:dyDescent="0.3">
      <c r="A8" t="s">
        <v>6</v>
      </c>
      <c r="B8">
        <v>941.4</v>
      </c>
      <c r="C8">
        <v>4</v>
      </c>
      <c r="D8" s="6" t="s">
        <v>4</v>
      </c>
    </row>
    <row r="9" spans="1:4" x14ac:dyDescent="0.3">
      <c r="A9" s="2" t="s">
        <v>6</v>
      </c>
      <c r="B9" s="2">
        <v>941.4</v>
      </c>
      <c r="C9" s="2">
        <v>4</v>
      </c>
      <c r="D9" s="7" t="s">
        <v>5</v>
      </c>
    </row>
    <row r="10" spans="1:4" x14ac:dyDescent="0.3">
      <c r="A10" t="s">
        <v>6</v>
      </c>
      <c r="B10">
        <v>951.2</v>
      </c>
      <c r="C10">
        <v>2</v>
      </c>
      <c r="D10" s="6" t="s">
        <v>5</v>
      </c>
    </row>
    <row r="11" spans="1:4" x14ac:dyDescent="0.3">
      <c r="A11" t="s">
        <v>6</v>
      </c>
      <c r="B11">
        <v>951.2</v>
      </c>
      <c r="C11">
        <v>7</v>
      </c>
      <c r="D11" s="6" t="s">
        <v>5</v>
      </c>
    </row>
    <row r="12" spans="1:4" x14ac:dyDescent="0.3">
      <c r="A12" t="s">
        <v>6</v>
      </c>
      <c r="B12">
        <v>951.2</v>
      </c>
      <c r="C12">
        <v>5</v>
      </c>
      <c r="D12" s="6" t="s">
        <v>34</v>
      </c>
    </row>
    <row r="13" spans="1:4" x14ac:dyDescent="0.3">
      <c r="A13" t="s">
        <v>6</v>
      </c>
      <c r="B13">
        <v>951.2</v>
      </c>
      <c r="C13">
        <v>6</v>
      </c>
      <c r="D13" s="6" t="s">
        <v>5</v>
      </c>
    </row>
    <row r="14" spans="1:4" x14ac:dyDescent="0.3">
      <c r="A14" t="s">
        <v>6</v>
      </c>
      <c r="B14">
        <v>951.2</v>
      </c>
      <c r="C14">
        <v>5</v>
      </c>
      <c r="D14" s="6" t="s">
        <v>5</v>
      </c>
    </row>
    <row r="15" spans="1:4" x14ac:dyDescent="0.3">
      <c r="A15" t="s">
        <v>6</v>
      </c>
      <c r="B15">
        <v>951.2</v>
      </c>
      <c r="C15">
        <v>5</v>
      </c>
      <c r="D15" s="6" t="s">
        <v>5</v>
      </c>
    </row>
    <row r="16" spans="1:4" x14ac:dyDescent="0.3">
      <c r="A16" t="s">
        <v>6</v>
      </c>
      <c r="B16">
        <v>951.2</v>
      </c>
      <c r="C16">
        <v>6</v>
      </c>
      <c r="D16" s="6" t="s">
        <v>5</v>
      </c>
    </row>
    <row r="17" spans="1:4" x14ac:dyDescent="0.3">
      <c r="A17" t="s">
        <v>6</v>
      </c>
      <c r="B17">
        <v>951.2</v>
      </c>
      <c r="C17">
        <v>7</v>
      </c>
      <c r="D17" s="6" t="s">
        <v>5</v>
      </c>
    </row>
    <row r="18" spans="1:4" x14ac:dyDescent="0.3">
      <c r="A18" t="s">
        <v>6</v>
      </c>
      <c r="B18">
        <v>951.2</v>
      </c>
      <c r="C18">
        <v>5</v>
      </c>
      <c r="D18" s="6" t="s">
        <v>5</v>
      </c>
    </row>
    <row r="19" spans="1:4" x14ac:dyDescent="0.3">
      <c r="A19" t="s">
        <v>6</v>
      </c>
      <c r="B19">
        <v>951.2</v>
      </c>
      <c r="C19">
        <v>6</v>
      </c>
      <c r="D19" s="6" t="s">
        <v>5</v>
      </c>
    </row>
    <row r="20" spans="1:4" x14ac:dyDescent="0.3">
      <c r="A20" t="s">
        <v>6</v>
      </c>
      <c r="B20">
        <v>951.2</v>
      </c>
      <c r="C20">
        <v>6</v>
      </c>
      <c r="D20" s="6" t="s">
        <v>5</v>
      </c>
    </row>
    <row r="21" spans="1:4" x14ac:dyDescent="0.3">
      <c r="A21" t="s">
        <v>6</v>
      </c>
      <c r="B21">
        <v>951.2</v>
      </c>
      <c r="C21">
        <v>6</v>
      </c>
      <c r="D21" s="6" t="s">
        <v>5</v>
      </c>
    </row>
    <row r="22" spans="1:4" x14ac:dyDescent="0.3">
      <c r="A22" t="s">
        <v>6</v>
      </c>
      <c r="B22">
        <v>951.2</v>
      </c>
      <c r="C22">
        <v>7</v>
      </c>
      <c r="D22" s="6" t="s">
        <v>5</v>
      </c>
    </row>
    <row r="23" spans="1:4" x14ac:dyDescent="0.3">
      <c r="A23" t="s">
        <v>6</v>
      </c>
      <c r="B23">
        <v>951.2</v>
      </c>
      <c r="C23">
        <v>6</v>
      </c>
      <c r="D23" s="6" t="s">
        <v>5</v>
      </c>
    </row>
    <row r="24" spans="1:4" x14ac:dyDescent="0.3">
      <c r="A24" t="s">
        <v>6</v>
      </c>
      <c r="B24">
        <v>951.2</v>
      </c>
      <c r="C24">
        <v>6</v>
      </c>
      <c r="D24" s="6" t="s">
        <v>5</v>
      </c>
    </row>
    <row r="25" spans="1:4" x14ac:dyDescent="0.3">
      <c r="A25" t="s">
        <v>6</v>
      </c>
      <c r="B25">
        <v>951.2</v>
      </c>
      <c r="C25">
        <v>1</v>
      </c>
      <c r="D25" s="6" t="s">
        <v>4</v>
      </c>
    </row>
    <row r="26" spans="1:4" x14ac:dyDescent="0.3">
      <c r="A26" t="s">
        <v>6</v>
      </c>
      <c r="B26">
        <v>951.2</v>
      </c>
      <c r="C26">
        <v>4</v>
      </c>
      <c r="D26" s="6" t="s">
        <v>4</v>
      </c>
    </row>
    <row r="27" spans="1:4" x14ac:dyDescent="0.3">
      <c r="A27" t="s">
        <v>6</v>
      </c>
      <c r="B27">
        <v>951.2</v>
      </c>
      <c r="C27">
        <v>1</v>
      </c>
      <c r="D27" s="6" t="s">
        <v>4</v>
      </c>
    </row>
    <row r="28" spans="1:4" x14ac:dyDescent="0.3">
      <c r="A28" t="s">
        <v>6</v>
      </c>
      <c r="B28">
        <v>951.2</v>
      </c>
      <c r="C28">
        <v>5</v>
      </c>
      <c r="D28" s="6" t="s">
        <v>34</v>
      </c>
    </row>
    <row r="29" spans="1:4" x14ac:dyDescent="0.3">
      <c r="A29" t="s">
        <v>6</v>
      </c>
      <c r="B29">
        <v>951.2</v>
      </c>
      <c r="C29">
        <v>1</v>
      </c>
      <c r="D29" s="6" t="s">
        <v>4</v>
      </c>
    </row>
    <row r="30" spans="1:4" x14ac:dyDescent="0.3">
      <c r="A30" t="s">
        <v>6</v>
      </c>
      <c r="B30">
        <v>951.2</v>
      </c>
      <c r="C30">
        <v>4</v>
      </c>
      <c r="D30" s="6" t="s">
        <v>35</v>
      </c>
    </row>
    <row r="31" spans="1:4" x14ac:dyDescent="0.3">
      <c r="A31" t="s">
        <v>6</v>
      </c>
      <c r="B31">
        <v>951.2</v>
      </c>
      <c r="C31">
        <v>2</v>
      </c>
      <c r="D31" s="6" t="s">
        <v>4</v>
      </c>
    </row>
    <row r="32" spans="1:4" x14ac:dyDescent="0.3">
      <c r="A32" t="s">
        <v>6</v>
      </c>
      <c r="B32">
        <v>951.2</v>
      </c>
      <c r="C32">
        <v>3</v>
      </c>
      <c r="D32" s="6" t="s">
        <v>4</v>
      </c>
    </row>
    <row r="33" spans="1:4" x14ac:dyDescent="0.3">
      <c r="A33" t="s">
        <v>6</v>
      </c>
      <c r="B33">
        <v>951.2</v>
      </c>
      <c r="C33">
        <v>4</v>
      </c>
      <c r="D33" s="6" t="s">
        <v>4</v>
      </c>
    </row>
    <row r="34" spans="1:4" x14ac:dyDescent="0.3">
      <c r="A34" t="s">
        <v>6</v>
      </c>
      <c r="B34">
        <v>951.2</v>
      </c>
      <c r="C34">
        <v>4</v>
      </c>
      <c r="D34" s="6" t="s">
        <v>4</v>
      </c>
    </row>
    <row r="35" spans="1:4" x14ac:dyDescent="0.3">
      <c r="A35" t="s">
        <v>6</v>
      </c>
      <c r="B35">
        <v>951.2</v>
      </c>
      <c r="C35">
        <v>2</v>
      </c>
      <c r="D35" s="6" t="s">
        <v>4</v>
      </c>
    </row>
    <row r="36" spans="1:4" x14ac:dyDescent="0.3">
      <c r="A36" t="s">
        <v>6</v>
      </c>
      <c r="B36">
        <v>951.2</v>
      </c>
      <c r="C36">
        <v>4</v>
      </c>
      <c r="D36" s="6" t="s">
        <v>34</v>
      </c>
    </row>
    <row r="37" spans="1:4" x14ac:dyDescent="0.3">
      <c r="A37" t="s">
        <v>6</v>
      </c>
      <c r="B37">
        <v>951.2</v>
      </c>
      <c r="C37">
        <v>1</v>
      </c>
      <c r="D37" s="6" t="s">
        <v>4</v>
      </c>
    </row>
    <row r="38" spans="1:4" x14ac:dyDescent="0.3">
      <c r="A38" s="2" t="s">
        <v>6</v>
      </c>
      <c r="B38" s="2">
        <v>951.2</v>
      </c>
      <c r="C38" s="2">
        <v>1</v>
      </c>
      <c r="D38" s="7" t="s">
        <v>4</v>
      </c>
    </row>
    <row r="39" spans="1:4" x14ac:dyDescent="0.3">
      <c r="A39" t="s">
        <v>6</v>
      </c>
      <c r="B39">
        <v>956.3</v>
      </c>
      <c r="C39">
        <v>4</v>
      </c>
      <c r="D39" s="6" t="s">
        <v>7</v>
      </c>
    </row>
    <row r="40" spans="1:4" x14ac:dyDescent="0.3">
      <c r="A40" t="s">
        <v>6</v>
      </c>
      <c r="B40">
        <v>956.3</v>
      </c>
      <c r="C40">
        <v>3</v>
      </c>
      <c r="D40" s="6" t="s">
        <v>34</v>
      </c>
    </row>
    <row r="41" spans="1:4" x14ac:dyDescent="0.3">
      <c r="A41" t="s">
        <v>6</v>
      </c>
      <c r="B41">
        <v>956.3</v>
      </c>
      <c r="C41">
        <v>4</v>
      </c>
      <c r="D41" s="6" t="s">
        <v>33</v>
      </c>
    </row>
    <row r="42" spans="1:4" x14ac:dyDescent="0.3">
      <c r="A42" t="s">
        <v>6</v>
      </c>
      <c r="B42">
        <v>956.3</v>
      </c>
      <c r="C42">
        <v>4</v>
      </c>
      <c r="D42" s="6" t="s">
        <v>5</v>
      </c>
    </row>
    <row r="43" spans="1:4" x14ac:dyDescent="0.3">
      <c r="A43" t="s">
        <v>6</v>
      </c>
      <c r="B43">
        <v>956.3</v>
      </c>
      <c r="C43">
        <v>3</v>
      </c>
      <c r="D43" s="6" t="s">
        <v>5</v>
      </c>
    </row>
    <row r="44" spans="1:4" x14ac:dyDescent="0.3">
      <c r="A44" t="s">
        <v>6</v>
      </c>
      <c r="B44">
        <v>956.3</v>
      </c>
      <c r="C44">
        <v>4</v>
      </c>
      <c r="D44" s="6" t="s">
        <v>4</v>
      </c>
    </row>
    <row r="45" spans="1:4" x14ac:dyDescent="0.3">
      <c r="A45" t="s">
        <v>6</v>
      </c>
      <c r="B45">
        <v>956.3</v>
      </c>
      <c r="C45">
        <v>3</v>
      </c>
      <c r="D45" s="6" t="s">
        <v>33</v>
      </c>
    </row>
    <row r="46" spans="1:4" x14ac:dyDescent="0.3">
      <c r="A46" t="s">
        <v>6</v>
      </c>
      <c r="B46">
        <v>956.3</v>
      </c>
      <c r="C46">
        <v>5</v>
      </c>
      <c r="D46" s="6" t="s">
        <v>4</v>
      </c>
    </row>
    <row r="47" spans="1:4" x14ac:dyDescent="0.3">
      <c r="A47" t="s">
        <v>6</v>
      </c>
      <c r="B47">
        <v>956.3</v>
      </c>
      <c r="C47">
        <v>5</v>
      </c>
      <c r="D47" s="6" t="s">
        <v>33</v>
      </c>
    </row>
    <row r="48" spans="1:4" x14ac:dyDescent="0.3">
      <c r="A48" t="s">
        <v>6</v>
      </c>
      <c r="B48">
        <v>956.3</v>
      </c>
      <c r="C48">
        <v>5</v>
      </c>
      <c r="D48" s="6" t="s">
        <v>34</v>
      </c>
    </row>
    <row r="49" spans="1:4" x14ac:dyDescent="0.3">
      <c r="A49" t="s">
        <v>6</v>
      </c>
      <c r="B49">
        <v>956.3</v>
      </c>
      <c r="C49">
        <v>5</v>
      </c>
      <c r="D49" s="6" t="s">
        <v>33</v>
      </c>
    </row>
    <row r="50" spans="1:4" x14ac:dyDescent="0.3">
      <c r="A50" t="s">
        <v>6</v>
      </c>
      <c r="B50">
        <v>956.3</v>
      </c>
      <c r="C50">
        <v>4</v>
      </c>
      <c r="D50" s="6" t="s">
        <v>34</v>
      </c>
    </row>
    <row r="51" spans="1:4" x14ac:dyDescent="0.3">
      <c r="A51" t="s">
        <v>6</v>
      </c>
      <c r="B51">
        <v>956.3</v>
      </c>
      <c r="C51">
        <v>4</v>
      </c>
      <c r="D51" s="6" t="s">
        <v>5</v>
      </c>
    </row>
    <row r="52" spans="1:4" x14ac:dyDescent="0.3">
      <c r="A52" t="s">
        <v>6</v>
      </c>
      <c r="B52">
        <v>956.3</v>
      </c>
      <c r="C52">
        <v>5</v>
      </c>
      <c r="D52" s="6" t="s">
        <v>5</v>
      </c>
    </row>
    <row r="53" spans="1:4" x14ac:dyDescent="0.3">
      <c r="A53" t="s">
        <v>6</v>
      </c>
      <c r="B53">
        <v>956.3</v>
      </c>
      <c r="C53">
        <v>5</v>
      </c>
      <c r="D53" s="6" t="s">
        <v>34</v>
      </c>
    </row>
    <row r="54" spans="1:4" x14ac:dyDescent="0.3">
      <c r="A54" t="s">
        <v>6</v>
      </c>
      <c r="B54">
        <v>956.3</v>
      </c>
      <c r="C54">
        <v>4</v>
      </c>
      <c r="D54" s="6" t="s">
        <v>5</v>
      </c>
    </row>
    <row r="55" spans="1:4" x14ac:dyDescent="0.3">
      <c r="A55" t="s">
        <v>6</v>
      </c>
      <c r="B55">
        <v>956.3</v>
      </c>
      <c r="C55">
        <v>5</v>
      </c>
      <c r="D55" s="6" t="s">
        <v>33</v>
      </c>
    </row>
    <row r="56" spans="1:4" x14ac:dyDescent="0.3">
      <c r="A56" t="s">
        <v>6</v>
      </c>
      <c r="B56">
        <v>956.3</v>
      </c>
      <c r="C56">
        <v>3</v>
      </c>
      <c r="D56" s="6" t="s">
        <v>34</v>
      </c>
    </row>
    <row r="57" spans="1:4" x14ac:dyDescent="0.3">
      <c r="A57" t="s">
        <v>6</v>
      </c>
      <c r="B57">
        <v>956.3</v>
      </c>
      <c r="C57">
        <v>5</v>
      </c>
      <c r="D57" s="6" t="s">
        <v>5</v>
      </c>
    </row>
    <row r="58" spans="1:4" x14ac:dyDescent="0.3">
      <c r="A58" t="s">
        <v>6</v>
      </c>
      <c r="B58">
        <v>956.3</v>
      </c>
      <c r="C58">
        <v>6</v>
      </c>
      <c r="D58" s="6" t="s">
        <v>5</v>
      </c>
    </row>
    <row r="59" spans="1:4" x14ac:dyDescent="0.3">
      <c r="A59" t="s">
        <v>6</v>
      </c>
      <c r="B59">
        <v>956.3</v>
      </c>
      <c r="C59">
        <v>5</v>
      </c>
      <c r="D59" s="6" t="s">
        <v>5</v>
      </c>
    </row>
    <row r="60" spans="1:4" x14ac:dyDescent="0.3">
      <c r="A60" t="s">
        <v>6</v>
      </c>
      <c r="B60">
        <v>956.3</v>
      </c>
      <c r="C60">
        <v>5</v>
      </c>
      <c r="D60" s="6" t="s">
        <v>5</v>
      </c>
    </row>
    <row r="61" spans="1:4" x14ac:dyDescent="0.3">
      <c r="A61" t="s">
        <v>6</v>
      </c>
      <c r="B61">
        <v>956.3</v>
      </c>
      <c r="C61">
        <v>3</v>
      </c>
      <c r="D61" s="6" t="s">
        <v>5</v>
      </c>
    </row>
    <row r="62" spans="1:4" x14ac:dyDescent="0.3">
      <c r="A62" t="s">
        <v>6</v>
      </c>
      <c r="B62">
        <v>956.3</v>
      </c>
      <c r="C62">
        <v>6</v>
      </c>
      <c r="D62" s="6" t="s">
        <v>5</v>
      </c>
    </row>
    <row r="63" spans="1:4" x14ac:dyDescent="0.3">
      <c r="A63" t="s">
        <v>6</v>
      </c>
      <c r="B63">
        <v>956.3</v>
      </c>
      <c r="C63">
        <v>4</v>
      </c>
      <c r="D63" s="6" t="s">
        <v>5</v>
      </c>
    </row>
    <row r="64" spans="1:4" x14ac:dyDescent="0.3">
      <c r="A64" s="2" t="s">
        <v>6</v>
      </c>
      <c r="B64" s="2">
        <v>956.3</v>
      </c>
      <c r="C64" s="2">
        <v>5</v>
      </c>
      <c r="D64" s="7" t="s">
        <v>4</v>
      </c>
    </row>
    <row r="65" spans="1:4" x14ac:dyDescent="0.3">
      <c r="A65" t="s">
        <v>6</v>
      </c>
      <c r="B65">
        <v>957.2</v>
      </c>
      <c r="C65">
        <v>7</v>
      </c>
      <c r="D65" s="6" t="s">
        <v>33</v>
      </c>
    </row>
    <row r="66" spans="1:4" x14ac:dyDescent="0.3">
      <c r="A66" t="s">
        <v>6</v>
      </c>
      <c r="B66">
        <v>957.2</v>
      </c>
      <c r="C66">
        <v>7</v>
      </c>
      <c r="D66" s="6" t="s">
        <v>33</v>
      </c>
    </row>
    <row r="67" spans="1:4" x14ac:dyDescent="0.3">
      <c r="A67" t="s">
        <v>6</v>
      </c>
      <c r="B67">
        <v>957.2</v>
      </c>
      <c r="C67">
        <v>7</v>
      </c>
      <c r="D67" s="6" t="s">
        <v>4</v>
      </c>
    </row>
    <row r="68" spans="1:4" x14ac:dyDescent="0.3">
      <c r="A68" t="s">
        <v>6</v>
      </c>
      <c r="B68">
        <v>957.2</v>
      </c>
      <c r="C68">
        <v>6</v>
      </c>
      <c r="D68" s="6" t="s">
        <v>33</v>
      </c>
    </row>
    <row r="69" spans="1:4" x14ac:dyDescent="0.3">
      <c r="A69" t="s">
        <v>6</v>
      </c>
      <c r="B69">
        <v>957.2</v>
      </c>
      <c r="C69">
        <v>8</v>
      </c>
      <c r="D69" s="6" t="s">
        <v>5</v>
      </c>
    </row>
    <row r="70" spans="1:4" x14ac:dyDescent="0.3">
      <c r="A70" t="s">
        <v>6</v>
      </c>
      <c r="B70">
        <v>957.2</v>
      </c>
      <c r="C70">
        <v>7</v>
      </c>
      <c r="D70" s="6" t="s">
        <v>5</v>
      </c>
    </row>
    <row r="71" spans="1:4" x14ac:dyDescent="0.3">
      <c r="A71" t="s">
        <v>6</v>
      </c>
      <c r="B71">
        <v>957.2</v>
      </c>
      <c r="C71">
        <v>6</v>
      </c>
      <c r="D71" s="6" t="s">
        <v>5</v>
      </c>
    </row>
    <row r="72" spans="1:4" x14ac:dyDescent="0.3">
      <c r="A72" t="s">
        <v>6</v>
      </c>
      <c r="B72">
        <v>957.2</v>
      </c>
      <c r="C72">
        <v>7</v>
      </c>
      <c r="D72" s="6" t="s">
        <v>5</v>
      </c>
    </row>
    <row r="73" spans="1:4" x14ac:dyDescent="0.3">
      <c r="A73" t="s">
        <v>6</v>
      </c>
      <c r="B73">
        <v>957.2</v>
      </c>
      <c r="C73">
        <v>5</v>
      </c>
      <c r="D73" s="6" t="s">
        <v>5</v>
      </c>
    </row>
    <row r="74" spans="1:4" x14ac:dyDescent="0.3">
      <c r="A74" t="s">
        <v>6</v>
      </c>
      <c r="B74">
        <v>957.2</v>
      </c>
      <c r="C74">
        <v>4</v>
      </c>
      <c r="D74" s="6" t="s">
        <v>33</v>
      </c>
    </row>
    <row r="75" spans="1:4" x14ac:dyDescent="0.3">
      <c r="A75" t="s">
        <v>6</v>
      </c>
      <c r="B75">
        <v>957.2</v>
      </c>
      <c r="C75">
        <v>7</v>
      </c>
      <c r="D75" s="6" t="s">
        <v>5</v>
      </c>
    </row>
    <row r="76" spans="1:4" x14ac:dyDescent="0.3">
      <c r="A76" t="s">
        <v>6</v>
      </c>
      <c r="B76">
        <v>957.2</v>
      </c>
      <c r="C76">
        <v>6</v>
      </c>
      <c r="D76" s="6" t="s">
        <v>4</v>
      </c>
    </row>
    <row r="77" spans="1:4" x14ac:dyDescent="0.3">
      <c r="A77" t="s">
        <v>6</v>
      </c>
      <c r="B77">
        <v>957.2</v>
      </c>
      <c r="C77">
        <v>5</v>
      </c>
      <c r="D77" s="6" t="s">
        <v>5</v>
      </c>
    </row>
    <row r="78" spans="1:4" x14ac:dyDescent="0.3">
      <c r="A78" t="s">
        <v>6</v>
      </c>
      <c r="B78">
        <v>957.2</v>
      </c>
      <c r="C78">
        <v>5</v>
      </c>
      <c r="D78" s="6" t="s">
        <v>33</v>
      </c>
    </row>
    <row r="79" spans="1:4" x14ac:dyDescent="0.3">
      <c r="A79" t="s">
        <v>6</v>
      </c>
      <c r="B79">
        <v>957.2</v>
      </c>
      <c r="C79">
        <v>7</v>
      </c>
      <c r="D79" s="6" t="s">
        <v>7</v>
      </c>
    </row>
    <row r="80" spans="1:4" x14ac:dyDescent="0.3">
      <c r="A80" t="s">
        <v>6</v>
      </c>
      <c r="B80">
        <v>957.2</v>
      </c>
      <c r="C80">
        <v>5</v>
      </c>
      <c r="D80" s="6" t="s">
        <v>4</v>
      </c>
    </row>
    <row r="81" spans="1:4" x14ac:dyDescent="0.3">
      <c r="A81" t="s">
        <v>6</v>
      </c>
      <c r="B81">
        <v>960.2</v>
      </c>
      <c r="C81">
        <v>0</v>
      </c>
      <c r="D81" s="6" t="s">
        <v>4</v>
      </c>
    </row>
    <row r="82" spans="1:4" x14ac:dyDescent="0.3">
      <c r="A82" t="s">
        <v>6</v>
      </c>
      <c r="B82">
        <v>960.2</v>
      </c>
      <c r="C82">
        <v>2</v>
      </c>
      <c r="D82" s="6" t="s">
        <v>4</v>
      </c>
    </row>
    <row r="83" spans="1:4" x14ac:dyDescent="0.3">
      <c r="A83" t="s">
        <v>6</v>
      </c>
      <c r="B83">
        <v>960.2</v>
      </c>
      <c r="C83">
        <v>1</v>
      </c>
      <c r="D83" s="6" t="s">
        <v>4</v>
      </c>
    </row>
    <row r="84" spans="1:4" x14ac:dyDescent="0.3">
      <c r="A84" t="s">
        <v>6</v>
      </c>
      <c r="B84">
        <v>960.2</v>
      </c>
      <c r="C84">
        <v>4</v>
      </c>
      <c r="D84" s="6" t="s">
        <v>4</v>
      </c>
    </row>
    <row r="85" spans="1:4" x14ac:dyDescent="0.3">
      <c r="A85" t="s">
        <v>6</v>
      </c>
      <c r="B85">
        <v>960.2</v>
      </c>
      <c r="C85">
        <v>2</v>
      </c>
      <c r="D85" s="6" t="s">
        <v>34</v>
      </c>
    </row>
    <row r="86" spans="1:4" x14ac:dyDescent="0.3">
      <c r="A86" s="2" t="s">
        <v>6</v>
      </c>
      <c r="B86" s="2">
        <v>960.2</v>
      </c>
      <c r="C86" s="2">
        <v>3</v>
      </c>
      <c r="D86" s="7" t="s">
        <v>4</v>
      </c>
    </row>
    <row r="87" spans="1:4" x14ac:dyDescent="0.3">
      <c r="A87" t="s">
        <v>6</v>
      </c>
      <c r="B87">
        <v>964.3</v>
      </c>
      <c r="C87">
        <v>2</v>
      </c>
      <c r="D87" s="6" t="s">
        <v>35</v>
      </c>
    </row>
    <row r="88" spans="1:4" x14ac:dyDescent="0.3">
      <c r="A88" t="s">
        <v>6</v>
      </c>
      <c r="B88">
        <v>964.3</v>
      </c>
      <c r="C88">
        <v>3</v>
      </c>
      <c r="D88" s="6" t="s">
        <v>8</v>
      </c>
    </row>
    <row r="89" spans="1:4" x14ac:dyDescent="0.3">
      <c r="A89" t="s">
        <v>6</v>
      </c>
      <c r="B89">
        <v>964.3</v>
      </c>
      <c r="C89">
        <v>2</v>
      </c>
      <c r="D89" s="6" t="s">
        <v>35</v>
      </c>
    </row>
    <row r="90" spans="1:4" x14ac:dyDescent="0.3">
      <c r="A90" t="s">
        <v>6</v>
      </c>
      <c r="B90">
        <v>964.3</v>
      </c>
      <c r="C90">
        <v>3</v>
      </c>
      <c r="D90" s="6" t="s">
        <v>35</v>
      </c>
    </row>
    <row r="91" spans="1:4" x14ac:dyDescent="0.3">
      <c r="A91" t="s">
        <v>6</v>
      </c>
      <c r="B91">
        <v>964.3</v>
      </c>
      <c r="C91">
        <v>3</v>
      </c>
      <c r="D91" s="6" t="s">
        <v>7</v>
      </c>
    </row>
    <row r="92" spans="1:4" x14ac:dyDescent="0.3">
      <c r="A92" t="s">
        <v>6</v>
      </c>
      <c r="B92">
        <v>964.3</v>
      </c>
      <c r="C92">
        <v>3</v>
      </c>
      <c r="D92" s="6" t="s">
        <v>34</v>
      </c>
    </row>
    <row r="93" spans="1:4" x14ac:dyDescent="0.3">
      <c r="A93" t="s">
        <v>6</v>
      </c>
      <c r="B93">
        <v>964.3</v>
      </c>
      <c r="C93">
        <v>3</v>
      </c>
      <c r="D93" s="6" t="s">
        <v>8</v>
      </c>
    </row>
    <row r="94" spans="1:4" x14ac:dyDescent="0.3">
      <c r="A94" t="s">
        <v>6</v>
      </c>
      <c r="B94">
        <v>964.3</v>
      </c>
      <c r="C94">
        <v>3</v>
      </c>
      <c r="D94" s="6" t="s">
        <v>8</v>
      </c>
    </row>
    <row r="95" spans="1:4" x14ac:dyDescent="0.3">
      <c r="A95" t="s">
        <v>6</v>
      </c>
      <c r="B95">
        <v>964.3</v>
      </c>
      <c r="C95">
        <v>3</v>
      </c>
      <c r="D95" s="6" t="s">
        <v>35</v>
      </c>
    </row>
    <row r="96" spans="1:4" x14ac:dyDescent="0.3">
      <c r="A96" t="s">
        <v>6</v>
      </c>
      <c r="B96">
        <v>964.3</v>
      </c>
      <c r="C96">
        <v>3</v>
      </c>
      <c r="D96" s="6" t="s">
        <v>8</v>
      </c>
    </row>
    <row r="97" spans="1:4" x14ac:dyDescent="0.3">
      <c r="A97" t="s">
        <v>6</v>
      </c>
      <c r="B97">
        <v>964.3</v>
      </c>
      <c r="C97">
        <v>2</v>
      </c>
      <c r="D97" s="6" t="s">
        <v>35</v>
      </c>
    </row>
    <row r="98" spans="1:4" x14ac:dyDescent="0.3">
      <c r="A98" s="2" t="s">
        <v>6</v>
      </c>
      <c r="B98" s="2">
        <v>964.3</v>
      </c>
      <c r="C98" s="2">
        <v>2</v>
      </c>
      <c r="D98" s="7" t="s">
        <v>8</v>
      </c>
    </row>
    <row r="99" spans="1:4" x14ac:dyDescent="0.3">
      <c r="A99" t="s">
        <v>6</v>
      </c>
      <c r="B99">
        <v>964.7</v>
      </c>
      <c r="C99">
        <v>5</v>
      </c>
      <c r="D99" s="6" t="s">
        <v>5</v>
      </c>
    </row>
    <row r="100" spans="1:4" x14ac:dyDescent="0.3">
      <c r="A100" t="s">
        <v>6</v>
      </c>
      <c r="B100">
        <v>964.7</v>
      </c>
      <c r="C100">
        <v>5</v>
      </c>
      <c r="D100" s="6" t="s">
        <v>34</v>
      </c>
    </row>
    <row r="101" spans="1:4" x14ac:dyDescent="0.3">
      <c r="A101" t="s">
        <v>6</v>
      </c>
      <c r="B101">
        <v>964.7</v>
      </c>
      <c r="C101">
        <v>3</v>
      </c>
      <c r="D101" s="6" t="s">
        <v>5</v>
      </c>
    </row>
    <row r="102" spans="1:4" x14ac:dyDescent="0.3">
      <c r="A102" t="s">
        <v>6</v>
      </c>
      <c r="B102">
        <v>964.7</v>
      </c>
      <c r="C102">
        <v>4</v>
      </c>
      <c r="D102" s="6" t="s">
        <v>5</v>
      </c>
    </row>
    <row r="103" spans="1:4" x14ac:dyDescent="0.3">
      <c r="A103" t="s">
        <v>6</v>
      </c>
      <c r="B103">
        <v>964.7</v>
      </c>
      <c r="C103">
        <v>5</v>
      </c>
      <c r="D103" s="6" t="s">
        <v>5</v>
      </c>
    </row>
    <row r="104" spans="1:4" x14ac:dyDescent="0.3">
      <c r="A104" t="s">
        <v>6</v>
      </c>
      <c r="B104">
        <v>964.7</v>
      </c>
      <c r="C104">
        <v>5</v>
      </c>
      <c r="D104" s="6" t="s">
        <v>8</v>
      </c>
    </row>
    <row r="105" spans="1:4" x14ac:dyDescent="0.3">
      <c r="A105" t="s">
        <v>6</v>
      </c>
      <c r="B105">
        <v>964.7</v>
      </c>
      <c r="C105">
        <v>6</v>
      </c>
      <c r="D105" s="6" t="s">
        <v>8</v>
      </c>
    </row>
    <row r="106" spans="1:4" x14ac:dyDescent="0.3">
      <c r="A106" t="s">
        <v>6</v>
      </c>
      <c r="B106">
        <v>964.7</v>
      </c>
      <c r="C106">
        <v>4</v>
      </c>
      <c r="D106" s="6" t="s">
        <v>8</v>
      </c>
    </row>
    <row r="107" spans="1:4" x14ac:dyDescent="0.3">
      <c r="A107" t="s">
        <v>6</v>
      </c>
      <c r="B107">
        <v>964.7</v>
      </c>
      <c r="C107">
        <v>5</v>
      </c>
      <c r="D107" s="6" t="s">
        <v>5</v>
      </c>
    </row>
    <row r="108" spans="1:4" x14ac:dyDescent="0.3">
      <c r="A108" t="s">
        <v>6</v>
      </c>
      <c r="B108">
        <v>964.7</v>
      </c>
      <c r="C108">
        <v>4</v>
      </c>
      <c r="D108" s="6" t="s">
        <v>5</v>
      </c>
    </row>
    <row r="109" spans="1:4" x14ac:dyDescent="0.3">
      <c r="A109" t="s">
        <v>6</v>
      </c>
      <c r="B109">
        <v>964.7</v>
      </c>
      <c r="C109">
        <v>5</v>
      </c>
      <c r="D109" s="6" t="s">
        <v>5</v>
      </c>
    </row>
    <row r="110" spans="1:4" x14ac:dyDescent="0.3">
      <c r="A110" t="s">
        <v>6</v>
      </c>
      <c r="B110">
        <v>964.7</v>
      </c>
      <c r="C110">
        <v>6</v>
      </c>
      <c r="D110" s="6" t="s">
        <v>5</v>
      </c>
    </row>
    <row r="111" spans="1:4" x14ac:dyDescent="0.3">
      <c r="A111" t="s">
        <v>6</v>
      </c>
      <c r="B111">
        <v>964.7</v>
      </c>
      <c r="C111">
        <v>1</v>
      </c>
      <c r="D111" s="6" t="s">
        <v>35</v>
      </c>
    </row>
    <row r="112" spans="1:4" x14ac:dyDescent="0.3">
      <c r="A112" t="s">
        <v>6</v>
      </c>
      <c r="B112">
        <v>964.7</v>
      </c>
      <c r="C112">
        <v>4</v>
      </c>
      <c r="D112" s="6" t="s">
        <v>8</v>
      </c>
    </row>
    <row r="113" spans="1:4" x14ac:dyDescent="0.3">
      <c r="A113" t="s">
        <v>6</v>
      </c>
      <c r="B113">
        <v>964.7</v>
      </c>
      <c r="C113">
        <v>2</v>
      </c>
      <c r="D113" s="6" t="s">
        <v>8</v>
      </c>
    </row>
    <row r="114" spans="1:4" x14ac:dyDescent="0.3">
      <c r="A114" t="s">
        <v>6</v>
      </c>
      <c r="B114">
        <v>964.7</v>
      </c>
      <c r="C114">
        <v>4</v>
      </c>
      <c r="D114" s="6" t="s">
        <v>35</v>
      </c>
    </row>
    <row r="115" spans="1:4" x14ac:dyDescent="0.3">
      <c r="A115" s="2" t="s">
        <v>6</v>
      </c>
      <c r="B115" s="2">
        <v>964.7</v>
      </c>
      <c r="C115" s="2">
        <v>3</v>
      </c>
      <c r="D115" s="7" t="s">
        <v>8</v>
      </c>
    </row>
    <row r="116" spans="1:4" x14ac:dyDescent="0.3">
      <c r="A116" t="s">
        <v>6</v>
      </c>
      <c r="B116">
        <v>988.5</v>
      </c>
      <c r="C116">
        <v>0</v>
      </c>
      <c r="D116" s="6" t="s">
        <v>5</v>
      </c>
    </row>
    <row r="117" spans="1:4" x14ac:dyDescent="0.3">
      <c r="A117" t="s">
        <v>6</v>
      </c>
      <c r="B117">
        <v>988.5</v>
      </c>
      <c r="C117">
        <v>0</v>
      </c>
      <c r="D117" s="6" t="s">
        <v>5</v>
      </c>
    </row>
    <row r="118" spans="1:4" x14ac:dyDescent="0.3">
      <c r="A118" t="s">
        <v>6</v>
      </c>
      <c r="B118">
        <v>988.5</v>
      </c>
      <c r="C118">
        <v>0</v>
      </c>
      <c r="D118" s="6" t="s">
        <v>5</v>
      </c>
    </row>
    <row r="119" spans="1:4" x14ac:dyDescent="0.3">
      <c r="A119" t="s">
        <v>6</v>
      </c>
      <c r="B119">
        <v>988.5</v>
      </c>
      <c r="C119">
        <v>0</v>
      </c>
      <c r="D119" s="6" t="s">
        <v>5</v>
      </c>
    </row>
    <row r="120" spans="1:4" x14ac:dyDescent="0.3">
      <c r="A120" t="s">
        <v>6</v>
      </c>
      <c r="B120">
        <v>988.5</v>
      </c>
      <c r="C120">
        <v>0</v>
      </c>
      <c r="D120" s="6" t="s">
        <v>5</v>
      </c>
    </row>
    <row r="121" spans="1:4" x14ac:dyDescent="0.3">
      <c r="A121" t="s">
        <v>6</v>
      </c>
      <c r="B121">
        <v>988.5</v>
      </c>
      <c r="C121">
        <v>0</v>
      </c>
      <c r="D121" s="6" t="s">
        <v>5</v>
      </c>
    </row>
    <row r="122" spans="1:4" x14ac:dyDescent="0.3">
      <c r="A122" t="s">
        <v>6</v>
      </c>
      <c r="B122">
        <v>988.5</v>
      </c>
      <c r="C122">
        <v>0</v>
      </c>
      <c r="D122" s="6" t="s">
        <v>5</v>
      </c>
    </row>
    <row r="123" spans="1:4" x14ac:dyDescent="0.3">
      <c r="A123" t="s">
        <v>6</v>
      </c>
      <c r="B123">
        <v>988.5</v>
      </c>
      <c r="C123">
        <v>0</v>
      </c>
      <c r="D123" s="6" t="s">
        <v>5</v>
      </c>
    </row>
    <row r="124" spans="1:4" x14ac:dyDescent="0.3">
      <c r="A124" t="s">
        <v>6</v>
      </c>
      <c r="B124">
        <v>988.5</v>
      </c>
      <c r="C124">
        <v>0</v>
      </c>
      <c r="D124" s="6" t="s">
        <v>5</v>
      </c>
    </row>
    <row r="125" spans="1:4" x14ac:dyDescent="0.3">
      <c r="A125" t="s">
        <v>6</v>
      </c>
      <c r="B125">
        <v>988.5</v>
      </c>
      <c r="C125">
        <v>0</v>
      </c>
      <c r="D125" s="6" t="s">
        <v>5</v>
      </c>
    </row>
    <row r="126" spans="1:4" x14ac:dyDescent="0.3">
      <c r="A126" t="s">
        <v>6</v>
      </c>
      <c r="B126">
        <v>988.5</v>
      </c>
      <c r="C126">
        <v>0</v>
      </c>
      <c r="D126" s="6" t="s">
        <v>5</v>
      </c>
    </row>
    <row r="127" spans="1:4" x14ac:dyDescent="0.3">
      <c r="A127" t="s">
        <v>6</v>
      </c>
      <c r="B127">
        <v>988.5</v>
      </c>
      <c r="C127">
        <v>0</v>
      </c>
      <c r="D127" s="6" t="s">
        <v>5</v>
      </c>
    </row>
    <row r="128" spans="1:4" x14ac:dyDescent="0.3">
      <c r="A128" t="s">
        <v>6</v>
      </c>
      <c r="B128">
        <v>988.5</v>
      </c>
      <c r="C128">
        <v>0</v>
      </c>
      <c r="D128" s="6" t="s">
        <v>5</v>
      </c>
    </row>
    <row r="129" spans="1:4" x14ac:dyDescent="0.3">
      <c r="A129" t="s">
        <v>6</v>
      </c>
      <c r="B129">
        <v>988.5</v>
      </c>
      <c r="C129">
        <v>0</v>
      </c>
      <c r="D129" s="6" t="s">
        <v>5</v>
      </c>
    </row>
    <row r="130" spans="1:4" x14ac:dyDescent="0.3">
      <c r="A130" t="s">
        <v>6</v>
      </c>
      <c r="B130">
        <v>988.5</v>
      </c>
      <c r="C130">
        <v>0</v>
      </c>
      <c r="D130" s="6" t="s">
        <v>5</v>
      </c>
    </row>
    <row r="131" spans="1:4" x14ac:dyDescent="0.3">
      <c r="A131" t="s">
        <v>6</v>
      </c>
      <c r="B131">
        <v>988.5</v>
      </c>
      <c r="C131">
        <v>0</v>
      </c>
      <c r="D131" s="6" t="s">
        <v>5</v>
      </c>
    </row>
    <row r="132" spans="1:4" x14ac:dyDescent="0.3">
      <c r="A132" t="s">
        <v>6</v>
      </c>
      <c r="B132">
        <v>988.5</v>
      </c>
      <c r="C132">
        <v>0</v>
      </c>
      <c r="D132" s="6" t="s">
        <v>5</v>
      </c>
    </row>
    <row r="133" spans="1:4" x14ac:dyDescent="0.3">
      <c r="A133" t="s">
        <v>6</v>
      </c>
      <c r="B133">
        <v>988.5</v>
      </c>
      <c r="C133">
        <v>0</v>
      </c>
      <c r="D133" s="6" t="s">
        <v>5</v>
      </c>
    </row>
    <row r="134" spans="1:4" x14ac:dyDescent="0.3">
      <c r="A134" t="s">
        <v>6</v>
      </c>
      <c r="B134">
        <v>988.5</v>
      </c>
      <c r="C134">
        <v>0</v>
      </c>
      <c r="D134" s="6" t="s">
        <v>9</v>
      </c>
    </row>
    <row r="135" spans="1:4" x14ac:dyDescent="0.3">
      <c r="A135" t="s">
        <v>6</v>
      </c>
      <c r="B135">
        <v>988.5</v>
      </c>
      <c r="C135">
        <v>0</v>
      </c>
      <c r="D135" s="6" t="s">
        <v>9</v>
      </c>
    </row>
    <row r="136" spans="1:4" x14ac:dyDescent="0.3">
      <c r="A136" t="s">
        <v>6</v>
      </c>
      <c r="B136">
        <v>988.5</v>
      </c>
      <c r="C136">
        <v>0</v>
      </c>
      <c r="D136" s="6" t="s">
        <v>9</v>
      </c>
    </row>
    <row r="137" spans="1:4" x14ac:dyDescent="0.3">
      <c r="A137" t="s">
        <v>6</v>
      </c>
      <c r="B137">
        <v>988.5</v>
      </c>
      <c r="C137">
        <v>0</v>
      </c>
      <c r="D137" s="6" t="s">
        <v>5</v>
      </c>
    </row>
    <row r="138" spans="1:4" x14ac:dyDescent="0.3">
      <c r="A138" t="s">
        <v>6</v>
      </c>
      <c r="B138">
        <v>988.5</v>
      </c>
      <c r="C138">
        <v>0</v>
      </c>
      <c r="D138" s="6" t="s">
        <v>5</v>
      </c>
    </row>
    <row r="139" spans="1:4" x14ac:dyDescent="0.3">
      <c r="A139" s="2" t="s">
        <v>6</v>
      </c>
      <c r="B139" s="2">
        <v>988.5</v>
      </c>
      <c r="C139" s="2">
        <v>0</v>
      </c>
      <c r="D139" s="7" t="s">
        <v>5</v>
      </c>
    </row>
    <row r="140" spans="1:4" x14ac:dyDescent="0.3">
      <c r="A140" t="s">
        <v>10</v>
      </c>
      <c r="B140">
        <v>1072.5</v>
      </c>
      <c r="C140">
        <v>0</v>
      </c>
      <c r="D140" s="6" t="s">
        <v>5</v>
      </c>
    </row>
    <row r="141" spans="1:4" x14ac:dyDescent="0.3">
      <c r="A141" t="s">
        <v>10</v>
      </c>
      <c r="B141">
        <v>1072.5</v>
      </c>
      <c r="C141">
        <v>0</v>
      </c>
      <c r="D141" s="6" t="s">
        <v>5</v>
      </c>
    </row>
    <row r="142" spans="1:4" x14ac:dyDescent="0.3">
      <c r="A142" t="s">
        <v>10</v>
      </c>
      <c r="B142">
        <v>1072.5</v>
      </c>
      <c r="C142">
        <v>0</v>
      </c>
      <c r="D142" s="6" t="s">
        <v>5</v>
      </c>
    </row>
    <row r="143" spans="1:4" x14ac:dyDescent="0.3">
      <c r="A143" t="s">
        <v>10</v>
      </c>
      <c r="B143">
        <v>1072.5</v>
      </c>
      <c r="C143">
        <v>0</v>
      </c>
      <c r="D143" s="6" t="s">
        <v>5</v>
      </c>
    </row>
    <row r="144" spans="1:4" x14ac:dyDescent="0.3">
      <c r="A144" t="s">
        <v>10</v>
      </c>
      <c r="B144">
        <v>1072.5</v>
      </c>
      <c r="C144">
        <v>0</v>
      </c>
      <c r="D144" s="6" t="s">
        <v>5</v>
      </c>
    </row>
    <row r="145" spans="1:4" x14ac:dyDescent="0.3">
      <c r="A145" t="s">
        <v>10</v>
      </c>
      <c r="B145">
        <v>1072.5</v>
      </c>
      <c r="C145">
        <v>0</v>
      </c>
      <c r="D145" s="6" t="s">
        <v>5</v>
      </c>
    </row>
    <row r="146" spans="1:4" x14ac:dyDescent="0.3">
      <c r="A146" t="s">
        <v>10</v>
      </c>
      <c r="B146">
        <v>1072.5</v>
      </c>
      <c r="C146">
        <v>0</v>
      </c>
      <c r="D146" s="6" t="s">
        <v>5</v>
      </c>
    </row>
    <row r="147" spans="1:4" x14ac:dyDescent="0.3">
      <c r="A147" t="s">
        <v>10</v>
      </c>
      <c r="B147">
        <v>1072.5</v>
      </c>
      <c r="C147">
        <v>0</v>
      </c>
      <c r="D147" s="6" t="s">
        <v>5</v>
      </c>
    </row>
    <row r="148" spans="1:4" x14ac:dyDescent="0.3">
      <c r="A148" t="s">
        <v>10</v>
      </c>
      <c r="B148">
        <v>1072.5</v>
      </c>
      <c r="C148">
        <v>0</v>
      </c>
      <c r="D148" s="6" t="s">
        <v>5</v>
      </c>
    </row>
    <row r="149" spans="1:4" x14ac:dyDescent="0.3">
      <c r="A149" t="s">
        <v>10</v>
      </c>
      <c r="B149">
        <v>1072.5</v>
      </c>
      <c r="C149">
        <v>0</v>
      </c>
      <c r="D149" s="6" t="s">
        <v>5</v>
      </c>
    </row>
    <row r="150" spans="1:4" x14ac:dyDescent="0.3">
      <c r="A150" t="s">
        <v>10</v>
      </c>
      <c r="B150">
        <v>1072.5</v>
      </c>
      <c r="C150">
        <v>0</v>
      </c>
      <c r="D150" s="6" t="s">
        <v>5</v>
      </c>
    </row>
    <row r="151" spans="1:4" x14ac:dyDescent="0.3">
      <c r="A151" t="s">
        <v>10</v>
      </c>
      <c r="B151">
        <v>1072.5</v>
      </c>
      <c r="C151">
        <v>0</v>
      </c>
      <c r="D151" s="6" t="s">
        <v>5</v>
      </c>
    </row>
    <row r="152" spans="1:4" x14ac:dyDescent="0.3">
      <c r="A152" t="s">
        <v>10</v>
      </c>
      <c r="B152">
        <v>1072.5</v>
      </c>
      <c r="C152">
        <v>0</v>
      </c>
      <c r="D152" s="6" t="s">
        <v>5</v>
      </c>
    </row>
    <row r="153" spans="1:4" x14ac:dyDescent="0.3">
      <c r="A153" t="s">
        <v>10</v>
      </c>
      <c r="B153">
        <v>1072.5</v>
      </c>
      <c r="C153">
        <v>0</v>
      </c>
      <c r="D153" s="6" t="s">
        <v>5</v>
      </c>
    </row>
    <row r="154" spans="1:4" x14ac:dyDescent="0.3">
      <c r="A154" t="s">
        <v>10</v>
      </c>
      <c r="B154">
        <v>1072.5</v>
      </c>
      <c r="C154">
        <v>0</v>
      </c>
      <c r="D154" s="6" t="s">
        <v>5</v>
      </c>
    </row>
    <row r="155" spans="1:4" x14ac:dyDescent="0.3">
      <c r="A155" t="s">
        <v>10</v>
      </c>
      <c r="B155">
        <v>1072.5</v>
      </c>
      <c r="C155">
        <v>0</v>
      </c>
      <c r="D155" s="6" t="s">
        <v>5</v>
      </c>
    </row>
    <row r="156" spans="1:4" x14ac:dyDescent="0.3">
      <c r="A156" s="2" t="s">
        <v>10</v>
      </c>
      <c r="B156" s="2">
        <v>1072.5</v>
      </c>
      <c r="C156" s="2">
        <v>0</v>
      </c>
      <c r="D156" s="7" t="s">
        <v>5</v>
      </c>
    </row>
    <row r="157" spans="1:4" x14ac:dyDescent="0.3">
      <c r="A157" t="s">
        <v>10</v>
      </c>
      <c r="B157">
        <v>1073.9000000000001</v>
      </c>
      <c r="C157">
        <v>0</v>
      </c>
      <c r="D157" s="6" t="s">
        <v>9</v>
      </c>
    </row>
    <row r="158" spans="1:4" x14ac:dyDescent="0.3">
      <c r="A158" t="s">
        <v>10</v>
      </c>
      <c r="B158">
        <v>1073.9000000000001</v>
      </c>
      <c r="C158">
        <v>0</v>
      </c>
      <c r="D158" s="6" t="s">
        <v>9</v>
      </c>
    </row>
    <row r="159" spans="1:4" x14ac:dyDescent="0.3">
      <c r="A159" t="s">
        <v>10</v>
      </c>
      <c r="B159">
        <v>1073.9000000000001</v>
      </c>
      <c r="C159">
        <v>0</v>
      </c>
      <c r="D159" s="6" t="s">
        <v>9</v>
      </c>
    </row>
    <row r="160" spans="1:4" x14ac:dyDescent="0.3">
      <c r="A160" t="s">
        <v>10</v>
      </c>
      <c r="B160">
        <v>1073.9000000000001</v>
      </c>
      <c r="C160">
        <v>0</v>
      </c>
      <c r="D160" s="6" t="s">
        <v>9</v>
      </c>
    </row>
    <row r="161" spans="1:4" x14ac:dyDescent="0.3">
      <c r="A161" t="s">
        <v>10</v>
      </c>
      <c r="B161">
        <v>1073.9000000000001</v>
      </c>
      <c r="C161">
        <v>0</v>
      </c>
      <c r="D161" s="6" t="s">
        <v>9</v>
      </c>
    </row>
    <row r="162" spans="1:4" x14ac:dyDescent="0.3">
      <c r="A162" t="s">
        <v>10</v>
      </c>
      <c r="B162">
        <v>1073.9000000000001</v>
      </c>
      <c r="C162">
        <v>0</v>
      </c>
      <c r="D162" s="6" t="s">
        <v>9</v>
      </c>
    </row>
    <row r="163" spans="1:4" x14ac:dyDescent="0.3">
      <c r="A163" t="s">
        <v>10</v>
      </c>
      <c r="B163">
        <v>1073.9000000000001</v>
      </c>
      <c r="C163">
        <v>0</v>
      </c>
      <c r="D163" s="6" t="s">
        <v>5</v>
      </c>
    </row>
    <row r="164" spans="1:4" x14ac:dyDescent="0.3">
      <c r="A164" t="s">
        <v>10</v>
      </c>
      <c r="B164">
        <v>1073.9000000000001</v>
      </c>
      <c r="C164">
        <v>0</v>
      </c>
      <c r="D164" s="6" t="s">
        <v>5</v>
      </c>
    </row>
    <row r="165" spans="1:4" x14ac:dyDescent="0.3">
      <c r="A165" t="s">
        <v>10</v>
      </c>
      <c r="B165">
        <v>1073.9000000000001</v>
      </c>
      <c r="C165">
        <v>0</v>
      </c>
      <c r="D165" s="6" t="s">
        <v>5</v>
      </c>
    </row>
    <row r="166" spans="1:4" x14ac:dyDescent="0.3">
      <c r="A166" t="s">
        <v>10</v>
      </c>
      <c r="B166">
        <v>1073.9000000000001</v>
      </c>
      <c r="C166">
        <v>0</v>
      </c>
      <c r="D166" s="6" t="s">
        <v>5</v>
      </c>
    </row>
    <row r="167" spans="1:4" x14ac:dyDescent="0.3">
      <c r="A167" t="s">
        <v>10</v>
      </c>
      <c r="B167">
        <v>1073.9000000000001</v>
      </c>
      <c r="C167">
        <v>0</v>
      </c>
      <c r="D167" s="6" t="s">
        <v>5</v>
      </c>
    </row>
    <row r="168" spans="1:4" x14ac:dyDescent="0.3">
      <c r="A168" t="s">
        <v>10</v>
      </c>
      <c r="B168">
        <v>1073.9000000000001</v>
      </c>
      <c r="C168">
        <v>0</v>
      </c>
      <c r="D168" s="6" t="s">
        <v>5</v>
      </c>
    </row>
    <row r="169" spans="1:4" x14ac:dyDescent="0.3">
      <c r="A169" t="s">
        <v>10</v>
      </c>
      <c r="B169">
        <v>1073.9000000000001</v>
      </c>
      <c r="C169">
        <v>0</v>
      </c>
      <c r="D169" s="6" t="s">
        <v>5</v>
      </c>
    </row>
    <row r="170" spans="1:4" x14ac:dyDescent="0.3">
      <c r="A170" t="s">
        <v>10</v>
      </c>
      <c r="B170">
        <v>1073.9000000000001</v>
      </c>
      <c r="C170">
        <v>0</v>
      </c>
      <c r="D170" s="6" t="s">
        <v>5</v>
      </c>
    </row>
    <row r="171" spans="1:4" x14ac:dyDescent="0.3">
      <c r="A171" t="s">
        <v>10</v>
      </c>
      <c r="B171">
        <v>1073.9000000000001</v>
      </c>
      <c r="C171">
        <v>0</v>
      </c>
      <c r="D171" s="6" t="s">
        <v>5</v>
      </c>
    </row>
    <row r="172" spans="1:4" x14ac:dyDescent="0.3">
      <c r="A172" t="s">
        <v>10</v>
      </c>
      <c r="B172">
        <v>1073.9000000000001</v>
      </c>
      <c r="C172">
        <v>0</v>
      </c>
      <c r="D172" s="6" t="s">
        <v>5</v>
      </c>
    </row>
    <row r="173" spans="1:4" x14ac:dyDescent="0.3">
      <c r="A173" t="s">
        <v>10</v>
      </c>
      <c r="B173">
        <v>1073.9000000000001</v>
      </c>
      <c r="C173">
        <v>0</v>
      </c>
      <c r="D173" s="6" t="s">
        <v>5</v>
      </c>
    </row>
    <row r="174" spans="1:4" x14ac:dyDescent="0.3">
      <c r="A174" t="s">
        <v>10</v>
      </c>
      <c r="B174">
        <v>1073.9000000000001</v>
      </c>
      <c r="C174">
        <v>0</v>
      </c>
      <c r="D174" s="6" t="s">
        <v>5</v>
      </c>
    </row>
    <row r="175" spans="1:4" x14ac:dyDescent="0.3">
      <c r="A175" t="s">
        <v>10</v>
      </c>
      <c r="B175">
        <v>1073.9000000000001</v>
      </c>
      <c r="C175">
        <v>0</v>
      </c>
      <c r="D175" s="6" t="s">
        <v>5</v>
      </c>
    </row>
    <row r="176" spans="1:4" x14ac:dyDescent="0.3">
      <c r="A176" t="s">
        <v>10</v>
      </c>
      <c r="B176">
        <v>1073.9000000000001</v>
      </c>
      <c r="C176">
        <v>0</v>
      </c>
      <c r="D176" s="6" t="s">
        <v>5</v>
      </c>
    </row>
    <row r="177" spans="1:4" x14ac:dyDescent="0.3">
      <c r="A177" s="2" t="s">
        <v>10</v>
      </c>
      <c r="B177" s="2">
        <v>1073.9000000000001</v>
      </c>
      <c r="C177" s="2">
        <v>0</v>
      </c>
      <c r="D177" s="7" t="s">
        <v>5</v>
      </c>
    </row>
    <row r="178" spans="1:4" x14ac:dyDescent="0.3">
      <c r="A178" t="s">
        <v>10</v>
      </c>
      <c r="B178">
        <v>1074.4000000000001</v>
      </c>
      <c r="C178">
        <v>0</v>
      </c>
      <c r="D178" s="6" t="s">
        <v>5</v>
      </c>
    </row>
    <row r="179" spans="1:4" x14ac:dyDescent="0.3">
      <c r="A179" t="s">
        <v>10</v>
      </c>
      <c r="B179">
        <v>1074.4000000000001</v>
      </c>
      <c r="C179">
        <v>0</v>
      </c>
      <c r="D179" s="6" t="s">
        <v>5</v>
      </c>
    </row>
    <row r="180" spans="1:4" x14ac:dyDescent="0.3">
      <c r="A180" t="s">
        <v>10</v>
      </c>
      <c r="B180">
        <v>1074.4000000000001</v>
      </c>
      <c r="C180">
        <v>0</v>
      </c>
      <c r="D180" s="6" t="s">
        <v>9</v>
      </c>
    </row>
    <row r="181" spans="1:4" x14ac:dyDescent="0.3">
      <c r="A181" t="s">
        <v>10</v>
      </c>
      <c r="B181">
        <v>1074.4000000000001</v>
      </c>
      <c r="C181">
        <v>0</v>
      </c>
      <c r="D181" s="6" t="s">
        <v>5</v>
      </c>
    </row>
    <row r="182" spans="1:4" x14ac:dyDescent="0.3">
      <c r="A182" t="s">
        <v>10</v>
      </c>
      <c r="B182">
        <v>1074.4000000000001</v>
      </c>
      <c r="C182">
        <v>0</v>
      </c>
      <c r="D182" s="6" t="s">
        <v>5</v>
      </c>
    </row>
    <row r="183" spans="1:4" x14ac:dyDescent="0.3">
      <c r="A183" s="2" t="s">
        <v>10</v>
      </c>
      <c r="B183" s="2">
        <v>1074.4000000000001</v>
      </c>
      <c r="C183" s="2">
        <v>0</v>
      </c>
      <c r="D183" s="7" t="s">
        <v>9</v>
      </c>
    </row>
    <row r="184" spans="1:4" x14ac:dyDescent="0.3">
      <c r="A184" t="s">
        <v>10</v>
      </c>
      <c r="B184">
        <v>1076.3</v>
      </c>
      <c r="C184">
        <v>3</v>
      </c>
      <c r="D184" s="6" t="s">
        <v>5</v>
      </c>
    </row>
    <row r="185" spans="1:4" x14ac:dyDescent="0.3">
      <c r="A185" t="s">
        <v>10</v>
      </c>
      <c r="B185">
        <v>1076.3</v>
      </c>
      <c r="C185">
        <v>0</v>
      </c>
      <c r="D185" s="6" t="s">
        <v>5</v>
      </c>
    </row>
    <row r="186" spans="1:4" x14ac:dyDescent="0.3">
      <c r="A186" t="s">
        <v>10</v>
      </c>
      <c r="B186">
        <v>1076.3</v>
      </c>
      <c r="C186">
        <v>0</v>
      </c>
      <c r="D186" s="6" t="s">
        <v>5</v>
      </c>
    </row>
    <row r="187" spans="1:4" x14ac:dyDescent="0.3">
      <c r="A187" t="s">
        <v>10</v>
      </c>
      <c r="B187">
        <v>1076.3</v>
      </c>
      <c r="C187">
        <v>0</v>
      </c>
      <c r="D187" s="6" t="s">
        <v>5</v>
      </c>
    </row>
    <row r="188" spans="1:4" x14ac:dyDescent="0.3">
      <c r="A188" t="s">
        <v>10</v>
      </c>
      <c r="B188">
        <v>1076.3</v>
      </c>
      <c r="C188">
        <v>1</v>
      </c>
      <c r="D188" s="6" t="s">
        <v>5</v>
      </c>
    </row>
    <row r="189" spans="1:4" x14ac:dyDescent="0.3">
      <c r="A189" t="s">
        <v>10</v>
      </c>
      <c r="B189">
        <v>1076.3</v>
      </c>
      <c r="C189">
        <v>0</v>
      </c>
      <c r="D189" s="6" t="s">
        <v>5</v>
      </c>
    </row>
    <row r="190" spans="1:4" x14ac:dyDescent="0.3">
      <c r="A190" t="s">
        <v>10</v>
      </c>
      <c r="B190">
        <v>1076.3</v>
      </c>
      <c r="C190">
        <v>0</v>
      </c>
      <c r="D190" s="6" t="s">
        <v>5</v>
      </c>
    </row>
    <row r="191" spans="1:4" x14ac:dyDescent="0.3">
      <c r="A191" t="s">
        <v>10</v>
      </c>
      <c r="B191">
        <v>1076.3</v>
      </c>
      <c r="C191">
        <v>0</v>
      </c>
      <c r="D191" s="6" t="s">
        <v>5</v>
      </c>
    </row>
    <row r="192" spans="1:4" x14ac:dyDescent="0.3">
      <c r="A192" t="s">
        <v>10</v>
      </c>
      <c r="B192">
        <v>1076.3</v>
      </c>
      <c r="C192">
        <v>0</v>
      </c>
      <c r="D192" s="6" t="s">
        <v>5</v>
      </c>
    </row>
    <row r="193" spans="1:4" x14ac:dyDescent="0.3">
      <c r="A193" t="s">
        <v>10</v>
      </c>
      <c r="B193">
        <v>1076.3</v>
      </c>
      <c r="C193">
        <v>0</v>
      </c>
      <c r="D193" s="6" t="s">
        <v>5</v>
      </c>
    </row>
    <row r="194" spans="1:4" x14ac:dyDescent="0.3">
      <c r="A194" t="s">
        <v>10</v>
      </c>
      <c r="B194">
        <v>1076.3</v>
      </c>
      <c r="C194">
        <v>0</v>
      </c>
      <c r="D194" s="6" t="s">
        <v>5</v>
      </c>
    </row>
    <row r="195" spans="1:4" x14ac:dyDescent="0.3">
      <c r="A195" t="s">
        <v>10</v>
      </c>
      <c r="B195">
        <v>1076.3</v>
      </c>
      <c r="C195">
        <v>0</v>
      </c>
      <c r="D195" s="6" t="s">
        <v>5</v>
      </c>
    </row>
    <row r="196" spans="1:4" x14ac:dyDescent="0.3">
      <c r="A196" t="s">
        <v>10</v>
      </c>
      <c r="B196">
        <v>1076.3</v>
      </c>
      <c r="C196">
        <v>0</v>
      </c>
      <c r="D196" s="6" t="s">
        <v>5</v>
      </c>
    </row>
    <row r="197" spans="1:4" x14ac:dyDescent="0.3">
      <c r="A197" t="s">
        <v>10</v>
      </c>
      <c r="B197">
        <v>1076.3</v>
      </c>
      <c r="C197">
        <v>0</v>
      </c>
      <c r="D197" s="6" t="s">
        <v>5</v>
      </c>
    </row>
    <row r="198" spans="1:4" x14ac:dyDescent="0.3">
      <c r="A198" t="s">
        <v>10</v>
      </c>
      <c r="B198">
        <v>1076.3</v>
      </c>
      <c r="C198">
        <v>0</v>
      </c>
      <c r="D198" s="6" t="s">
        <v>9</v>
      </c>
    </row>
    <row r="199" spans="1:4" x14ac:dyDescent="0.3">
      <c r="A199" t="s">
        <v>10</v>
      </c>
      <c r="B199">
        <v>1076.3</v>
      </c>
      <c r="C199">
        <v>0</v>
      </c>
      <c r="D199" s="6" t="s">
        <v>9</v>
      </c>
    </row>
    <row r="200" spans="1:4" x14ac:dyDescent="0.3">
      <c r="A200" t="s">
        <v>10</v>
      </c>
      <c r="B200">
        <v>1076.3</v>
      </c>
      <c r="C200">
        <v>0</v>
      </c>
      <c r="D200" s="6" t="s">
        <v>5</v>
      </c>
    </row>
    <row r="201" spans="1:4" x14ac:dyDescent="0.3">
      <c r="A201" t="s">
        <v>10</v>
      </c>
      <c r="B201">
        <v>1076.3</v>
      </c>
      <c r="C201">
        <v>0</v>
      </c>
      <c r="D201" s="6" t="s">
        <v>11</v>
      </c>
    </row>
    <row r="202" spans="1:4" x14ac:dyDescent="0.3">
      <c r="A202" t="s">
        <v>10</v>
      </c>
      <c r="B202">
        <v>1076.3</v>
      </c>
      <c r="C202">
        <v>0</v>
      </c>
      <c r="D202" s="6" t="s">
        <v>11</v>
      </c>
    </row>
    <row r="203" spans="1:4" x14ac:dyDescent="0.3">
      <c r="A203" t="s">
        <v>10</v>
      </c>
      <c r="B203">
        <v>1076.3</v>
      </c>
      <c r="C203">
        <v>0</v>
      </c>
      <c r="D203" s="6" t="s">
        <v>11</v>
      </c>
    </row>
    <row r="204" spans="1:4" x14ac:dyDescent="0.3">
      <c r="A204" t="s">
        <v>10</v>
      </c>
      <c r="B204">
        <v>1076.3</v>
      </c>
      <c r="C204">
        <v>0</v>
      </c>
      <c r="D204" s="6" t="s">
        <v>11</v>
      </c>
    </row>
    <row r="205" spans="1:4" x14ac:dyDescent="0.3">
      <c r="A205" t="s">
        <v>10</v>
      </c>
      <c r="B205">
        <v>1076.3</v>
      </c>
      <c r="C205">
        <v>0</v>
      </c>
      <c r="D205" s="6" t="s">
        <v>11</v>
      </c>
    </row>
    <row r="206" spans="1:4" x14ac:dyDescent="0.3">
      <c r="A206" t="s">
        <v>10</v>
      </c>
      <c r="B206">
        <v>1076.3</v>
      </c>
      <c r="C206">
        <v>0</v>
      </c>
      <c r="D206" s="6" t="s">
        <v>11</v>
      </c>
    </row>
    <row r="207" spans="1:4" x14ac:dyDescent="0.3">
      <c r="A207" t="s">
        <v>10</v>
      </c>
      <c r="B207">
        <v>1076.3</v>
      </c>
      <c r="C207">
        <v>0</v>
      </c>
      <c r="D207" s="6" t="s">
        <v>11</v>
      </c>
    </row>
    <row r="208" spans="1:4" x14ac:dyDescent="0.3">
      <c r="A208" t="s">
        <v>10</v>
      </c>
      <c r="B208">
        <v>1076.3</v>
      </c>
      <c r="C208">
        <v>0</v>
      </c>
      <c r="D208" s="6" t="s">
        <v>9</v>
      </c>
    </row>
    <row r="209" spans="1:4" x14ac:dyDescent="0.3">
      <c r="A209" t="s">
        <v>10</v>
      </c>
      <c r="B209">
        <v>1076.3</v>
      </c>
      <c r="C209">
        <v>0</v>
      </c>
      <c r="D209" s="6" t="s">
        <v>9</v>
      </c>
    </row>
    <row r="210" spans="1:4" x14ac:dyDescent="0.3">
      <c r="A210" t="s">
        <v>10</v>
      </c>
      <c r="B210">
        <v>1076.3</v>
      </c>
      <c r="C210">
        <v>0</v>
      </c>
      <c r="D210" s="6" t="s">
        <v>5</v>
      </c>
    </row>
    <row r="211" spans="1:4" x14ac:dyDescent="0.3">
      <c r="A211" t="s">
        <v>10</v>
      </c>
      <c r="B211">
        <v>1076.3</v>
      </c>
      <c r="C211">
        <v>0</v>
      </c>
      <c r="D211" s="6" t="s">
        <v>5</v>
      </c>
    </row>
    <row r="212" spans="1:4" x14ac:dyDescent="0.3">
      <c r="A212" t="s">
        <v>10</v>
      </c>
      <c r="B212">
        <v>1076.3</v>
      </c>
      <c r="C212">
        <v>0</v>
      </c>
      <c r="D212" s="6" t="s">
        <v>5</v>
      </c>
    </row>
    <row r="213" spans="1:4" x14ac:dyDescent="0.3">
      <c r="A213" t="s">
        <v>10</v>
      </c>
      <c r="B213">
        <v>1076.3</v>
      </c>
      <c r="C213">
        <v>0</v>
      </c>
      <c r="D213" s="6" t="s">
        <v>11</v>
      </c>
    </row>
    <row r="214" spans="1:4" x14ac:dyDescent="0.3">
      <c r="A214" s="2" t="s">
        <v>10</v>
      </c>
      <c r="B214" s="2">
        <v>1076.3</v>
      </c>
      <c r="C214" s="2">
        <v>0</v>
      </c>
      <c r="D214" s="7" t="s">
        <v>9</v>
      </c>
    </row>
    <row r="215" spans="1:4" x14ac:dyDescent="0.3">
      <c r="A215" t="s">
        <v>10</v>
      </c>
      <c r="B215">
        <v>1077.3</v>
      </c>
      <c r="C215">
        <v>3</v>
      </c>
      <c r="D215" s="6" t="s">
        <v>11</v>
      </c>
    </row>
    <row r="216" spans="1:4" x14ac:dyDescent="0.3">
      <c r="A216" t="s">
        <v>10</v>
      </c>
      <c r="B216">
        <v>1077.3</v>
      </c>
      <c r="C216">
        <v>3</v>
      </c>
      <c r="D216" s="6" t="s">
        <v>5</v>
      </c>
    </row>
    <row r="217" spans="1:4" x14ac:dyDescent="0.3">
      <c r="A217" t="s">
        <v>10</v>
      </c>
      <c r="B217">
        <v>1077.3</v>
      </c>
      <c r="C217">
        <v>3</v>
      </c>
      <c r="D217" s="6" t="s">
        <v>11</v>
      </c>
    </row>
    <row r="218" spans="1:4" x14ac:dyDescent="0.3">
      <c r="A218" t="s">
        <v>10</v>
      </c>
      <c r="B218">
        <v>1077.3</v>
      </c>
      <c r="C218">
        <v>4</v>
      </c>
      <c r="D218" s="6" t="s">
        <v>5</v>
      </c>
    </row>
    <row r="219" spans="1:4" x14ac:dyDescent="0.3">
      <c r="A219" t="s">
        <v>10</v>
      </c>
      <c r="B219">
        <v>1077.3</v>
      </c>
      <c r="C219">
        <v>3</v>
      </c>
      <c r="D219" s="6" t="s">
        <v>11</v>
      </c>
    </row>
    <row r="220" spans="1:4" x14ac:dyDescent="0.3">
      <c r="A220" t="s">
        <v>10</v>
      </c>
      <c r="B220">
        <v>1077.3</v>
      </c>
      <c r="C220">
        <v>3</v>
      </c>
      <c r="D220" s="6" t="s">
        <v>11</v>
      </c>
    </row>
    <row r="221" spans="1:4" x14ac:dyDescent="0.3">
      <c r="A221" t="s">
        <v>10</v>
      </c>
      <c r="B221">
        <v>1077.3</v>
      </c>
      <c r="C221">
        <v>3</v>
      </c>
      <c r="D221" s="6" t="s">
        <v>5</v>
      </c>
    </row>
    <row r="222" spans="1:4" x14ac:dyDescent="0.3">
      <c r="A222" s="2" t="s">
        <v>10</v>
      </c>
      <c r="B222" s="2">
        <v>1077.3</v>
      </c>
      <c r="C222" s="2">
        <v>3</v>
      </c>
      <c r="D222" s="7" t="s">
        <v>5</v>
      </c>
    </row>
    <row r="223" spans="1:4" x14ac:dyDescent="0.3">
      <c r="A223" t="s">
        <v>10</v>
      </c>
      <c r="B223">
        <v>1076.0999999999999</v>
      </c>
      <c r="C223">
        <v>1</v>
      </c>
      <c r="D223" s="6" t="s">
        <v>5</v>
      </c>
    </row>
    <row r="224" spans="1:4" x14ac:dyDescent="0.3">
      <c r="A224" t="s">
        <v>10</v>
      </c>
      <c r="B224">
        <v>1076.0999999999999</v>
      </c>
      <c r="C224">
        <v>2</v>
      </c>
      <c r="D224" s="6" t="s">
        <v>11</v>
      </c>
    </row>
    <row r="225" spans="1:6" x14ac:dyDescent="0.3">
      <c r="A225" t="s">
        <v>10</v>
      </c>
      <c r="B225">
        <v>1076.0999999999999</v>
      </c>
      <c r="C225">
        <v>2</v>
      </c>
      <c r="D225" s="6" t="s">
        <v>5</v>
      </c>
    </row>
    <row r="226" spans="1:6" x14ac:dyDescent="0.3">
      <c r="A226" t="s">
        <v>10</v>
      </c>
      <c r="B226">
        <v>1076.0999999999999</v>
      </c>
      <c r="C226">
        <v>2</v>
      </c>
      <c r="D226" s="6" t="s">
        <v>5</v>
      </c>
    </row>
    <row r="227" spans="1:6" x14ac:dyDescent="0.3">
      <c r="A227" t="s">
        <v>10</v>
      </c>
      <c r="B227">
        <v>1076.0999999999999</v>
      </c>
      <c r="C227">
        <v>2</v>
      </c>
      <c r="D227" s="6" t="s">
        <v>11</v>
      </c>
    </row>
    <row r="228" spans="1:6" x14ac:dyDescent="0.3">
      <c r="A228" t="s">
        <v>10</v>
      </c>
      <c r="B228">
        <v>1076.0999999999999</v>
      </c>
      <c r="C228">
        <v>1</v>
      </c>
      <c r="D228" s="6" t="s">
        <v>11</v>
      </c>
    </row>
    <row r="229" spans="1:6" x14ac:dyDescent="0.3">
      <c r="A229" t="s">
        <v>10</v>
      </c>
      <c r="B229">
        <v>1076.0999999999999</v>
      </c>
      <c r="C229">
        <v>1</v>
      </c>
      <c r="D229" s="6" t="s">
        <v>5</v>
      </c>
    </row>
    <row r="230" spans="1:6" x14ac:dyDescent="0.3">
      <c r="A230" t="s">
        <v>10</v>
      </c>
      <c r="B230">
        <v>1076.0999999999999</v>
      </c>
      <c r="C230">
        <v>0</v>
      </c>
      <c r="D230" s="6" t="s">
        <v>5</v>
      </c>
    </row>
    <row r="231" spans="1:6" x14ac:dyDescent="0.3">
      <c r="A231" t="s">
        <v>10</v>
      </c>
      <c r="B231">
        <v>1076.0999999999999</v>
      </c>
      <c r="C231">
        <v>2</v>
      </c>
      <c r="D231" s="6" t="s">
        <v>11</v>
      </c>
      <c r="F231" t="s">
        <v>12</v>
      </c>
    </row>
    <row r="232" spans="1:6" x14ac:dyDescent="0.3">
      <c r="A232" t="s">
        <v>10</v>
      </c>
      <c r="B232">
        <v>1076.0999999999999</v>
      </c>
      <c r="C232">
        <v>0</v>
      </c>
      <c r="D232" s="6" t="s">
        <v>5</v>
      </c>
    </row>
    <row r="233" spans="1:6" x14ac:dyDescent="0.3">
      <c r="A233" t="s">
        <v>10</v>
      </c>
      <c r="B233">
        <v>1076.0999999999999</v>
      </c>
      <c r="C233">
        <v>1</v>
      </c>
      <c r="D233" s="6" t="s">
        <v>5</v>
      </c>
    </row>
    <row r="234" spans="1:6" x14ac:dyDescent="0.3">
      <c r="A234" s="2" t="s">
        <v>10</v>
      </c>
      <c r="B234" s="2">
        <v>1076.0999999999999</v>
      </c>
      <c r="C234" s="2">
        <v>0</v>
      </c>
      <c r="D234" s="7" t="s">
        <v>5</v>
      </c>
    </row>
    <row r="235" spans="1:6" x14ac:dyDescent="0.3">
      <c r="A235" t="s">
        <v>6</v>
      </c>
      <c r="B235">
        <v>983.4</v>
      </c>
      <c r="C235">
        <v>2</v>
      </c>
      <c r="D235" s="6" t="s">
        <v>13</v>
      </c>
    </row>
    <row r="236" spans="1:6" x14ac:dyDescent="0.3">
      <c r="A236" t="s">
        <v>6</v>
      </c>
      <c r="B236">
        <v>983.4</v>
      </c>
      <c r="C236">
        <v>2</v>
      </c>
      <c r="D236" s="6" t="s">
        <v>13</v>
      </c>
    </row>
    <row r="237" spans="1:6" x14ac:dyDescent="0.3">
      <c r="A237" t="s">
        <v>6</v>
      </c>
      <c r="B237">
        <v>983.4</v>
      </c>
      <c r="C237">
        <v>1</v>
      </c>
      <c r="D237" s="6" t="s">
        <v>13</v>
      </c>
    </row>
    <row r="238" spans="1:6" x14ac:dyDescent="0.3">
      <c r="A238" t="s">
        <v>6</v>
      </c>
      <c r="B238">
        <v>983.4</v>
      </c>
      <c r="C238">
        <v>1</v>
      </c>
      <c r="D238" s="6" t="s">
        <v>13</v>
      </c>
    </row>
    <row r="239" spans="1:6" x14ac:dyDescent="0.3">
      <c r="A239" s="2" t="s">
        <v>6</v>
      </c>
      <c r="B239" s="2">
        <v>983.4</v>
      </c>
      <c r="C239" s="2">
        <v>1</v>
      </c>
      <c r="D239" s="7" t="s">
        <v>13</v>
      </c>
    </row>
    <row r="240" spans="1:6" x14ac:dyDescent="0.3">
      <c r="A240" t="s">
        <v>6</v>
      </c>
      <c r="B240">
        <v>986</v>
      </c>
      <c r="C240">
        <v>0</v>
      </c>
      <c r="D240" s="6" t="s">
        <v>13</v>
      </c>
    </row>
    <row r="241" spans="1:4" x14ac:dyDescent="0.3">
      <c r="A241" t="s">
        <v>6</v>
      </c>
      <c r="B241">
        <v>986</v>
      </c>
      <c r="C241">
        <v>0</v>
      </c>
      <c r="D241" s="6" t="s">
        <v>13</v>
      </c>
    </row>
    <row r="242" spans="1:4" x14ac:dyDescent="0.3">
      <c r="A242" t="s">
        <v>6</v>
      </c>
      <c r="B242">
        <v>986</v>
      </c>
      <c r="C242">
        <v>0</v>
      </c>
      <c r="D242" s="6" t="s">
        <v>13</v>
      </c>
    </row>
    <row r="243" spans="1:4" x14ac:dyDescent="0.3">
      <c r="A243" t="s">
        <v>6</v>
      </c>
      <c r="B243">
        <v>986</v>
      </c>
      <c r="C243">
        <v>0</v>
      </c>
      <c r="D243" s="6" t="s">
        <v>13</v>
      </c>
    </row>
    <row r="244" spans="1:4" x14ac:dyDescent="0.3">
      <c r="A244" t="s">
        <v>6</v>
      </c>
      <c r="B244">
        <v>986</v>
      </c>
      <c r="C244">
        <v>0</v>
      </c>
      <c r="D244" s="6" t="s">
        <v>13</v>
      </c>
    </row>
    <row r="245" spans="1:4" x14ac:dyDescent="0.3">
      <c r="A245" t="s">
        <v>6</v>
      </c>
      <c r="B245">
        <v>986</v>
      </c>
      <c r="C245">
        <v>3</v>
      </c>
      <c r="D245" s="6" t="s">
        <v>13</v>
      </c>
    </row>
    <row r="246" spans="1:4" x14ac:dyDescent="0.3">
      <c r="A246" t="s">
        <v>6</v>
      </c>
      <c r="B246">
        <v>986</v>
      </c>
      <c r="C246">
        <v>0</v>
      </c>
      <c r="D246" s="6" t="s">
        <v>11</v>
      </c>
    </row>
    <row r="247" spans="1:4" x14ac:dyDescent="0.3">
      <c r="A247" t="s">
        <v>6</v>
      </c>
      <c r="B247">
        <v>986</v>
      </c>
      <c r="C247">
        <v>0</v>
      </c>
      <c r="D247" s="6" t="s">
        <v>11</v>
      </c>
    </row>
    <row r="248" spans="1:4" x14ac:dyDescent="0.3">
      <c r="A248" t="s">
        <v>6</v>
      </c>
      <c r="B248">
        <v>986</v>
      </c>
      <c r="C248">
        <v>0</v>
      </c>
      <c r="D248" s="6" t="s">
        <v>11</v>
      </c>
    </row>
    <row r="249" spans="1:4" x14ac:dyDescent="0.3">
      <c r="A249" t="s">
        <v>6</v>
      </c>
      <c r="B249">
        <v>986</v>
      </c>
      <c r="C249">
        <v>0</v>
      </c>
      <c r="D249" s="6" t="s">
        <v>11</v>
      </c>
    </row>
    <row r="250" spans="1:4" x14ac:dyDescent="0.3">
      <c r="A250" s="2" t="s">
        <v>6</v>
      </c>
      <c r="B250" s="2">
        <v>986</v>
      </c>
      <c r="C250" s="2">
        <v>1</v>
      </c>
      <c r="D250" s="7" t="s">
        <v>11</v>
      </c>
    </row>
    <row r="251" spans="1:4" x14ac:dyDescent="0.3">
      <c r="A251" t="s">
        <v>6</v>
      </c>
      <c r="B251">
        <v>992</v>
      </c>
      <c r="C251">
        <v>1</v>
      </c>
      <c r="D251" s="6" t="s">
        <v>13</v>
      </c>
    </row>
    <row r="252" spans="1:4" x14ac:dyDescent="0.3">
      <c r="A252" t="s">
        <v>6</v>
      </c>
      <c r="B252">
        <v>992</v>
      </c>
      <c r="C252">
        <v>1</v>
      </c>
      <c r="D252" s="6" t="s">
        <v>13</v>
      </c>
    </row>
    <row r="253" spans="1:4" x14ac:dyDescent="0.3">
      <c r="A253" t="s">
        <v>6</v>
      </c>
      <c r="B253">
        <v>992</v>
      </c>
      <c r="C253">
        <v>0</v>
      </c>
      <c r="D253" s="6" t="s">
        <v>13</v>
      </c>
    </row>
    <row r="254" spans="1:4" x14ac:dyDescent="0.3">
      <c r="A254" t="s">
        <v>6</v>
      </c>
      <c r="B254">
        <v>992</v>
      </c>
      <c r="C254">
        <v>2</v>
      </c>
      <c r="D254" s="6" t="s">
        <v>11</v>
      </c>
    </row>
    <row r="255" spans="1:4" x14ac:dyDescent="0.3">
      <c r="A255" t="s">
        <v>6</v>
      </c>
      <c r="B255">
        <v>992</v>
      </c>
      <c r="C255">
        <v>2</v>
      </c>
      <c r="D255" s="6" t="s">
        <v>11</v>
      </c>
    </row>
    <row r="256" spans="1:4" x14ac:dyDescent="0.3">
      <c r="A256" t="s">
        <v>6</v>
      </c>
      <c r="B256">
        <v>992</v>
      </c>
      <c r="C256">
        <v>0</v>
      </c>
      <c r="D256" s="6" t="s">
        <v>11</v>
      </c>
    </row>
    <row r="257" spans="1:4" x14ac:dyDescent="0.3">
      <c r="A257" s="2" t="s">
        <v>6</v>
      </c>
      <c r="B257" s="2">
        <v>992</v>
      </c>
      <c r="C257" s="2">
        <v>2</v>
      </c>
      <c r="D257" s="7" t="s">
        <v>11</v>
      </c>
    </row>
    <row r="258" spans="1:4" x14ac:dyDescent="0.3">
      <c r="A258" t="s">
        <v>14</v>
      </c>
      <c r="B258">
        <v>1298.5999999999999</v>
      </c>
      <c r="C258">
        <v>3</v>
      </c>
      <c r="D258" s="6" t="s">
        <v>5</v>
      </c>
    </row>
    <row r="259" spans="1:4" x14ac:dyDescent="0.3">
      <c r="A259" t="s">
        <v>14</v>
      </c>
      <c r="B259">
        <v>1298.5999999999999</v>
      </c>
      <c r="C259">
        <v>3</v>
      </c>
      <c r="D259" s="6" t="s">
        <v>5</v>
      </c>
    </row>
    <row r="260" spans="1:4" x14ac:dyDescent="0.3">
      <c r="A260" t="s">
        <v>14</v>
      </c>
      <c r="B260">
        <v>1298.5999999999999</v>
      </c>
      <c r="C260">
        <v>3</v>
      </c>
      <c r="D260" s="6" t="s">
        <v>5</v>
      </c>
    </row>
    <row r="261" spans="1:4" x14ac:dyDescent="0.3">
      <c r="A261" t="s">
        <v>14</v>
      </c>
      <c r="B261">
        <v>1298.5999999999999</v>
      </c>
      <c r="C261">
        <v>3</v>
      </c>
      <c r="D261" s="6" t="s">
        <v>5</v>
      </c>
    </row>
    <row r="262" spans="1:4" x14ac:dyDescent="0.3">
      <c r="A262" s="2" t="s">
        <v>14</v>
      </c>
      <c r="B262" s="2">
        <v>1298.5999999999999</v>
      </c>
      <c r="C262" s="2">
        <v>2</v>
      </c>
      <c r="D262" s="7" t="s">
        <v>11</v>
      </c>
    </row>
    <row r="263" spans="1:4" x14ac:dyDescent="0.3">
      <c r="A263" t="s">
        <v>14</v>
      </c>
      <c r="B263">
        <v>1295</v>
      </c>
      <c r="C263">
        <v>1</v>
      </c>
      <c r="D263" s="6" t="s">
        <v>9</v>
      </c>
    </row>
    <row r="264" spans="1:4" x14ac:dyDescent="0.3">
      <c r="A264" t="s">
        <v>14</v>
      </c>
      <c r="B264">
        <v>1295</v>
      </c>
      <c r="C264">
        <v>0</v>
      </c>
      <c r="D264" s="6" t="s">
        <v>5</v>
      </c>
    </row>
    <row r="265" spans="1:4" x14ac:dyDescent="0.3">
      <c r="A265" t="s">
        <v>14</v>
      </c>
      <c r="B265">
        <v>1295</v>
      </c>
      <c r="C265">
        <v>0</v>
      </c>
      <c r="D265" s="6" t="s">
        <v>5</v>
      </c>
    </row>
    <row r="266" spans="1:4" x14ac:dyDescent="0.3">
      <c r="A266" t="s">
        <v>14</v>
      </c>
      <c r="B266">
        <v>1295</v>
      </c>
      <c r="C266">
        <v>0</v>
      </c>
      <c r="D266" s="6" t="s">
        <v>5</v>
      </c>
    </row>
    <row r="267" spans="1:4" x14ac:dyDescent="0.3">
      <c r="A267" t="s">
        <v>14</v>
      </c>
      <c r="B267">
        <v>1295</v>
      </c>
      <c r="C267">
        <v>0</v>
      </c>
      <c r="D267" s="6" t="s">
        <v>5</v>
      </c>
    </row>
    <row r="268" spans="1:4" x14ac:dyDescent="0.3">
      <c r="A268" s="2" t="s">
        <v>14</v>
      </c>
      <c r="B268" s="2">
        <v>1295</v>
      </c>
      <c r="C268" s="2">
        <v>0</v>
      </c>
      <c r="D268" s="7" t="s">
        <v>5</v>
      </c>
    </row>
    <row r="269" spans="1:4" x14ac:dyDescent="0.3">
      <c r="A269" t="s">
        <v>14</v>
      </c>
      <c r="B269">
        <v>1294.0999999999999</v>
      </c>
      <c r="C269">
        <v>0</v>
      </c>
      <c r="D269" s="6" t="s">
        <v>5</v>
      </c>
    </row>
    <row r="270" spans="1:4" x14ac:dyDescent="0.3">
      <c r="A270" t="s">
        <v>14</v>
      </c>
      <c r="B270">
        <v>1294.0999999999999</v>
      </c>
      <c r="C270">
        <v>0</v>
      </c>
      <c r="D270" s="6" t="s">
        <v>5</v>
      </c>
    </row>
    <row r="271" spans="1:4" x14ac:dyDescent="0.3">
      <c r="A271" t="s">
        <v>14</v>
      </c>
      <c r="B271">
        <v>1294.0999999999999</v>
      </c>
      <c r="C271">
        <v>0</v>
      </c>
      <c r="D271" s="6" t="s">
        <v>5</v>
      </c>
    </row>
    <row r="272" spans="1:4" x14ac:dyDescent="0.3">
      <c r="A272" s="2" t="s">
        <v>14</v>
      </c>
      <c r="B272" s="2">
        <v>1294.0999999999999</v>
      </c>
      <c r="C272" s="2">
        <v>0</v>
      </c>
      <c r="D272" s="7" t="s">
        <v>5</v>
      </c>
    </row>
    <row r="273" spans="1:4" x14ac:dyDescent="0.3">
      <c r="A273" t="s">
        <v>14</v>
      </c>
      <c r="B273">
        <v>1289.4000000000001</v>
      </c>
      <c r="C273">
        <v>0</v>
      </c>
      <c r="D273" s="6" t="s">
        <v>9</v>
      </c>
    </row>
    <row r="274" spans="1:4" x14ac:dyDescent="0.3">
      <c r="A274" t="s">
        <v>14</v>
      </c>
      <c r="B274">
        <v>1289.4000000000001</v>
      </c>
      <c r="C274">
        <v>0</v>
      </c>
      <c r="D274" s="6" t="s">
        <v>5</v>
      </c>
    </row>
    <row r="275" spans="1:4" x14ac:dyDescent="0.3">
      <c r="A275" s="2" t="s">
        <v>14</v>
      </c>
      <c r="B275" s="2">
        <v>1289.4000000000001</v>
      </c>
      <c r="C275" s="2">
        <v>0</v>
      </c>
      <c r="D275" s="7" t="s">
        <v>5</v>
      </c>
    </row>
    <row r="276" spans="1:4" x14ac:dyDescent="0.3">
      <c r="A276" t="s">
        <v>14</v>
      </c>
      <c r="B276">
        <v>1288.2</v>
      </c>
      <c r="C276">
        <v>0</v>
      </c>
      <c r="D276" s="6" t="s">
        <v>13</v>
      </c>
    </row>
    <row r="277" spans="1:4" x14ac:dyDescent="0.3">
      <c r="A277" s="2" t="s">
        <v>14</v>
      </c>
      <c r="B277" s="2">
        <v>1288.2</v>
      </c>
      <c r="C277" s="2">
        <v>0</v>
      </c>
      <c r="D277" s="7" t="s">
        <v>13</v>
      </c>
    </row>
    <row r="278" spans="1:4" x14ac:dyDescent="0.3">
      <c r="A278" t="s">
        <v>14</v>
      </c>
      <c r="B278">
        <v>1281.0999999999999</v>
      </c>
      <c r="C278">
        <v>2</v>
      </c>
      <c r="D278" s="6" t="s">
        <v>5</v>
      </c>
    </row>
    <row r="279" spans="1:4" x14ac:dyDescent="0.3">
      <c r="A279" t="s">
        <v>14</v>
      </c>
      <c r="B279">
        <v>1281.0999999999999</v>
      </c>
      <c r="C279">
        <v>2</v>
      </c>
      <c r="D279" s="6" t="s">
        <v>5</v>
      </c>
    </row>
    <row r="280" spans="1:4" x14ac:dyDescent="0.3">
      <c r="A280" t="s">
        <v>14</v>
      </c>
      <c r="B280">
        <v>1281.0999999999999</v>
      </c>
      <c r="C280">
        <v>4</v>
      </c>
      <c r="D280" s="6" t="s">
        <v>5</v>
      </c>
    </row>
    <row r="281" spans="1:4" x14ac:dyDescent="0.3">
      <c r="A281" t="s">
        <v>14</v>
      </c>
      <c r="B281">
        <v>1281.0999999999999</v>
      </c>
      <c r="C281">
        <v>1</v>
      </c>
      <c r="D281" s="6" t="s">
        <v>5</v>
      </c>
    </row>
    <row r="282" spans="1:4" x14ac:dyDescent="0.3">
      <c r="A282" t="s">
        <v>14</v>
      </c>
      <c r="B282">
        <v>1281.0999999999999</v>
      </c>
      <c r="C282">
        <v>1</v>
      </c>
      <c r="D282" s="6" t="s">
        <v>5</v>
      </c>
    </row>
    <row r="283" spans="1:4" x14ac:dyDescent="0.3">
      <c r="A283" s="2" t="s">
        <v>14</v>
      </c>
      <c r="B283" s="2">
        <v>1281.0999999999999</v>
      </c>
      <c r="C283" s="2">
        <v>0</v>
      </c>
      <c r="D283" s="7" t="s">
        <v>5</v>
      </c>
    </row>
    <row r="284" spans="1:4" x14ac:dyDescent="0.3">
      <c r="A284" t="s">
        <v>14</v>
      </c>
      <c r="B284">
        <v>1277.2</v>
      </c>
      <c r="C284">
        <v>3</v>
      </c>
      <c r="D284" s="6" t="s">
        <v>15</v>
      </c>
    </row>
    <row r="285" spans="1:4" x14ac:dyDescent="0.3">
      <c r="A285" t="s">
        <v>14</v>
      </c>
      <c r="B285">
        <v>1277.2</v>
      </c>
      <c r="C285">
        <v>4</v>
      </c>
      <c r="D285" s="6" t="s">
        <v>15</v>
      </c>
    </row>
    <row r="286" spans="1:4" x14ac:dyDescent="0.3">
      <c r="A286" s="2" t="s">
        <v>14</v>
      </c>
      <c r="B286" s="2">
        <v>1277.2</v>
      </c>
      <c r="C286" s="2">
        <v>3</v>
      </c>
      <c r="D286" s="7" t="s">
        <v>15</v>
      </c>
    </row>
    <row r="287" spans="1:4" x14ac:dyDescent="0.3">
      <c r="A287" t="s">
        <v>10</v>
      </c>
      <c r="B287">
        <v>1069.2</v>
      </c>
      <c r="C287">
        <v>1</v>
      </c>
      <c r="D287" s="6" t="s">
        <v>13</v>
      </c>
    </row>
    <row r="288" spans="1:4" x14ac:dyDescent="0.3">
      <c r="A288" t="s">
        <v>10</v>
      </c>
      <c r="B288">
        <v>1069.2</v>
      </c>
      <c r="C288">
        <v>1</v>
      </c>
      <c r="D288" s="6" t="s">
        <v>13</v>
      </c>
    </row>
    <row r="289" spans="1:4" x14ac:dyDescent="0.3">
      <c r="A289" t="s">
        <v>10</v>
      </c>
      <c r="B289">
        <v>1069.2</v>
      </c>
      <c r="C289">
        <v>2</v>
      </c>
      <c r="D289" s="6" t="s">
        <v>13</v>
      </c>
    </row>
    <row r="290" spans="1:4" x14ac:dyDescent="0.3">
      <c r="A290" t="s">
        <v>10</v>
      </c>
      <c r="B290">
        <v>1069.2</v>
      </c>
      <c r="C290">
        <v>1</v>
      </c>
      <c r="D290" s="6" t="s">
        <v>13</v>
      </c>
    </row>
    <row r="291" spans="1:4" x14ac:dyDescent="0.3">
      <c r="A291" t="s">
        <v>10</v>
      </c>
      <c r="B291">
        <v>1069.2</v>
      </c>
      <c r="C291">
        <v>2</v>
      </c>
      <c r="D291" s="6" t="s">
        <v>13</v>
      </c>
    </row>
    <row r="292" spans="1:4" x14ac:dyDescent="0.3">
      <c r="A292" t="s">
        <v>10</v>
      </c>
      <c r="B292">
        <v>1069.2</v>
      </c>
      <c r="C292">
        <v>1</v>
      </c>
      <c r="D292" s="6" t="s">
        <v>13</v>
      </c>
    </row>
    <row r="293" spans="1:4" x14ac:dyDescent="0.3">
      <c r="A293" t="s">
        <v>10</v>
      </c>
      <c r="B293">
        <v>1069.2</v>
      </c>
      <c r="C293">
        <v>2</v>
      </c>
      <c r="D293" s="6" t="s">
        <v>13</v>
      </c>
    </row>
    <row r="294" spans="1:4" x14ac:dyDescent="0.3">
      <c r="A294" t="s">
        <v>10</v>
      </c>
      <c r="B294">
        <v>1069.2</v>
      </c>
      <c r="C294">
        <v>3</v>
      </c>
      <c r="D294" s="6" t="s">
        <v>13</v>
      </c>
    </row>
    <row r="295" spans="1:4" x14ac:dyDescent="0.3">
      <c r="A295" t="s">
        <v>10</v>
      </c>
      <c r="B295">
        <v>1069.2</v>
      </c>
      <c r="C295">
        <v>1</v>
      </c>
      <c r="D295" s="6" t="s">
        <v>13</v>
      </c>
    </row>
    <row r="296" spans="1:4" x14ac:dyDescent="0.3">
      <c r="A296" t="s">
        <v>10</v>
      </c>
      <c r="B296">
        <v>1069.2</v>
      </c>
      <c r="C296">
        <v>2</v>
      </c>
      <c r="D296" s="6" t="s">
        <v>13</v>
      </c>
    </row>
    <row r="297" spans="1:4" x14ac:dyDescent="0.3">
      <c r="A297" t="s">
        <v>10</v>
      </c>
      <c r="B297">
        <v>1069.2</v>
      </c>
      <c r="C297">
        <v>0</v>
      </c>
      <c r="D297" s="6" t="s">
        <v>13</v>
      </c>
    </row>
    <row r="298" spans="1:4" x14ac:dyDescent="0.3">
      <c r="A298" t="s">
        <v>10</v>
      </c>
      <c r="B298">
        <v>1069.2</v>
      </c>
      <c r="C298">
        <v>1</v>
      </c>
      <c r="D298" s="6" t="s">
        <v>13</v>
      </c>
    </row>
    <row r="299" spans="1:4" x14ac:dyDescent="0.3">
      <c r="A299" t="s">
        <v>10</v>
      </c>
      <c r="B299">
        <v>1069.2</v>
      </c>
      <c r="C299">
        <v>2</v>
      </c>
      <c r="D299" s="6" t="s">
        <v>13</v>
      </c>
    </row>
    <row r="300" spans="1:4" x14ac:dyDescent="0.3">
      <c r="A300" t="s">
        <v>10</v>
      </c>
      <c r="B300">
        <v>1069.2</v>
      </c>
      <c r="C300">
        <v>4</v>
      </c>
      <c r="D300" s="6" t="s">
        <v>13</v>
      </c>
    </row>
    <row r="301" spans="1:4" x14ac:dyDescent="0.3">
      <c r="A301" t="s">
        <v>10</v>
      </c>
      <c r="B301">
        <v>1069.2</v>
      </c>
      <c r="C301">
        <v>1</v>
      </c>
      <c r="D301" s="6" t="s">
        <v>13</v>
      </c>
    </row>
    <row r="302" spans="1:4" x14ac:dyDescent="0.3">
      <c r="A302" t="s">
        <v>10</v>
      </c>
      <c r="B302">
        <v>1069.2</v>
      </c>
      <c r="C302">
        <v>1</v>
      </c>
      <c r="D302" s="6" t="s">
        <v>13</v>
      </c>
    </row>
    <row r="303" spans="1:4" x14ac:dyDescent="0.3">
      <c r="A303" s="2" t="s">
        <v>10</v>
      </c>
      <c r="B303" s="2">
        <v>1069.2</v>
      </c>
      <c r="C303" s="2">
        <v>0</v>
      </c>
      <c r="D303" s="7" t="s">
        <v>13</v>
      </c>
    </row>
    <row r="304" spans="1:4" x14ac:dyDescent="0.3">
      <c r="A304" s="3" t="s">
        <v>10</v>
      </c>
      <c r="B304" s="3">
        <v>1067.3</v>
      </c>
      <c r="C304" s="3">
        <v>3</v>
      </c>
      <c r="D304" s="8" t="s">
        <v>13</v>
      </c>
    </row>
    <row r="305" spans="1:4" x14ac:dyDescent="0.3">
      <c r="A305" t="s">
        <v>10</v>
      </c>
      <c r="B305">
        <v>1067.3</v>
      </c>
      <c r="C305">
        <v>2</v>
      </c>
      <c r="D305" s="6" t="s">
        <v>13</v>
      </c>
    </row>
    <row r="306" spans="1:4" x14ac:dyDescent="0.3">
      <c r="A306" t="s">
        <v>10</v>
      </c>
      <c r="B306">
        <v>1067.3</v>
      </c>
      <c r="C306">
        <v>2</v>
      </c>
      <c r="D306" s="6" t="s">
        <v>13</v>
      </c>
    </row>
    <row r="307" spans="1:4" x14ac:dyDescent="0.3">
      <c r="A307" t="s">
        <v>10</v>
      </c>
      <c r="B307">
        <v>1067.3</v>
      </c>
      <c r="C307">
        <v>1</v>
      </c>
      <c r="D307" s="6" t="s">
        <v>13</v>
      </c>
    </row>
    <row r="308" spans="1:4" x14ac:dyDescent="0.3">
      <c r="A308" t="s">
        <v>10</v>
      </c>
      <c r="B308">
        <v>1067.3</v>
      </c>
      <c r="C308">
        <v>0</v>
      </c>
      <c r="D308" s="6" t="s">
        <v>13</v>
      </c>
    </row>
    <row r="309" spans="1:4" x14ac:dyDescent="0.3">
      <c r="A309" t="s">
        <v>10</v>
      </c>
      <c r="B309">
        <v>1067.3</v>
      </c>
      <c r="C309">
        <v>1</v>
      </c>
      <c r="D309" s="6" t="s">
        <v>13</v>
      </c>
    </row>
    <row r="310" spans="1:4" x14ac:dyDescent="0.3">
      <c r="A310" t="s">
        <v>10</v>
      </c>
      <c r="B310">
        <v>1067.3</v>
      </c>
      <c r="C310">
        <v>1</v>
      </c>
      <c r="D310" s="6" t="s">
        <v>13</v>
      </c>
    </row>
    <row r="311" spans="1:4" x14ac:dyDescent="0.3">
      <c r="A311" s="2" t="s">
        <v>10</v>
      </c>
      <c r="B311" s="2">
        <v>1067.3</v>
      </c>
      <c r="C311" s="2">
        <v>2</v>
      </c>
      <c r="D311" s="7" t="s">
        <v>13</v>
      </c>
    </row>
    <row r="312" spans="1:4" x14ac:dyDescent="0.3">
      <c r="A312" t="s">
        <v>14</v>
      </c>
      <c r="B312">
        <v>1276.0999999999999</v>
      </c>
      <c r="C312">
        <v>4</v>
      </c>
      <c r="D312" s="6" t="s">
        <v>34</v>
      </c>
    </row>
    <row r="313" spans="1:4" x14ac:dyDescent="0.3">
      <c r="A313" s="4" t="s">
        <v>14</v>
      </c>
      <c r="B313" s="4">
        <v>1276.0999999999999</v>
      </c>
      <c r="C313" s="4">
        <v>5</v>
      </c>
      <c r="D313" s="9" t="s">
        <v>34</v>
      </c>
    </row>
    <row r="314" spans="1:4" x14ac:dyDescent="0.3">
      <c r="A314" s="2" t="s">
        <v>14</v>
      </c>
      <c r="B314" s="2">
        <v>1276.0999999999999</v>
      </c>
      <c r="C314" s="2">
        <v>5</v>
      </c>
      <c r="D314" s="7" t="s">
        <v>5</v>
      </c>
    </row>
    <row r="315" spans="1:4" x14ac:dyDescent="0.3">
      <c r="A315" s="3" t="s">
        <v>14</v>
      </c>
      <c r="B315" s="3">
        <v>1267.75</v>
      </c>
      <c r="C315" s="3">
        <v>4</v>
      </c>
      <c r="D315" s="8" t="s">
        <v>35</v>
      </c>
    </row>
    <row r="316" spans="1:4" x14ac:dyDescent="0.3">
      <c r="A316" t="s">
        <v>14</v>
      </c>
      <c r="B316">
        <v>1267.75</v>
      </c>
      <c r="C316">
        <v>4</v>
      </c>
      <c r="D316" s="6" t="s">
        <v>35</v>
      </c>
    </row>
    <row r="317" spans="1:4" x14ac:dyDescent="0.3">
      <c r="A317" t="s">
        <v>14</v>
      </c>
      <c r="B317">
        <v>1267.75</v>
      </c>
      <c r="C317">
        <v>3</v>
      </c>
      <c r="D317" s="6" t="s">
        <v>35</v>
      </c>
    </row>
    <row r="318" spans="1:4" x14ac:dyDescent="0.3">
      <c r="A318" t="s">
        <v>14</v>
      </c>
      <c r="B318">
        <v>1267.75</v>
      </c>
      <c r="C318">
        <v>4</v>
      </c>
      <c r="D318" s="6" t="s">
        <v>35</v>
      </c>
    </row>
    <row r="319" spans="1:4" x14ac:dyDescent="0.3">
      <c r="A319" t="s">
        <v>14</v>
      </c>
      <c r="B319">
        <v>1267.75</v>
      </c>
      <c r="C319">
        <v>4</v>
      </c>
      <c r="D319" s="6" t="s">
        <v>35</v>
      </c>
    </row>
    <row r="320" spans="1:4" x14ac:dyDescent="0.3">
      <c r="A320" t="s">
        <v>14</v>
      </c>
      <c r="B320">
        <v>1267.75</v>
      </c>
      <c r="C320">
        <v>3</v>
      </c>
      <c r="D320" s="6" t="s">
        <v>35</v>
      </c>
    </row>
    <row r="321" spans="1:4" x14ac:dyDescent="0.3">
      <c r="A321" t="s">
        <v>14</v>
      </c>
      <c r="B321">
        <v>1267.75</v>
      </c>
      <c r="C321">
        <v>3</v>
      </c>
      <c r="D321" s="6" t="s">
        <v>35</v>
      </c>
    </row>
    <row r="322" spans="1:4" x14ac:dyDescent="0.3">
      <c r="A322" s="4" t="s">
        <v>14</v>
      </c>
      <c r="B322" s="4">
        <v>1267.75</v>
      </c>
      <c r="C322" s="4">
        <v>3</v>
      </c>
      <c r="D322" s="9" t="s">
        <v>35</v>
      </c>
    </row>
    <row r="323" spans="1:4" x14ac:dyDescent="0.3">
      <c r="A323" s="4" t="s">
        <v>14</v>
      </c>
      <c r="B323" s="4">
        <v>1267.75</v>
      </c>
      <c r="C323" s="4">
        <v>3</v>
      </c>
      <c r="D323" s="9" t="s">
        <v>8</v>
      </c>
    </row>
    <row r="324" spans="1:4" x14ac:dyDescent="0.3">
      <c r="A324" s="4" t="s">
        <v>14</v>
      </c>
      <c r="B324" s="4">
        <v>1267.75</v>
      </c>
      <c r="C324" s="4">
        <v>2</v>
      </c>
      <c r="D324" s="9" t="s">
        <v>5</v>
      </c>
    </row>
    <row r="325" spans="1:4" x14ac:dyDescent="0.3">
      <c r="A325" s="4" t="s">
        <v>14</v>
      </c>
      <c r="B325" s="4">
        <v>1269.3499999999999</v>
      </c>
      <c r="C325" s="4">
        <v>2</v>
      </c>
      <c r="D325" s="9" t="s">
        <v>8</v>
      </c>
    </row>
    <row r="326" spans="1:4" x14ac:dyDescent="0.3">
      <c r="A326" s="2" t="s">
        <v>14</v>
      </c>
      <c r="B326" s="2">
        <v>1269.3499999999999</v>
      </c>
      <c r="C326" s="2">
        <v>3</v>
      </c>
      <c r="D326" s="7" t="s">
        <v>5</v>
      </c>
    </row>
    <row r="327" spans="1:4" x14ac:dyDescent="0.3">
      <c r="A327" t="s">
        <v>14</v>
      </c>
      <c r="B327">
        <v>1272.8499999999999</v>
      </c>
      <c r="C327">
        <v>4</v>
      </c>
      <c r="D327" s="6" t="s">
        <v>33</v>
      </c>
    </row>
    <row r="328" spans="1:4" x14ac:dyDescent="0.3">
      <c r="A328" s="2" t="s">
        <v>14</v>
      </c>
      <c r="B328" s="2">
        <v>1272.8499999999999</v>
      </c>
      <c r="C328" s="2">
        <v>3</v>
      </c>
      <c r="D328" s="7" t="s">
        <v>33</v>
      </c>
    </row>
    <row r="329" spans="1:4" x14ac:dyDescent="0.3">
      <c r="A329" t="s">
        <v>14</v>
      </c>
      <c r="B329">
        <v>1295.8</v>
      </c>
      <c r="C329">
        <v>1</v>
      </c>
      <c r="D329" s="6" t="s">
        <v>5</v>
      </c>
    </row>
    <row r="330" spans="1:4" x14ac:dyDescent="0.3">
      <c r="A330" t="s">
        <v>14</v>
      </c>
      <c r="B330">
        <v>1295.8</v>
      </c>
      <c r="C330">
        <v>1</v>
      </c>
      <c r="D330" s="6" t="s">
        <v>5</v>
      </c>
    </row>
    <row r="331" spans="1:4" x14ac:dyDescent="0.3">
      <c r="A331" t="s">
        <v>14</v>
      </c>
      <c r="B331">
        <v>1295.8</v>
      </c>
      <c r="C331">
        <v>1</v>
      </c>
      <c r="D331" s="6" t="s">
        <v>5</v>
      </c>
    </row>
    <row r="332" spans="1:4" x14ac:dyDescent="0.3">
      <c r="A332" s="4" t="s">
        <v>14</v>
      </c>
      <c r="B332" s="4">
        <v>1295.8</v>
      </c>
      <c r="C332" s="4">
        <v>1</v>
      </c>
      <c r="D332" s="9" t="s">
        <v>5</v>
      </c>
    </row>
    <row r="333" spans="1:4" x14ac:dyDescent="0.3">
      <c r="A333" t="s">
        <v>14</v>
      </c>
      <c r="B333">
        <v>1295.8</v>
      </c>
      <c r="C333">
        <v>1</v>
      </c>
      <c r="D333" s="6" t="s">
        <v>11</v>
      </c>
    </row>
    <row r="334" spans="1:4" x14ac:dyDescent="0.3">
      <c r="A334" s="4" t="s">
        <v>14</v>
      </c>
      <c r="B334" s="4">
        <v>1295.8</v>
      </c>
      <c r="C334" s="4">
        <v>1</v>
      </c>
      <c r="D334" s="9" t="s">
        <v>11</v>
      </c>
    </row>
    <row r="335" spans="1:4" x14ac:dyDescent="0.3">
      <c r="A335" t="s">
        <v>14</v>
      </c>
      <c r="B335">
        <v>1295.8</v>
      </c>
      <c r="C335">
        <v>1</v>
      </c>
      <c r="D335" s="6" t="s">
        <v>9</v>
      </c>
    </row>
    <row r="336" spans="1:4" x14ac:dyDescent="0.3">
      <c r="A336" s="2" t="s">
        <v>14</v>
      </c>
      <c r="B336" s="2">
        <v>1295.8</v>
      </c>
      <c r="C336" s="2">
        <v>0</v>
      </c>
      <c r="D336" s="7" t="s">
        <v>9</v>
      </c>
    </row>
    <row r="337" spans="1:6" x14ac:dyDescent="0.3">
      <c r="A337" t="s">
        <v>14</v>
      </c>
      <c r="B337">
        <v>1297</v>
      </c>
      <c r="C337">
        <v>2</v>
      </c>
      <c r="D337" s="6" t="s">
        <v>5</v>
      </c>
    </row>
    <row r="338" spans="1:6" x14ac:dyDescent="0.3">
      <c r="A338" t="s">
        <v>14</v>
      </c>
      <c r="B338">
        <v>1297</v>
      </c>
      <c r="C338">
        <v>2</v>
      </c>
      <c r="D338" s="6" t="s">
        <v>5</v>
      </c>
    </row>
    <row r="339" spans="1:6" x14ac:dyDescent="0.3">
      <c r="A339" t="s">
        <v>14</v>
      </c>
      <c r="B339">
        <v>1297</v>
      </c>
      <c r="C339">
        <v>1</v>
      </c>
      <c r="D339" s="6" t="s">
        <v>5</v>
      </c>
    </row>
    <row r="340" spans="1:6" x14ac:dyDescent="0.3">
      <c r="A340" t="s">
        <v>14</v>
      </c>
      <c r="B340">
        <v>1297</v>
      </c>
      <c r="C340">
        <v>1</v>
      </c>
      <c r="D340" s="6" t="s">
        <v>5</v>
      </c>
    </row>
    <row r="341" spans="1:6" x14ac:dyDescent="0.3">
      <c r="A341" t="s">
        <v>14</v>
      </c>
      <c r="B341">
        <v>1297</v>
      </c>
      <c r="C341">
        <v>1</v>
      </c>
      <c r="D341" s="6" t="s">
        <v>5</v>
      </c>
    </row>
    <row r="342" spans="1:6" x14ac:dyDescent="0.3">
      <c r="A342" t="s">
        <v>14</v>
      </c>
      <c r="B342">
        <v>1297</v>
      </c>
      <c r="C342">
        <v>1</v>
      </c>
      <c r="D342" s="6" t="s">
        <v>5</v>
      </c>
    </row>
    <row r="343" spans="1:6" x14ac:dyDescent="0.3">
      <c r="A343" s="4" t="s">
        <v>14</v>
      </c>
      <c r="B343" s="4">
        <v>1297</v>
      </c>
      <c r="C343" s="4">
        <v>1</v>
      </c>
      <c r="D343" s="9" t="s">
        <v>5</v>
      </c>
    </row>
    <row r="344" spans="1:6" x14ac:dyDescent="0.3">
      <c r="A344" t="s">
        <v>14</v>
      </c>
      <c r="B344">
        <v>1297</v>
      </c>
      <c r="C344">
        <v>1</v>
      </c>
      <c r="D344" s="6" t="s">
        <v>11</v>
      </c>
    </row>
    <row r="345" spans="1:6" x14ac:dyDescent="0.3">
      <c r="A345" t="s">
        <v>14</v>
      </c>
      <c r="B345">
        <v>1297</v>
      </c>
      <c r="C345">
        <v>1</v>
      </c>
      <c r="D345" s="6" t="s">
        <v>11</v>
      </c>
    </row>
    <row r="346" spans="1:6" x14ac:dyDescent="0.3">
      <c r="A346" t="s">
        <v>14</v>
      </c>
      <c r="B346">
        <v>1297</v>
      </c>
      <c r="C346">
        <v>2</v>
      </c>
      <c r="D346" s="6" t="s">
        <v>11</v>
      </c>
    </row>
    <row r="347" spans="1:6" x14ac:dyDescent="0.3">
      <c r="A347" t="s">
        <v>14</v>
      </c>
      <c r="B347">
        <v>1297</v>
      </c>
      <c r="C347">
        <v>1</v>
      </c>
      <c r="D347" s="6" t="s">
        <v>11</v>
      </c>
      <c r="F347" t="s">
        <v>12</v>
      </c>
    </row>
    <row r="348" spans="1:6" x14ac:dyDescent="0.3">
      <c r="A348" t="s">
        <v>14</v>
      </c>
      <c r="B348">
        <v>1297</v>
      </c>
      <c r="C348">
        <v>1</v>
      </c>
      <c r="D348" s="6" t="s">
        <v>11</v>
      </c>
    </row>
    <row r="349" spans="1:6" x14ac:dyDescent="0.3">
      <c r="A349" s="4" t="s">
        <v>14</v>
      </c>
      <c r="B349" s="4">
        <v>1297</v>
      </c>
      <c r="C349" s="4">
        <v>1</v>
      </c>
      <c r="D349" s="9" t="s">
        <v>11</v>
      </c>
    </row>
    <row r="350" spans="1:6" x14ac:dyDescent="0.3">
      <c r="A350" s="2" t="s">
        <v>14</v>
      </c>
      <c r="B350" s="2">
        <v>1297</v>
      </c>
      <c r="C350" s="2">
        <v>1</v>
      </c>
      <c r="D350" s="7" t="s">
        <v>9</v>
      </c>
    </row>
    <row r="351" spans="1:6" x14ac:dyDescent="0.3">
      <c r="A351" s="4" t="s">
        <v>14</v>
      </c>
      <c r="B351" s="4">
        <v>1297.5999999999999</v>
      </c>
      <c r="C351" s="4">
        <v>1</v>
      </c>
      <c r="D351" s="9" t="s">
        <v>16</v>
      </c>
    </row>
    <row r="352" spans="1:6" x14ac:dyDescent="0.3">
      <c r="A352" t="s">
        <v>14</v>
      </c>
      <c r="B352">
        <v>1297.5999999999999</v>
      </c>
      <c r="C352">
        <v>1</v>
      </c>
      <c r="D352" s="6" t="s">
        <v>11</v>
      </c>
    </row>
    <row r="353" spans="1:6" x14ac:dyDescent="0.3">
      <c r="A353" t="s">
        <v>14</v>
      </c>
      <c r="B353">
        <v>1297.5999999999999</v>
      </c>
      <c r="C353">
        <v>2</v>
      </c>
      <c r="D353" s="6" t="s">
        <v>11</v>
      </c>
    </row>
    <row r="354" spans="1:6" x14ac:dyDescent="0.3">
      <c r="A354" t="s">
        <v>14</v>
      </c>
      <c r="B354">
        <v>1297.5999999999999</v>
      </c>
      <c r="C354">
        <v>1</v>
      </c>
      <c r="D354" s="6" t="s">
        <v>11</v>
      </c>
    </row>
    <row r="355" spans="1:6" x14ac:dyDescent="0.3">
      <c r="A355" t="s">
        <v>14</v>
      </c>
      <c r="B355">
        <v>1297.5999999999999</v>
      </c>
      <c r="C355">
        <v>0</v>
      </c>
      <c r="D355" s="6" t="s">
        <v>11</v>
      </c>
    </row>
    <row r="356" spans="1:6" x14ac:dyDescent="0.3">
      <c r="A356" s="4" t="s">
        <v>14</v>
      </c>
      <c r="B356" s="4">
        <v>1297.5999999999999</v>
      </c>
      <c r="C356" s="4">
        <v>1</v>
      </c>
      <c r="D356" s="9" t="s">
        <v>11</v>
      </c>
      <c r="F356" t="s">
        <v>12</v>
      </c>
    </row>
    <row r="357" spans="1:6" x14ac:dyDescent="0.3">
      <c r="A357" t="s">
        <v>14</v>
      </c>
      <c r="B357">
        <v>1297.5999999999999</v>
      </c>
      <c r="C357">
        <v>1</v>
      </c>
      <c r="D357" s="6" t="s">
        <v>5</v>
      </c>
    </row>
    <row r="358" spans="1:6" x14ac:dyDescent="0.3">
      <c r="A358" t="s">
        <v>14</v>
      </c>
      <c r="B358">
        <v>1297.5999999999999</v>
      </c>
      <c r="C358">
        <v>1</v>
      </c>
      <c r="D358" s="6" t="s">
        <v>5</v>
      </c>
    </row>
    <row r="359" spans="1:6" x14ac:dyDescent="0.3">
      <c r="A359" s="2" t="s">
        <v>14</v>
      </c>
      <c r="B359" s="2">
        <v>1297.5999999999999</v>
      </c>
      <c r="C359" s="2">
        <v>2</v>
      </c>
      <c r="D359" s="7" t="s">
        <v>5</v>
      </c>
    </row>
    <row r="360" spans="1:6" x14ac:dyDescent="0.3">
      <c r="A360" t="s">
        <v>14</v>
      </c>
      <c r="B360">
        <v>1299.2</v>
      </c>
      <c r="C360">
        <v>2</v>
      </c>
      <c r="D360" s="6" t="s">
        <v>5</v>
      </c>
    </row>
    <row r="361" spans="1:6" x14ac:dyDescent="0.3">
      <c r="A361" t="s">
        <v>14</v>
      </c>
      <c r="B361">
        <v>1299.2</v>
      </c>
      <c r="C361">
        <v>1</v>
      </c>
      <c r="D361" s="6" t="s">
        <v>5</v>
      </c>
    </row>
    <row r="362" spans="1:6" x14ac:dyDescent="0.3">
      <c r="A362" t="s">
        <v>14</v>
      </c>
      <c r="B362">
        <v>1299.2</v>
      </c>
      <c r="C362">
        <v>1</v>
      </c>
      <c r="D362" s="6" t="s">
        <v>5</v>
      </c>
    </row>
    <row r="363" spans="1:6" x14ac:dyDescent="0.3">
      <c r="A363" t="s">
        <v>14</v>
      </c>
      <c r="B363">
        <v>1299.2</v>
      </c>
      <c r="C363">
        <v>1</v>
      </c>
      <c r="D363" s="6" t="s">
        <v>5</v>
      </c>
    </row>
    <row r="364" spans="1:6" x14ac:dyDescent="0.3">
      <c r="A364" t="s">
        <v>14</v>
      </c>
      <c r="B364">
        <v>1299.2</v>
      </c>
      <c r="C364">
        <v>2</v>
      </c>
      <c r="D364" s="6" t="s">
        <v>5</v>
      </c>
    </row>
    <row r="365" spans="1:6" x14ac:dyDescent="0.3">
      <c r="A365" t="s">
        <v>14</v>
      </c>
      <c r="B365">
        <v>1299.2</v>
      </c>
      <c r="C365">
        <v>1</v>
      </c>
      <c r="D365" s="6" t="s">
        <v>5</v>
      </c>
    </row>
    <row r="366" spans="1:6" x14ac:dyDescent="0.3">
      <c r="A366" t="s">
        <v>14</v>
      </c>
      <c r="B366">
        <v>1299.2</v>
      </c>
      <c r="C366">
        <v>1</v>
      </c>
      <c r="D366" s="6" t="s">
        <v>5</v>
      </c>
    </row>
    <row r="367" spans="1:6" x14ac:dyDescent="0.3">
      <c r="A367" t="s">
        <v>14</v>
      </c>
      <c r="B367">
        <v>1299.2</v>
      </c>
      <c r="C367">
        <v>1</v>
      </c>
      <c r="D367" s="6" t="s">
        <v>5</v>
      </c>
    </row>
    <row r="368" spans="1:6" x14ac:dyDescent="0.3">
      <c r="A368" s="2" t="s">
        <v>14</v>
      </c>
      <c r="B368" s="2">
        <v>1299.2</v>
      </c>
      <c r="C368" s="2">
        <v>1</v>
      </c>
      <c r="D368" s="7" t="s">
        <v>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0CE5F-9414-4444-8A61-587F1AA2B554}">
  <dimension ref="A1:K24"/>
  <sheetViews>
    <sheetView workbookViewId="0">
      <selection activeCell="H11" sqref="H11"/>
    </sheetView>
  </sheetViews>
  <sheetFormatPr defaultRowHeight="14.4" x14ac:dyDescent="0.3"/>
  <cols>
    <col min="1" max="1" width="18.88671875" customWidth="1"/>
  </cols>
  <sheetData>
    <row r="1" spans="1:11" x14ac:dyDescent="0.3">
      <c r="A1" s="1" t="s">
        <v>17</v>
      </c>
      <c r="B1" s="5">
        <v>0</v>
      </c>
      <c r="C1" s="5">
        <v>1</v>
      </c>
      <c r="D1" s="5">
        <v>2</v>
      </c>
      <c r="E1" s="5">
        <v>3</v>
      </c>
      <c r="F1" s="5">
        <v>4</v>
      </c>
      <c r="G1" s="5">
        <v>5</v>
      </c>
      <c r="H1" s="5">
        <v>6</v>
      </c>
      <c r="I1" s="5">
        <v>7</v>
      </c>
      <c r="J1" s="5">
        <v>8</v>
      </c>
      <c r="K1" s="5"/>
    </row>
    <row r="2" spans="1:11" x14ac:dyDescent="0.3">
      <c r="A2" s="5" t="s">
        <v>5</v>
      </c>
      <c r="B2">
        <v>86</v>
      </c>
      <c r="C2">
        <v>4</v>
      </c>
      <c r="D2">
        <v>3</v>
      </c>
      <c r="E2">
        <v>12</v>
      </c>
      <c r="F2">
        <v>12</v>
      </c>
      <c r="G2">
        <v>15</v>
      </c>
      <c r="H2">
        <v>14</v>
      </c>
      <c r="I2">
        <v>7</v>
      </c>
      <c r="J2">
        <v>1</v>
      </c>
      <c r="K2">
        <f t="shared" ref="K2:K11" si="0">SUM(B2:J2)</f>
        <v>154</v>
      </c>
    </row>
    <row r="3" spans="1:11" x14ac:dyDescent="0.3">
      <c r="A3" s="5" t="s">
        <v>9</v>
      </c>
      <c r="B3">
        <v>17</v>
      </c>
      <c r="C3">
        <v>1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f t="shared" si="0"/>
        <v>18</v>
      </c>
    </row>
    <row r="4" spans="1:11" x14ac:dyDescent="0.3">
      <c r="A4" s="5" t="s">
        <v>11</v>
      </c>
      <c r="B4">
        <v>13</v>
      </c>
      <c r="C4">
        <v>2</v>
      </c>
      <c r="D4">
        <v>7</v>
      </c>
      <c r="E4">
        <v>4</v>
      </c>
      <c r="F4">
        <v>0</v>
      </c>
      <c r="G4">
        <v>0</v>
      </c>
      <c r="H4">
        <v>0</v>
      </c>
      <c r="I4">
        <v>0</v>
      </c>
      <c r="J4">
        <v>0</v>
      </c>
      <c r="K4">
        <f t="shared" si="0"/>
        <v>26</v>
      </c>
    </row>
    <row r="5" spans="1:11" x14ac:dyDescent="0.3">
      <c r="A5" s="5" t="s">
        <v>13</v>
      </c>
      <c r="B5">
        <v>8</v>
      </c>
      <c r="C5">
        <v>5</v>
      </c>
      <c r="D5">
        <v>2</v>
      </c>
      <c r="E5">
        <v>1</v>
      </c>
      <c r="F5">
        <v>0</v>
      </c>
      <c r="G5">
        <v>0</v>
      </c>
      <c r="H5">
        <v>0</v>
      </c>
      <c r="I5">
        <v>0</v>
      </c>
      <c r="J5">
        <v>0</v>
      </c>
      <c r="K5">
        <f t="shared" si="0"/>
        <v>16</v>
      </c>
    </row>
    <row r="6" spans="1:11" x14ac:dyDescent="0.3">
      <c r="A6" s="5" t="s">
        <v>4</v>
      </c>
      <c r="B6">
        <v>1</v>
      </c>
      <c r="C6">
        <v>6</v>
      </c>
      <c r="D6">
        <v>3</v>
      </c>
      <c r="E6">
        <v>4</v>
      </c>
      <c r="F6">
        <v>11</v>
      </c>
      <c r="G6">
        <v>9</v>
      </c>
      <c r="H6">
        <v>2</v>
      </c>
      <c r="I6">
        <v>1</v>
      </c>
      <c r="J6">
        <v>0</v>
      </c>
      <c r="K6">
        <f t="shared" si="0"/>
        <v>37</v>
      </c>
    </row>
    <row r="7" spans="1:11" x14ac:dyDescent="0.3">
      <c r="A7" s="5" t="s">
        <v>7</v>
      </c>
      <c r="B7">
        <v>0</v>
      </c>
      <c r="C7">
        <v>0</v>
      </c>
      <c r="D7">
        <v>0</v>
      </c>
      <c r="E7">
        <v>1</v>
      </c>
      <c r="F7">
        <v>2</v>
      </c>
      <c r="G7">
        <v>0</v>
      </c>
      <c r="H7">
        <v>0</v>
      </c>
      <c r="I7">
        <v>1</v>
      </c>
      <c r="J7">
        <v>0</v>
      </c>
      <c r="K7">
        <f t="shared" si="0"/>
        <v>4</v>
      </c>
    </row>
    <row r="8" spans="1:11" x14ac:dyDescent="0.3">
      <c r="A8" s="5" t="s">
        <v>8</v>
      </c>
      <c r="B8">
        <v>0</v>
      </c>
      <c r="C8">
        <v>0</v>
      </c>
      <c r="D8">
        <v>2</v>
      </c>
      <c r="E8">
        <v>5</v>
      </c>
      <c r="F8">
        <v>2</v>
      </c>
      <c r="G8">
        <v>1</v>
      </c>
      <c r="H8">
        <v>1</v>
      </c>
      <c r="I8">
        <v>0</v>
      </c>
      <c r="J8">
        <v>0</v>
      </c>
      <c r="K8">
        <f t="shared" si="0"/>
        <v>11</v>
      </c>
    </row>
    <row r="9" spans="1:11" x14ac:dyDescent="0.3">
      <c r="A9" s="5" t="s">
        <v>33</v>
      </c>
      <c r="B9">
        <v>0</v>
      </c>
      <c r="C9">
        <v>0</v>
      </c>
      <c r="D9">
        <v>0</v>
      </c>
      <c r="E9">
        <v>1</v>
      </c>
      <c r="F9">
        <v>6</v>
      </c>
      <c r="G9">
        <v>4</v>
      </c>
      <c r="H9">
        <v>1</v>
      </c>
      <c r="I9">
        <v>2</v>
      </c>
      <c r="J9">
        <v>0</v>
      </c>
      <c r="K9">
        <f t="shared" si="0"/>
        <v>14</v>
      </c>
    </row>
    <row r="10" spans="1:11" x14ac:dyDescent="0.3">
      <c r="A10" s="5" t="s">
        <v>34</v>
      </c>
      <c r="B10">
        <v>0</v>
      </c>
      <c r="C10">
        <v>0</v>
      </c>
      <c r="D10">
        <v>3</v>
      </c>
      <c r="E10">
        <v>3</v>
      </c>
      <c r="F10">
        <v>2</v>
      </c>
      <c r="G10">
        <v>5</v>
      </c>
      <c r="H10">
        <v>0</v>
      </c>
      <c r="I10">
        <v>0</v>
      </c>
      <c r="J10">
        <v>0</v>
      </c>
      <c r="K10">
        <f t="shared" si="0"/>
        <v>13</v>
      </c>
    </row>
    <row r="11" spans="1:11" x14ac:dyDescent="0.3">
      <c r="A11" s="5" t="s">
        <v>35</v>
      </c>
      <c r="B11">
        <v>0</v>
      </c>
      <c r="C11">
        <v>1</v>
      </c>
      <c r="D11">
        <v>3</v>
      </c>
      <c r="E11">
        <v>2</v>
      </c>
      <c r="F11">
        <v>2</v>
      </c>
      <c r="G11">
        <v>0</v>
      </c>
      <c r="H11">
        <v>0</v>
      </c>
      <c r="I11">
        <v>0</v>
      </c>
      <c r="J11">
        <v>0</v>
      </c>
      <c r="K11">
        <f t="shared" si="0"/>
        <v>8</v>
      </c>
    </row>
    <row r="14" spans="1:11" x14ac:dyDescent="0.3">
      <c r="A14" s="1" t="s">
        <v>17</v>
      </c>
      <c r="B14" s="5">
        <v>0</v>
      </c>
      <c r="C14" s="5">
        <v>1</v>
      </c>
      <c r="D14" s="5">
        <v>2</v>
      </c>
      <c r="E14" s="5">
        <v>3</v>
      </c>
      <c r="F14" s="5">
        <v>4</v>
      </c>
      <c r="G14" s="5">
        <v>5</v>
      </c>
      <c r="H14" s="5">
        <v>6</v>
      </c>
      <c r="I14" s="5">
        <v>7</v>
      </c>
      <c r="J14" s="5">
        <v>8</v>
      </c>
    </row>
    <row r="15" spans="1:11" x14ac:dyDescent="0.3">
      <c r="A15" s="5" t="s">
        <v>5</v>
      </c>
      <c r="B15">
        <f>B2/155</f>
        <v>0.55483870967741933</v>
      </c>
      <c r="C15">
        <f t="shared" ref="C15:J15" si="1">C2/155</f>
        <v>2.5806451612903226E-2</v>
      </c>
      <c r="D15">
        <f t="shared" si="1"/>
        <v>1.935483870967742E-2</v>
      </c>
      <c r="E15">
        <f t="shared" si="1"/>
        <v>7.7419354838709681E-2</v>
      </c>
      <c r="F15">
        <f t="shared" si="1"/>
        <v>7.7419354838709681E-2</v>
      </c>
      <c r="G15">
        <f t="shared" si="1"/>
        <v>9.6774193548387094E-2</v>
      </c>
      <c r="H15">
        <f t="shared" si="1"/>
        <v>9.0322580645161285E-2</v>
      </c>
      <c r="I15">
        <f t="shared" si="1"/>
        <v>4.5161290322580643E-2</v>
      </c>
      <c r="J15">
        <f t="shared" si="1"/>
        <v>6.4516129032258064E-3</v>
      </c>
    </row>
    <row r="16" spans="1:11" x14ac:dyDescent="0.3">
      <c r="A16" s="5" t="s">
        <v>9</v>
      </c>
      <c r="B16">
        <f>17/18</f>
        <v>0.94444444444444442</v>
      </c>
      <c r="C16">
        <f>1/18</f>
        <v>5.5555555555555552E-2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</row>
    <row r="17" spans="1:10" x14ac:dyDescent="0.3">
      <c r="A17" s="5" t="s">
        <v>11</v>
      </c>
      <c r="B17">
        <f>B4/26</f>
        <v>0.5</v>
      </c>
      <c r="C17">
        <f t="shared" ref="C17:E17" si="2">C4/26</f>
        <v>7.6923076923076927E-2</v>
      </c>
      <c r="D17">
        <f t="shared" si="2"/>
        <v>0.26923076923076922</v>
      </c>
      <c r="E17">
        <f t="shared" si="2"/>
        <v>0.15384615384615385</v>
      </c>
      <c r="F17">
        <v>0</v>
      </c>
      <c r="G17">
        <v>0</v>
      </c>
      <c r="H17">
        <v>0</v>
      </c>
      <c r="I17">
        <v>0</v>
      </c>
      <c r="J17">
        <v>0</v>
      </c>
    </row>
    <row r="18" spans="1:10" x14ac:dyDescent="0.3">
      <c r="A18" s="5" t="s">
        <v>13</v>
      </c>
      <c r="B18">
        <f>B5/16</f>
        <v>0.5</v>
      </c>
      <c r="C18">
        <f t="shared" ref="C18:E18" si="3">C5/16</f>
        <v>0.3125</v>
      </c>
      <c r="D18">
        <f t="shared" si="3"/>
        <v>0.125</v>
      </c>
      <c r="E18">
        <f t="shared" si="3"/>
        <v>6.25E-2</v>
      </c>
      <c r="F18">
        <v>0</v>
      </c>
      <c r="G18">
        <v>0</v>
      </c>
      <c r="H18">
        <v>0</v>
      </c>
      <c r="I18">
        <v>0</v>
      </c>
      <c r="J18">
        <v>0</v>
      </c>
    </row>
    <row r="19" spans="1:10" x14ac:dyDescent="0.3">
      <c r="A19" s="5" t="s">
        <v>4</v>
      </c>
      <c r="B19">
        <f>B6/37</f>
        <v>2.7027027027027029E-2</v>
      </c>
      <c r="C19">
        <f t="shared" ref="C19:I19" si="4">C6/37</f>
        <v>0.16216216216216217</v>
      </c>
      <c r="D19">
        <f t="shared" si="4"/>
        <v>8.1081081081081086E-2</v>
      </c>
      <c r="E19">
        <f t="shared" si="4"/>
        <v>0.10810810810810811</v>
      </c>
      <c r="F19">
        <f t="shared" si="4"/>
        <v>0.29729729729729731</v>
      </c>
      <c r="G19">
        <f t="shared" si="4"/>
        <v>0.24324324324324326</v>
      </c>
      <c r="H19">
        <f t="shared" si="4"/>
        <v>5.4054054054054057E-2</v>
      </c>
      <c r="I19">
        <f t="shared" si="4"/>
        <v>2.7027027027027029E-2</v>
      </c>
      <c r="J19">
        <v>0</v>
      </c>
    </row>
    <row r="20" spans="1:10" x14ac:dyDescent="0.3">
      <c r="A20" s="5" t="s">
        <v>7</v>
      </c>
      <c r="B20">
        <v>0</v>
      </c>
      <c r="C20">
        <v>0</v>
      </c>
      <c r="D20">
        <v>0</v>
      </c>
      <c r="E20">
        <v>0</v>
      </c>
      <c r="F20">
        <v>0.66666999999999998</v>
      </c>
      <c r="G20">
        <v>0</v>
      </c>
      <c r="H20">
        <v>0</v>
      </c>
      <c r="I20">
        <v>0.33333299999999999</v>
      </c>
      <c r="J20">
        <v>0</v>
      </c>
    </row>
    <row r="21" spans="1:10" x14ac:dyDescent="0.3">
      <c r="A21" s="5" t="s">
        <v>8</v>
      </c>
      <c r="B21">
        <v>0</v>
      </c>
      <c r="C21">
        <v>0</v>
      </c>
      <c r="D21">
        <f>D8/11</f>
        <v>0.18181818181818182</v>
      </c>
      <c r="E21">
        <f t="shared" ref="E21:H21" si="5">E8/11</f>
        <v>0.45454545454545453</v>
      </c>
      <c r="F21">
        <f t="shared" si="5"/>
        <v>0.18181818181818182</v>
      </c>
      <c r="G21">
        <f t="shared" si="5"/>
        <v>9.0909090909090912E-2</v>
      </c>
      <c r="H21">
        <f t="shared" si="5"/>
        <v>9.0909090909090912E-2</v>
      </c>
      <c r="I21">
        <v>0</v>
      </c>
      <c r="J21">
        <v>0</v>
      </c>
    </row>
    <row r="22" spans="1:10" x14ac:dyDescent="0.3">
      <c r="A22" s="5" t="s">
        <v>33</v>
      </c>
      <c r="B22">
        <v>0</v>
      </c>
      <c r="C22">
        <v>0</v>
      </c>
      <c r="D22">
        <v>0</v>
      </c>
      <c r="E22">
        <f>E9/14</f>
        <v>7.1428571428571425E-2</v>
      </c>
      <c r="F22">
        <f t="shared" ref="F22:I22" si="6">F9/14</f>
        <v>0.42857142857142855</v>
      </c>
      <c r="G22">
        <f t="shared" si="6"/>
        <v>0.2857142857142857</v>
      </c>
      <c r="H22">
        <f t="shared" si="6"/>
        <v>7.1428571428571425E-2</v>
      </c>
      <c r="I22">
        <f t="shared" si="6"/>
        <v>0.14285714285714285</v>
      </c>
      <c r="J22">
        <v>0</v>
      </c>
    </row>
    <row r="23" spans="1:10" x14ac:dyDescent="0.3">
      <c r="A23" s="5" t="s">
        <v>34</v>
      </c>
      <c r="B23">
        <v>0</v>
      </c>
      <c r="C23">
        <v>0</v>
      </c>
      <c r="D23">
        <f>D10/13</f>
        <v>0.23076923076923078</v>
      </c>
      <c r="E23">
        <f t="shared" ref="E23:G23" si="7">E10/13</f>
        <v>0.23076923076923078</v>
      </c>
      <c r="F23">
        <f t="shared" si="7"/>
        <v>0.15384615384615385</v>
      </c>
      <c r="G23">
        <f t="shared" si="7"/>
        <v>0.38461538461538464</v>
      </c>
      <c r="H23">
        <v>0</v>
      </c>
      <c r="I23">
        <v>0</v>
      </c>
      <c r="J23">
        <v>0</v>
      </c>
    </row>
    <row r="24" spans="1:10" x14ac:dyDescent="0.3">
      <c r="A24" s="5" t="s">
        <v>35</v>
      </c>
      <c r="B24">
        <v>0</v>
      </c>
      <c r="C24">
        <f>C11/8</f>
        <v>0.125</v>
      </c>
      <c r="D24">
        <f t="shared" ref="D24:F24" si="8">D11/8</f>
        <v>0.375</v>
      </c>
      <c r="E24">
        <f t="shared" si="8"/>
        <v>0.25</v>
      </c>
      <c r="F24">
        <f t="shared" si="8"/>
        <v>0.25</v>
      </c>
      <c r="G24">
        <v>0</v>
      </c>
      <c r="H24">
        <v>0</v>
      </c>
      <c r="I24">
        <v>0</v>
      </c>
      <c r="J24"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3A245-F3AF-482B-A011-B3BC6B0A0A86}">
  <dimension ref="A1:BI36"/>
  <sheetViews>
    <sheetView tabSelected="1" zoomScaleNormal="100" workbookViewId="0">
      <pane xSplit="4" ySplit="2" topLeftCell="E12" activePane="bottomRight" state="frozen"/>
      <selection pane="topRight" activeCell="E1" sqref="E1"/>
      <selection pane="bottomLeft" activeCell="A3" sqref="A3"/>
      <selection pane="bottomRight" activeCell="B28" sqref="B28"/>
    </sheetView>
  </sheetViews>
  <sheetFormatPr defaultRowHeight="14.4" x14ac:dyDescent="0.3"/>
  <cols>
    <col min="2" max="2" width="10.6640625" customWidth="1"/>
    <col min="4" max="4" width="15.6640625" customWidth="1"/>
    <col min="5" max="5" width="8" customWidth="1"/>
    <col min="6" max="6" width="8.88671875" customWidth="1"/>
    <col min="7" max="8" width="8.44140625" customWidth="1"/>
    <col min="9" max="9" width="9.88671875" customWidth="1"/>
    <col min="10" max="10" width="10.33203125" customWidth="1"/>
  </cols>
  <sheetData>
    <row r="1" spans="1:61" s="1" customFormat="1" x14ac:dyDescent="0.3">
      <c r="F1" s="11" t="s">
        <v>18</v>
      </c>
      <c r="G1" s="11"/>
      <c r="H1" s="11"/>
      <c r="I1" s="11"/>
      <c r="J1" s="11"/>
      <c r="L1" s="10" t="s">
        <v>5</v>
      </c>
      <c r="M1" s="10"/>
      <c r="N1" s="10"/>
      <c r="O1" s="10"/>
      <c r="P1" s="10"/>
      <c r="Q1" s="5"/>
      <c r="R1" s="10" t="s">
        <v>11</v>
      </c>
      <c r="S1" s="10"/>
      <c r="T1" s="10"/>
      <c r="U1" s="10"/>
      <c r="V1" s="10"/>
      <c r="W1" s="5"/>
      <c r="X1" s="10" t="s">
        <v>13</v>
      </c>
      <c r="Y1" s="10"/>
      <c r="Z1" s="10"/>
      <c r="AA1" s="10"/>
      <c r="AB1" s="10"/>
      <c r="AC1" s="5"/>
      <c r="AD1" s="10" t="s">
        <v>9</v>
      </c>
      <c r="AE1" s="10"/>
      <c r="AF1" s="10"/>
      <c r="AG1" s="10"/>
      <c r="AH1" s="10"/>
      <c r="AI1" s="5"/>
      <c r="AJ1" s="10" t="s">
        <v>4</v>
      </c>
      <c r="AK1" s="10"/>
      <c r="AL1" s="10"/>
      <c r="AM1" s="10"/>
      <c r="AN1" s="10"/>
      <c r="AO1" s="5"/>
      <c r="AP1" s="10" t="s">
        <v>7</v>
      </c>
      <c r="AQ1" s="10"/>
      <c r="AR1" s="10"/>
      <c r="AS1" s="10"/>
      <c r="AT1" s="10"/>
      <c r="AU1" s="5"/>
      <c r="AV1" s="10" t="s">
        <v>8</v>
      </c>
      <c r="AW1" s="10"/>
      <c r="AX1" s="10"/>
      <c r="AY1" s="10"/>
      <c r="AZ1" s="10"/>
      <c r="BA1" s="5"/>
      <c r="BB1" s="5"/>
      <c r="BC1" s="5"/>
      <c r="BD1" s="5"/>
      <c r="BE1" s="5"/>
      <c r="BF1" s="5"/>
      <c r="BG1" s="5"/>
      <c r="BH1" s="5"/>
      <c r="BI1" s="5"/>
    </row>
    <row r="2" spans="1:61" x14ac:dyDescent="0.3">
      <c r="A2" s="1" t="s">
        <v>19</v>
      </c>
      <c r="B2" s="1" t="s">
        <v>20</v>
      </c>
      <c r="C2" s="1" t="s">
        <v>1</v>
      </c>
      <c r="D2" s="1" t="s">
        <v>21</v>
      </c>
      <c r="E2" s="1"/>
      <c r="F2" s="6" t="s">
        <v>22</v>
      </c>
      <c r="G2" s="6" t="s">
        <v>23</v>
      </c>
      <c r="H2" s="6" t="s">
        <v>24</v>
      </c>
      <c r="I2" s="6" t="s">
        <v>25</v>
      </c>
      <c r="J2" s="6" t="s">
        <v>26</v>
      </c>
      <c r="L2" s="6" t="s">
        <v>22</v>
      </c>
      <c r="M2" s="6" t="s">
        <v>23</v>
      </c>
      <c r="N2" s="6" t="s">
        <v>24</v>
      </c>
      <c r="O2" s="6" t="s">
        <v>25</v>
      </c>
      <c r="P2" s="6" t="s">
        <v>26</v>
      </c>
      <c r="Q2" s="6"/>
      <c r="R2" s="6" t="s">
        <v>22</v>
      </c>
      <c r="S2" s="6" t="s">
        <v>23</v>
      </c>
      <c r="T2" s="6" t="s">
        <v>24</v>
      </c>
      <c r="U2" s="6" t="s">
        <v>25</v>
      </c>
      <c r="V2" s="6" t="s">
        <v>26</v>
      </c>
      <c r="W2" s="6"/>
      <c r="X2" s="6" t="s">
        <v>22</v>
      </c>
      <c r="Y2" s="6" t="s">
        <v>23</v>
      </c>
      <c r="Z2" s="6" t="s">
        <v>24</v>
      </c>
      <c r="AA2" s="6" t="s">
        <v>25</v>
      </c>
      <c r="AB2" s="6" t="s">
        <v>26</v>
      </c>
      <c r="AC2" s="6"/>
      <c r="AD2" s="6" t="s">
        <v>22</v>
      </c>
      <c r="AE2" s="6" t="s">
        <v>23</v>
      </c>
      <c r="AF2" s="6" t="s">
        <v>24</v>
      </c>
      <c r="AG2" s="6" t="s">
        <v>25</v>
      </c>
      <c r="AH2" s="6" t="s">
        <v>26</v>
      </c>
      <c r="AI2" s="6"/>
      <c r="AJ2" s="6" t="s">
        <v>22</v>
      </c>
      <c r="AK2" s="6" t="s">
        <v>23</v>
      </c>
      <c r="AL2" s="6" t="s">
        <v>24</v>
      </c>
      <c r="AM2" s="6" t="s">
        <v>25</v>
      </c>
      <c r="AN2" s="6" t="s">
        <v>26</v>
      </c>
      <c r="AO2" s="6"/>
      <c r="AP2" s="6" t="s">
        <v>22</v>
      </c>
      <c r="AQ2" s="6" t="s">
        <v>23</v>
      </c>
      <c r="AR2" s="6" t="s">
        <v>24</v>
      </c>
      <c r="AS2" s="6" t="s">
        <v>25</v>
      </c>
      <c r="AT2" s="6" t="s">
        <v>26</v>
      </c>
      <c r="AU2" s="6"/>
      <c r="AV2" s="6" t="s">
        <v>22</v>
      </c>
      <c r="AW2" s="6" t="s">
        <v>23</v>
      </c>
      <c r="AX2" s="6" t="s">
        <v>24</v>
      </c>
      <c r="AY2" s="6" t="s">
        <v>25</v>
      </c>
      <c r="AZ2" s="6" t="s">
        <v>26</v>
      </c>
      <c r="BA2" s="6"/>
      <c r="BB2" s="6"/>
      <c r="BC2" s="6"/>
      <c r="BD2" s="6"/>
      <c r="BE2" s="6"/>
      <c r="BF2" s="6"/>
      <c r="BG2" s="6"/>
      <c r="BH2" s="6"/>
      <c r="BI2" s="6"/>
    </row>
    <row r="3" spans="1:61" x14ac:dyDescent="0.3">
      <c r="A3" t="s">
        <v>27</v>
      </c>
      <c r="B3" s="6" t="s">
        <v>28</v>
      </c>
      <c r="C3">
        <v>941.4</v>
      </c>
      <c r="D3">
        <v>-1234.0993599999999</v>
      </c>
      <c r="F3">
        <v>4</v>
      </c>
      <c r="G3">
        <v>8</v>
      </c>
      <c r="H3">
        <f t="shared" ref="H3:H36" si="0">I3^2</f>
        <v>2.0000000000000004</v>
      </c>
      <c r="I3">
        <v>1.4142135623730951</v>
      </c>
      <c r="J3">
        <f t="shared" ref="J3:J19" si="1">CONFIDENCE(0.05,I3,G3)</f>
        <v>0.9799819922700268</v>
      </c>
      <c r="L3">
        <v>5</v>
      </c>
      <c r="M3">
        <v>2</v>
      </c>
      <c r="N3">
        <v>2</v>
      </c>
      <c r="O3">
        <f>SQRT(N3)</f>
        <v>1.4142135623730951</v>
      </c>
      <c r="P3">
        <f>CONFIDENCE(0.05,O3,M3)</f>
        <v>1.9599639845400536</v>
      </c>
      <c r="AJ3">
        <v>4.666666666666667</v>
      </c>
      <c r="AK3">
        <v>3</v>
      </c>
      <c r="AL3">
        <v>0.3333333</v>
      </c>
      <c r="AM3">
        <f>SQRT(AL3)</f>
        <v>0.57735024032211157</v>
      </c>
      <c r="AN3">
        <f>CONFIDENCE(0.05,AM3,AK3)</f>
        <v>0.65332129551395068</v>
      </c>
      <c r="AP3">
        <v>4</v>
      </c>
      <c r="AQ3">
        <v>1</v>
      </c>
      <c r="AR3">
        <v>0</v>
      </c>
      <c r="AS3">
        <f>SQRT(AR3)</f>
        <v>0</v>
      </c>
      <c r="AT3">
        <v>0</v>
      </c>
    </row>
    <row r="4" spans="1:61" x14ac:dyDescent="0.3">
      <c r="A4" t="s">
        <v>27</v>
      </c>
      <c r="B4" s="6" t="s">
        <v>28</v>
      </c>
      <c r="C4">
        <v>951.2</v>
      </c>
      <c r="D4">
        <v>-1245.8828800000001</v>
      </c>
      <c r="F4">
        <v>4.2068965517241379</v>
      </c>
      <c r="G4">
        <v>29</v>
      </c>
      <c r="H4">
        <f t="shared" si="0"/>
        <v>4.1699507389162545</v>
      </c>
      <c r="I4">
        <v>2.0420457240023433</v>
      </c>
      <c r="J4">
        <f t="shared" si="1"/>
        <v>0.74321515072781807</v>
      </c>
      <c r="L4">
        <v>5.7142857142857144</v>
      </c>
      <c r="M4">
        <v>14</v>
      </c>
      <c r="N4">
        <v>1.6043956043956025</v>
      </c>
      <c r="O4">
        <f>SQRT(N4)</f>
        <v>1.2666473875533011</v>
      </c>
      <c r="P4">
        <f>CONFIDENCE(0.05,O4,M4)</f>
        <v>0.66349828541001232</v>
      </c>
      <c r="AJ4">
        <v>2.1818181818181817</v>
      </c>
      <c r="AK4">
        <v>11</v>
      </c>
      <c r="AL4">
        <v>1.7636363636363632</v>
      </c>
      <c r="AM4">
        <f>SQRT(AL4)</f>
        <v>1.3280197150781923</v>
      </c>
      <c r="AN4">
        <f>CONFIDENCE(0.05,AM4,AK4)</f>
        <v>0.78479507838252771</v>
      </c>
    </row>
    <row r="5" spans="1:61" x14ac:dyDescent="0.3">
      <c r="A5" t="s">
        <v>27</v>
      </c>
      <c r="B5" s="6" t="s">
        <v>28</v>
      </c>
      <c r="C5">
        <v>956.3</v>
      </c>
      <c r="D5">
        <v>-1252.01512</v>
      </c>
      <c r="F5">
        <v>4.384615384615385</v>
      </c>
      <c r="G5">
        <v>26</v>
      </c>
      <c r="H5">
        <f t="shared" si="0"/>
        <v>0.80615384615384533</v>
      </c>
      <c r="I5">
        <v>0.8978607053178379</v>
      </c>
      <c r="J5">
        <f t="shared" si="1"/>
        <v>0.34512020220074624</v>
      </c>
      <c r="L5">
        <v>4.5</v>
      </c>
      <c r="M5">
        <v>12</v>
      </c>
      <c r="N5">
        <v>1</v>
      </c>
      <c r="O5">
        <f>SQRT(N5)</f>
        <v>1</v>
      </c>
      <c r="P5">
        <f>CONFIDENCE(0.05,O5,M5)</f>
        <v>0.56579286703808584</v>
      </c>
      <c r="AJ5">
        <v>4.6666667000000004</v>
      </c>
      <c r="AK5">
        <v>3</v>
      </c>
      <c r="AL5">
        <v>0.3333333333333357</v>
      </c>
      <c r="AM5">
        <f>SQRT(AL5)</f>
        <v>0.57735026918962784</v>
      </c>
      <c r="AN5">
        <f>CONFIDENCE(0.05,AM5,AK5)</f>
        <v>0.6533213281800202</v>
      </c>
      <c r="AP5">
        <v>4</v>
      </c>
      <c r="AQ5">
        <v>1</v>
      </c>
      <c r="AR5">
        <v>0</v>
      </c>
      <c r="AS5">
        <f>SQRT(AR5)</f>
        <v>0</v>
      </c>
      <c r="AT5">
        <v>0</v>
      </c>
    </row>
    <row r="6" spans="1:61" x14ac:dyDescent="0.3">
      <c r="A6" t="s">
        <v>27</v>
      </c>
      <c r="B6" s="6" t="s">
        <v>28</v>
      </c>
      <c r="C6">
        <v>957.2</v>
      </c>
      <c r="D6">
        <v>-1253.09728</v>
      </c>
      <c r="F6">
        <v>6.1875</v>
      </c>
      <c r="G6">
        <v>16</v>
      </c>
      <c r="H6">
        <f t="shared" si="0"/>
        <v>1.2291666666666667</v>
      </c>
      <c r="I6">
        <v>1.1086778913041726</v>
      </c>
      <c r="J6">
        <f t="shared" si="1"/>
        <v>0.54324218435299765</v>
      </c>
      <c r="L6">
        <v>6.4285714285714288</v>
      </c>
      <c r="M6">
        <v>7</v>
      </c>
      <c r="N6">
        <v>1.2857142857142871</v>
      </c>
      <c r="O6">
        <f>SQRT(N6)</f>
        <v>1.1338934190276824</v>
      </c>
      <c r="P6">
        <f>CONFIDENCE(0.05,O6,M6)</f>
        <v>0.83998456480288064</v>
      </c>
      <c r="AJ6">
        <v>6</v>
      </c>
      <c r="AK6">
        <v>3</v>
      </c>
      <c r="AL6">
        <v>1</v>
      </c>
      <c r="AM6">
        <f>SQRT(AL6)</f>
        <v>1</v>
      </c>
      <c r="AN6">
        <f>CONFIDENCE(0.05,AM6,AK6)</f>
        <v>1.1315857340761717</v>
      </c>
      <c r="AP6">
        <v>7</v>
      </c>
      <c r="AQ6">
        <v>1</v>
      </c>
      <c r="AR6">
        <v>0</v>
      </c>
      <c r="AS6">
        <f>SQRT(AR6)</f>
        <v>0</v>
      </c>
      <c r="AT6">
        <v>0</v>
      </c>
    </row>
    <row r="7" spans="1:61" x14ac:dyDescent="0.3">
      <c r="A7" t="s">
        <v>27</v>
      </c>
      <c r="B7" s="6" t="s">
        <v>28</v>
      </c>
      <c r="C7">
        <v>960.2</v>
      </c>
      <c r="D7">
        <v>-1256.7044800000001</v>
      </c>
      <c r="F7">
        <v>2</v>
      </c>
      <c r="G7">
        <v>6</v>
      </c>
      <c r="H7">
        <f t="shared" si="0"/>
        <v>2.0000000000000004</v>
      </c>
      <c r="I7">
        <v>1.4142135623730951</v>
      </c>
      <c r="J7">
        <f t="shared" si="1"/>
        <v>1.1315857340761717</v>
      </c>
      <c r="AJ7">
        <v>2</v>
      </c>
      <c r="AK7">
        <v>5</v>
      </c>
      <c r="AL7">
        <v>2.5</v>
      </c>
      <c r="AM7">
        <f>SQRT(AL7)</f>
        <v>1.5811388300841898</v>
      </c>
      <c r="AN7">
        <f>CONFIDENCE(0.05,AM7,AK7)</f>
        <v>1.3859038243496775</v>
      </c>
    </row>
    <row r="8" spans="1:61" x14ac:dyDescent="0.3">
      <c r="A8" t="s">
        <v>27</v>
      </c>
      <c r="B8" s="6" t="s">
        <v>29</v>
      </c>
      <c r="C8">
        <v>964.3</v>
      </c>
      <c r="D8">
        <v>-1261.6343199999999</v>
      </c>
      <c r="F8">
        <v>2.6666666666666665</v>
      </c>
      <c r="G8">
        <v>12</v>
      </c>
      <c r="H8">
        <f t="shared" si="0"/>
        <v>0.24242424242424282</v>
      </c>
      <c r="I8">
        <v>0.49236596391733134</v>
      </c>
      <c r="J8">
        <f t="shared" si="1"/>
        <v>0.27857715035675756</v>
      </c>
      <c r="AP8">
        <v>3</v>
      </c>
      <c r="AQ8">
        <v>1</v>
      </c>
      <c r="AR8">
        <v>0</v>
      </c>
      <c r="AS8">
        <f>SQRT(AR8)</f>
        <v>0</v>
      </c>
      <c r="AT8">
        <v>0</v>
      </c>
      <c r="AV8">
        <v>2.8</v>
      </c>
      <c r="AW8">
        <v>5</v>
      </c>
      <c r="AX8">
        <v>0.2</v>
      </c>
      <c r="AY8">
        <f>SQRT(AX8)</f>
        <v>0.44721359549995793</v>
      </c>
      <c r="AZ8">
        <f>CONFIDENCE(0.05,AY8,AW8)</f>
        <v>0.3919927969080107</v>
      </c>
    </row>
    <row r="9" spans="1:61" x14ac:dyDescent="0.3">
      <c r="A9" t="s">
        <v>27</v>
      </c>
      <c r="B9" s="6" t="s">
        <v>29</v>
      </c>
      <c r="C9">
        <v>964.7</v>
      </c>
      <c r="D9">
        <v>-1262.11528</v>
      </c>
      <c r="F9">
        <v>4.1764705882352944</v>
      </c>
      <c r="G9">
        <v>17</v>
      </c>
      <c r="H9">
        <f t="shared" si="0"/>
        <v>1.779411764705884</v>
      </c>
      <c r="I9">
        <v>1.3339459376998319</v>
      </c>
      <c r="J9">
        <f t="shared" si="1"/>
        <v>0.63410599499825293</v>
      </c>
      <c r="L9">
        <v>4.625</v>
      </c>
      <c r="M9">
        <v>8</v>
      </c>
      <c r="N9">
        <v>0.734375</v>
      </c>
      <c r="O9">
        <f>SQRT(N9)</f>
        <v>0.85695682505013049</v>
      </c>
      <c r="P9">
        <f>CONFIDENCE(0.05,O9,M9)</f>
        <v>0.59382987056976666</v>
      </c>
      <c r="AV9">
        <v>4</v>
      </c>
      <c r="AW9">
        <v>6</v>
      </c>
      <c r="AX9">
        <v>2</v>
      </c>
      <c r="AY9">
        <f>SQRT(AX9)</f>
        <v>1.4142135623730951</v>
      </c>
      <c r="AZ9">
        <f>CONFIDENCE(0.05,AY9,AW9)</f>
        <v>1.1315857340761717</v>
      </c>
    </row>
    <row r="10" spans="1:61" x14ac:dyDescent="0.3">
      <c r="A10" t="s">
        <v>30</v>
      </c>
      <c r="B10" s="6" t="s">
        <v>29</v>
      </c>
      <c r="C10">
        <v>1267.75</v>
      </c>
      <c r="D10">
        <v>-1267.75</v>
      </c>
      <c r="F10">
        <v>3.3</v>
      </c>
      <c r="G10">
        <v>10</v>
      </c>
      <c r="H10">
        <f t="shared" si="0"/>
        <v>0.45555555555555488</v>
      </c>
      <c r="I10">
        <v>0.6749485577105524</v>
      </c>
      <c r="J10">
        <f t="shared" si="1"/>
        <v>0.41832976313012898</v>
      </c>
      <c r="L10">
        <v>2</v>
      </c>
      <c r="M10">
        <v>1</v>
      </c>
      <c r="N10">
        <v>0</v>
      </c>
      <c r="O10">
        <f>SQRT(N10)</f>
        <v>0</v>
      </c>
      <c r="P10">
        <v>0</v>
      </c>
      <c r="AV10">
        <v>3</v>
      </c>
      <c r="AW10">
        <v>1</v>
      </c>
      <c r="AX10">
        <v>0</v>
      </c>
      <c r="AY10">
        <f>SQRT(AX10)</f>
        <v>0</v>
      </c>
      <c r="AZ10">
        <v>0</v>
      </c>
    </row>
    <row r="11" spans="1:61" x14ac:dyDescent="0.3">
      <c r="A11" t="s">
        <v>30</v>
      </c>
      <c r="B11" s="6" t="s">
        <v>29</v>
      </c>
      <c r="C11">
        <v>1269.3499999999999</v>
      </c>
      <c r="D11">
        <v>-1269.3499999999999</v>
      </c>
      <c r="F11">
        <v>2.5</v>
      </c>
      <c r="G11">
        <v>2</v>
      </c>
      <c r="H11">
        <f t="shared" si="0"/>
        <v>0.50000000000000011</v>
      </c>
      <c r="I11">
        <v>0.70710678118654757</v>
      </c>
      <c r="J11">
        <f t="shared" si="1"/>
        <v>0.9799819922700268</v>
      </c>
      <c r="L11">
        <v>3</v>
      </c>
      <c r="M11">
        <v>1</v>
      </c>
      <c r="N11">
        <v>0</v>
      </c>
      <c r="O11">
        <f>SQRT(N11)</f>
        <v>0</v>
      </c>
      <c r="P11">
        <v>0</v>
      </c>
      <c r="AV11">
        <v>2</v>
      </c>
      <c r="AW11">
        <v>1</v>
      </c>
      <c r="AX11">
        <v>0</v>
      </c>
      <c r="AY11">
        <f>SQRT(AX11)</f>
        <v>0</v>
      </c>
      <c r="AZ11">
        <v>0</v>
      </c>
    </row>
    <row r="12" spans="1:61" x14ac:dyDescent="0.3">
      <c r="A12" t="s">
        <v>30</v>
      </c>
      <c r="B12" s="6" t="s">
        <v>29</v>
      </c>
      <c r="C12">
        <v>1272.8499999999999</v>
      </c>
      <c r="D12">
        <v>-1272.8499999999999</v>
      </c>
      <c r="F12">
        <v>3.5</v>
      </c>
      <c r="G12">
        <v>2</v>
      </c>
      <c r="H12">
        <f t="shared" si="0"/>
        <v>0.50000000000000011</v>
      </c>
      <c r="I12">
        <v>0.70710678118654757</v>
      </c>
      <c r="J12">
        <f t="shared" si="1"/>
        <v>0.9799819922700268</v>
      </c>
    </row>
    <row r="13" spans="1:61" x14ac:dyDescent="0.3">
      <c r="A13" t="s">
        <v>30</v>
      </c>
      <c r="B13" s="6" t="s">
        <v>15</v>
      </c>
      <c r="C13">
        <v>1276.0999999999999</v>
      </c>
      <c r="D13">
        <v>-1276.0999999999999</v>
      </c>
      <c r="F13">
        <v>4.6666670000000003</v>
      </c>
      <c r="G13">
        <v>3</v>
      </c>
      <c r="H13">
        <f t="shared" si="0"/>
        <v>0.33333333333333576</v>
      </c>
      <c r="I13">
        <v>0.57735026918962784</v>
      </c>
      <c r="J13">
        <f t="shared" si="1"/>
        <v>0.6533213281800202</v>
      </c>
      <c r="L13">
        <v>5</v>
      </c>
      <c r="M13">
        <v>1</v>
      </c>
      <c r="N13">
        <v>0</v>
      </c>
      <c r="O13">
        <f>SQRT(N13)</f>
        <v>0</v>
      </c>
      <c r="P13">
        <v>0</v>
      </c>
    </row>
    <row r="14" spans="1:61" x14ac:dyDescent="0.3">
      <c r="A14" t="s">
        <v>30</v>
      </c>
      <c r="B14" s="6" t="s">
        <v>15</v>
      </c>
      <c r="C14">
        <v>1277.2</v>
      </c>
      <c r="D14">
        <v>-1277.2</v>
      </c>
      <c r="F14">
        <v>3.3333330000000001</v>
      </c>
      <c r="G14">
        <v>3</v>
      </c>
      <c r="H14">
        <f t="shared" si="0"/>
        <v>0.33333333333333215</v>
      </c>
      <c r="I14">
        <v>0.57735026918962473</v>
      </c>
      <c r="J14">
        <f t="shared" si="1"/>
        <v>0.65332132818001676</v>
      </c>
    </row>
    <row r="15" spans="1:61" x14ac:dyDescent="0.3">
      <c r="A15" t="s">
        <v>30</v>
      </c>
      <c r="B15" s="6" t="s">
        <v>15</v>
      </c>
      <c r="C15">
        <v>1281.0999999999999</v>
      </c>
      <c r="D15">
        <v>-1281.0999999999999</v>
      </c>
      <c r="F15">
        <v>1.6666666666666667</v>
      </c>
      <c r="G15">
        <v>6</v>
      </c>
      <c r="H15">
        <f t="shared" si="0"/>
        <v>1.8666666666666665</v>
      </c>
      <c r="I15">
        <v>1.3662601021279464</v>
      </c>
      <c r="J15">
        <f t="shared" si="1"/>
        <v>1.0932156795407426</v>
      </c>
      <c r="L15">
        <v>1.6666666666666667</v>
      </c>
      <c r="M15">
        <v>6</v>
      </c>
      <c r="N15">
        <v>1.8666666666666665</v>
      </c>
      <c r="O15">
        <f>SQRT(N15)</f>
        <v>1.3662601021279464</v>
      </c>
      <c r="P15">
        <f>CONFIDENCE(0.05,O15,M15)</f>
        <v>1.0932156795407426</v>
      </c>
    </row>
    <row r="16" spans="1:61" x14ac:dyDescent="0.3">
      <c r="A16" t="s">
        <v>31</v>
      </c>
      <c r="B16" s="6" t="s">
        <v>13</v>
      </c>
      <c r="C16">
        <v>1067.3</v>
      </c>
      <c r="D16">
        <v>-1283.88141</v>
      </c>
      <c r="F16">
        <v>1.5</v>
      </c>
      <c r="G16">
        <v>8</v>
      </c>
      <c r="H16">
        <f t="shared" si="0"/>
        <v>0.8571428571428571</v>
      </c>
      <c r="I16">
        <v>0.92582009977255142</v>
      </c>
      <c r="J16">
        <f t="shared" si="1"/>
        <v>0.64154880846728946</v>
      </c>
      <c r="X16">
        <v>1.5</v>
      </c>
      <c r="Y16">
        <v>8</v>
      </c>
      <c r="Z16">
        <v>0.8571428571428571</v>
      </c>
      <c r="AA16">
        <f>SQRT(Z16)</f>
        <v>0.92582009977255142</v>
      </c>
      <c r="AB16">
        <f>CONFIDENCE(0.05,AA16,Y16)</f>
        <v>0.64154880846728946</v>
      </c>
    </row>
    <row r="17" spans="1:35" x14ac:dyDescent="0.3">
      <c r="A17" t="s">
        <v>27</v>
      </c>
      <c r="B17" s="6" t="s">
        <v>13</v>
      </c>
      <c r="C17">
        <v>983.4</v>
      </c>
      <c r="D17">
        <v>-1284.60016</v>
      </c>
      <c r="F17">
        <v>1.4</v>
      </c>
      <c r="G17">
        <v>5</v>
      </c>
      <c r="H17">
        <f t="shared" si="0"/>
        <v>0.29999999999999982</v>
      </c>
      <c r="I17">
        <v>0.54772255750516596</v>
      </c>
      <c r="J17">
        <f t="shared" si="1"/>
        <v>0.48009116763553072</v>
      </c>
      <c r="X17">
        <v>1.4</v>
      </c>
      <c r="Y17">
        <v>5</v>
      </c>
      <c r="Z17">
        <v>0.3</v>
      </c>
      <c r="AA17">
        <f>SQRT(Z17)</f>
        <v>0.54772255750516607</v>
      </c>
      <c r="AB17">
        <f>CONFIDENCE(0.05,AA17,Y17)</f>
        <v>0.48009116763553078</v>
      </c>
    </row>
    <row r="18" spans="1:35" x14ac:dyDescent="0.3">
      <c r="A18" t="s">
        <v>31</v>
      </c>
      <c r="B18" s="6" t="s">
        <v>13</v>
      </c>
      <c r="C18">
        <v>1069.2</v>
      </c>
      <c r="D18">
        <v>-1286.0126399999999</v>
      </c>
      <c r="F18">
        <v>1.4705882352941178</v>
      </c>
      <c r="G18">
        <v>17</v>
      </c>
      <c r="H18">
        <f t="shared" si="0"/>
        <v>1.0147058823529413</v>
      </c>
      <c r="I18">
        <v>1.0073261052672771</v>
      </c>
      <c r="J18">
        <f t="shared" si="1"/>
        <v>0.47884363542471775</v>
      </c>
      <c r="X18">
        <v>1.4705882352941178</v>
      </c>
      <c r="Y18">
        <v>17</v>
      </c>
      <c r="Z18">
        <v>1.0147058823529411</v>
      </c>
      <c r="AA18">
        <f>SQRT(Z18)</f>
        <v>1.0073261052672771</v>
      </c>
      <c r="AB18">
        <f>CONFIDENCE(0.05,AA18,Y18)</f>
        <v>0.47884363542471775</v>
      </c>
    </row>
    <row r="19" spans="1:35" x14ac:dyDescent="0.3">
      <c r="A19" t="s">
        <v>27</v>
      </c>
      <c r="B19" s="6" t="s">
        <v>13</v>
      </c>
      <c r="C19">
        <v>986</v>
      </c>
      <c r="D19">
        <v>-1287.7264</v>
      </c>
      <c r="F19">
        <v>0.36363636363636365</v>
      </c>
      <c r="G19">
        <v>11</v>
      </c>
      <c r="H19">
        <f t="shared" si="0"/>
        <v>0.85454545454545461</v>
      </c>
      <c r="I19">
        <v>0.92441627773717538</v>
      </c>
      <c r="J19">
        <f t="shared" si="1"/>
        <v>0.54628507160536821</v>
      </c>
      <c r="R19">
        <v>0.2</v>
      </c>
      <c r="S19">
        <v>5</v>
      </c>
      <c r="T19">
        <v>0.2</v>
      </c>
      <c r="U19">
        <f>SQRT(T19)</f>
        <v>0.44721359549995793</v>
      </c>
      <c r="V19">
        <f>CONFIDENCE(0.05,U19,S19)</f>
        <v>0.3919927969080107</v>
      </c>
      <c r="X19">
        <v>0.5</v>
      </c>
      <c r="Y19">
        <v>6</v>
      </c>
      <c r="Z19">
        <v>1.5</v>
      </c>
      <c r="AA19">
        <f>SQRT(Z19)</f>
        <v>1.2247448713915889</v>
      </c>
      <c r="AB19">
        <f>CONFIDENCE(0.05,AA19,Y19)</f>
        <v>0.9799819922700268</v>
      </c>
    </row>
    <row r="20" spans="1:35" x14ac:dyDescent="0.3">
      <c r="A20" t="s">
        <v>30</v>
      </c>
      <c r="B20" s="6" t="s">
        <v>13</v>
      </c>
      <c r="C20">
        <v>1288.2</v>
      </c>
      <c r="D20">
        <v>-1288.2</v>
      </c>
      <c r="F20">
        <v>0</v>
      </c>
      <c r="G20">
        <v>2</v>
      </c>
      <c r="H20">
        <f t="shared" si="0"/>
        <v>0</v>
      </c>
      <c r="I20">
        <v>0</v>
      </c>
      <c r="J20">
        <v>0</v>
      </c>
      <c r="X20">
        <v>0</v>
      </c>
      <c r="Y20">
        <v>2</v>
      </c>
      <c r="Z20">
        <v>0</v>
      </c>
      <c r="AA20">
        <f>SQRT(Z20)</f>
        <v>0</v>
      </c>
      <c r="AB20">
        <v>0</v>
      </c>
    </row>
    <row r="21" spans="1:35" x14ac:dyDescent="0.3">
      <c r="A21" t="s">
        <v>30</v>
      </c>
      <c r="B21" s="6" t="s">
        <v>13</v>
      </c>
      <c r="C21">
        <v>1289.4000000000001</v>
      </c>
      <c r="D21">
        <v>-1289.4000000000001</v>
      </c>
      <c r="F21">
        <v>0</v>
      </c>
      <c r="G21">
        <v>3</v>
      </c>
      <c r="H21">
        <f t="shared" si="0"/>
        <v>0</v>
      </c>
      <c r="I21">
        <v>0</v>
      </c>
      <c r="J21">
        <v>0</v>
      </c>
      <c r="L21">
        <v>0</v>
      </c>
      <c r="M21">
        <v>2</v>
      </c>
      <c r="N21">
        <v>0</v>
      </c>
      <c r="O21">
        <f t="shared" ref="O21:O28" si="2">SQRT(N21)</f>
        <v>0</v>
      </c>
      <c r="P21">
        <v>0</v>
      </c>
      <c r="AD21">
        <v>0</v>
      </c>
      <c r="AE21">
        <v>1</v>
      </c>
      <c r="AF21">
        <v>0</v>
      </c>
      <c r="AG21">
        <f>SQRT(AF21)</f>
        <v>0</v>
      </c>
      <c r="AH21">
        <v>0</v>
      </c>
      <c r="AI21">
        <v>0</v>
      </c>
    </row>
    <row r="22" spans="1:35" x14ac:dyDescent="0.3">
      <c r="A22" t="s">
        <v>31</v>
      </c>
      <c r="B22" s="6" t="s">
        <v>13</v>
      </c>
      <c r="C22">
        <v>1072.5</v>
      </c>
      <c r="D22">
        <v>-1289.71425</v>
      </c>
      <c r="F22">
        <v>0</v>
      </c>
      <c r="G22">
        <v>17</v>
      </c>
      <c r="H22">
        <f t="shared" si="0"/>
        <v>0</v>
      </c>
      <c r="I22">
        <v>0</v>
      </c>
      <c r="J22">
        <v>0</v>
      </c>
      <c r="L22">
        <v>0</v>
      </c>
      <c r="M22">
        <v>17</v>
      </c>
      <c r="N22">
        <v>0</v>
      </c>
      <c r="O22">
        <f t="shared" si="2"/>
        <v>0</v>
      </c>
      <c r="P22">
        <v>0</v>
      </c>
    </row>
    <row r="23" spans="1:35" x14ac:dyDescent="0.3">
      <c r="A23" t="s">
        <v>27</v>
      </c>
      <c r="B23" s="6" t="s">
        <v>11</v>
      </c>
      <c r="C23">
        <v>988.5</v>
      </c>
      <c r="D23">
        <v>-1290.7324000000001</v>
      </c>
      <c r="F23">
        <v>0</v>
      </c>
      <c r="G23">
        <v>24</v>
      </c>
      <c r="H23">
        <f t="shared" si="0"/>
        <v>0</v>
      </c>
      <c r="I23">
        <v>0</v>
      </c>
      <c r="J23">
        <v>0</v>
      </c>
      <c r="L23">
        <v>0</v>
      </c>
      <c r="M23">
        <v>21</v>
      </c>
      <c r="N23">
        <v>0</v>
      </c>
      <c r="O23">
        <f t="shared" si="2"/>
        <v>0</v>
      </c>
      <c r="P23">
        <v>0</v>
      </c>
      <c r="AD23">
        <v>0</v>
      </c>
      <c r="AE23">
        <v>3</v>
      </c>
      <c r="AF23">
        <v>0</v>
      </c>
      <c r="AG23">
        <f>SQRT(AF23)</f>
        <v>0</v>
      </c>
      <c r="AH23">
        <v>0</v>
      </c>
      <c r="AI23">
        <v>0</v>
      </c>
    </row>
    <row r="24" spans="1:35" x14ac:dyDescent="0.3">
      <c r="A24" t="s">
        <v>31</v>
      </c>
      <c r="B24" s="6" t="s">
        <v>11</v>
      </c>
      <c r="C24">
        <v>1073.9000000000001</v>
      </c>
      <c r="D24">
        <v>-1291.2846300000001</v>
      </c>
      <c r="F24">
        <v>0</v>
      </c>
      <c r="G24">
        <v>21</v>
      </c>
      <c r="H24">
        <f t="shared" si="0"/>
        <v>0</v>
      </c>
      <c r="I24">
        <v>0</v>
      </c>
      <c r="J24">
        <v>0</v>
      </c>
      <c r="L24">
        <v>0</v>
      </c>
      <c r="M24">
        <v>15</v>
      </c>
      <c r="N24">
        <v>0</v>
      </c>
      <c r="O24">
        <f t="shared" si="2"/>
        <v>0</v>
      </c>
      <c r="P24">
        <v>0</v>
      </c>
      <c r="AD24">
        <v>0</v>
      </c>
      <c r="AE24">
        <v>6</v>
      </c>
      <c r="AF24">
        <v>0</v>
      </c>
      <c r="AG24">
        <f>SQRT(AF24)</f>
        <v>0</v>
      </c>
      <c r="AH24">
        <v>0</v>
      </c>
      <c r="AI24">
        <v>0</v>
      </c>
    </row>
    <row r="25" spans="1:35" x14ac:dyDescent="0.3">
      <c r="A25" t="s">
        <v>31</v>
      </c>
      <c r="B25" s="6" t="s">
        <v>11</v>
      </c>
      <c r="C25">
        <v>1074.4000000000001</v>
      </c>
      <c r="D25">
        <v>-1291.84548</v>
      </c>
      <c r="F25">
        <v>0</v>
      </c>
      <c r="G25">
        <v>6</v>
      </c>
      <c r="H25">
        <f t="shared" si="0"/>
        <v>0</v>
      </c>
      <c r="I25">
        <v>0</v>
      </c>
      <c r="J25">
        <v>0</v>
      </c>
      <c r="L25">
        <v>0</v>
      </c>
      <c r="M25">
        <v>4</v>
      </c>
      <c r="N25">
        <v>0</v>
      </c>
      <c r="O25">
        <f t="shared" si="2"/>
        <v>0</v>
      </c>
      <c r="P25">
        <v>0</v>
      </c>
      <c r="AD25">
        <v>0</v>
      </c>
      <c r="AE25">
        <v>2</v>
      </c>
      <c r="AF25">
        <v>0</v>
      </c>
      <c r="AG25">
        <f>SQRT(AF25)</f>
        <v>0</v>
      </c>
      <c r="AH25">
        <v>0</v>
      </c>
      <c r="AI25">
        <v>0</v>
      </c>
    </row>
    <row r="26" spans="1:35" x14ac:dyDescent="0.3">
      <c r="A26" t="s">
        <v>31</v>
      </c>
      <c r="B26" s="6" t="s">
        <v>11</v>
      </c>
      <c r="C26">
        <v>1076.0999999999999</v>
      </c>
      <c r="D26">
        <v>-1293.7523699999999</v>
      </c>
      <c r="F26">
        <v>1.1818181818181819</v>
      </c>
      <c r="G26">
        <v>11</v>
      </c>
      <c r="H26">
        <f t="shared" si="0"/>
        <v>0.76363636363636367</v>
      </c>
      <c r="I26">
        <v>0.87386289750530299</v>
      </c>
      <c r="J26">
        <f>CONFIDENCE(0.05,I26,G26)</f>
        <v>0.51641048198059147</v>
      </c>
      <c r="L26">
        <v>0.875</v>
      </c>
      <c r="M26">
        <v>8</v>
      </c>
      <c r="N26">
        <v>0.6964285714285714</v>
      </c>
      <c r="O26">
        <f t="shared" si="2"/>
        <v>0.83452296039628016</v>
      </c>
      <c r="P26">
        <f>CONFIDENCE(0.05,O26,M26)</f>
        <v>0.57828428116040953</v>
      </c>
      <c r="R26">
        <v>1.75</v>
      </c>
      <c r="S26">
        <v>4</v>
      </c>
      <c r="T26">
        <v>0.25</v>
      </c>
      <c r="U26">
        <f>SQRT(T26)</f>
        <v>0.5</v>
      </c>
      <c r="V26">
        <f>CONFIDENCE(0.05,U26,S26)</f>
        <v>0.4899909961350134</v>
      </c>
    </row>
    <row r="27" spans="1:35" x14ac:dyDescent="0.3">
      <c r="A27" t="s">
        <v>31</v>
      </c>
      <c r="B27" s="6" t="s">
        <v>11</v>
      </c>
      <c r="C27">
        <v>1076.3</v>
      </c>
      <c r="D27">
        <v>-1293.9767099999999</v>
      </c>
      <c r="F27">
        <v>0.12903225806451613</v>
      </c>
      <c r="G27">
        <v>31</v>
      </c>
      <c r="H27">
        <f t="shared" si="0"/>
        <v>0.12903225806451615</v>
      </c>
      <c r="I27">
        <v>0.35921060405354982</v>
      </c>
      <c r="J27">
        <f>CONFIDENCE(0.05,I27,G27)</f>
        <v>0.12644928932516478</v>
      </c>
      <c r="L27">
        <v>0.22222222222222221</v>
      </c>
      <c r="M27">
        <v>18</v>
      </c>
      <c r="N27">
        <v>0.53594771241830064</v>
      </c>
      <c r="O27">
        <f t="shared" si="2"/>
        <v>0.73208449814095955</v>
      </c>
      <c r="P27">
        <f>CONFIDENCE(0.05,O27,M27)</f>
        <v>0.33819956857355676</v>
      </c>
      <c r="R27">
        <v>0</v>
      </c>
      <c r="S27">
        <v>8</v>
      </c>
      <c r="T27">
        <v>0</v>
      </c>
      <c r="U27">
        <f>SQRT(T27)</f>
        <v>0</v>
      </c>
      <c r="V27">
        <v>0</v>
      </c>
      <c r="AD27">
        <v>0</v>
      </c>
      <c r="AE27">
        <v>5</v>
      </c>
      <c r="AF27">
        <v>0</v>
      </c>
      <c r="AG27">
        <f>SQRT(AF27)</f>
        <v>0</v>
      </c>
      <c r="AH27">
        <v>0</v>
      </c>
      <c r="AI27">
        <v>0</v>
      </c>
    </row>
    <row r="28" spans="1:35" x14ac:dyDescent="0.3">
      <c r="A28" t="s">
        <v>30</v>
      </c>
      <c r="B28" s="6" t="s">
        <v>11</v>
      </c>
      <c r="C28">
        <v>1294.0999999999999</v>
      </c>
      <c r="D28">
        <v>-1294.0999999999999</v>
      </c>
      <c r="F28">
        <v>0</v>
      </c>
      <c r="G28">
        <v>4</v>
      </c>
      <c r="H28">
        <f t="shared" si="0"/>
        <v>0</v>
      </c>
      <c r="I28">
        <v>0</v>
      </c>
      <c r="J28">
        <v>0</v>
      </c>
      <c r="L28">
        <v>0</v>
      </c>
      <c r="M28">
        <v>4</v>
      </c>
      <c r="N28">
        <v>0</v>
      </c>
      <c r="O28">
        <f t="shared" si="2"/>
        <v>0</v>
      </c>
      <c r="P28">
        <v>0</v>
      </c>
    </row>
    <row r="29" spans="1:35" x14ac:dyDescent="0.3">
      <c r="A29" t="s">
        <v>27</v>
      </c>
      <c r="B29" s="6" t="s">
        <v>11</v>
      </c>
      <c r="C29">
        <v>992</v>
      </c>
      <c r="D29">
        <v>-1294.9408000000001</v>
      </c>
      <c r="F29">
        <v>1.1428571428571428</v>
      </c>
      <c r="G29">
        <v>7</v>
      </c>
      <c r="H29">
        <f t="shared" si="0"/>
        <v>0.80952380952380976</v>
      </c>
      <c r="I29">
        <v>0.89973541084243747</v>
      </c>
      <c r="J29">
        <f t="shared" ref="J29:J36" si="3">CONFIDENCE(0.05,I29,G29)</f>
        <v>0.66652107229116464</v>
      </c>
      <c r="R29">
        <v>1.5</v>
      </c>
      <c r="S29">
        <v>4</v>
      </c>
      <c r="T29">
        <v>1</v>
      </c>
      <c r="U29">
        <f>SQRT(T29)</f>
        <v>1</v>
      </c>
      <c r="V29">
        <f>CONFIDENCE(0.05,U29,S29)</f>
        <v>0.9799819922700268</v>
      </c>
      <c r="X29">
        <v>0.66666666666666663</v>
      </c>
      <c r="Y29">
        <v>3</v>
      </c>
      <c r="Z29">
        <v>0.33333299999999999</v>
      </c>
      <c r="AA29">
        <f>SQRT(Z29)</f>
        <v>0.57734998051441899</v>
      </c>
      <c r="AB29">
        <f>CONFIDENCE(0.05,AA29,Y29)</f>
        <v>0.65332100151927208</v>
      </c>
    </row>
    <row r="30" spans="1:35" x14ac:dyDescent="0.3">
      <c r="A30" t="s">
        <v>30</v>
      </c>
      <c r="B30" s="6" t="s">
        <v>11</v>
      </c>
      <c r="C30">
        <v>1295</v>
      </c>
      <c r="D30">
        <v>-1295</v>
      </c>
      <c r="F30">
        <v>0.16666666666666666</v>
      </c>
      <c r="G30">
        <v>6</v>
      </c>
      <c r="H30">
        <f t="shared" si="0"/>
        <v>0.16666666666666666</v>
      </c>
      <c r="I30">
        <v>0.40824829046386302</v>
      </c>
      <c r="J30">
        <f t="shared" si="3"/>
        <v>0.32666066409000899</v>
      </c>
      <c r="L30">
        <v>0</v>
      </c>
      <c r="M30">
        <v>5</v>
      </c>
      <c r="N30">
        <v>0</v>
      </c>
      <c r="O30">
        <f t="shared" ref="O30:O36" si="4">SQRT(N30)</f>
        <v>0</v>
      </c>
      <c r="P30">
        <v>0</v>
      </c>
      <c r="AD30">
        <v>1</v>
      </c>
      <c r="AE30">
        <v>1</v>
      </c>
      <c r="AF30">
        <v>0</v>
      </c>
      <c r="AG30">
        <f>SQRT(AF30)</f>
        <v>0</v>
      </c>
      <c r="AH30">
        <v>0</v>
      </c>
      <c r="AI30">
        <v>0</v>
      </c>
    </row>
    <row r="31" spans="1:35" x14ac:dyDescent="0.3">
      <c r="A31" t="s">
        <v>31</v>
      </c>
      <c r="B31" s="6" t="s">
        <v>11</v>
      </c>
      <c r="C31">
        <v>1077.3</v>
      </c>
      <c r="D31">
        <v>-1295.0984099999998</v>
      </c>
      <c r="F31">
        <v>2.8888888888888888</v>
      </c>
      <c r="G31">
        <v>9</v>
      </c>
      <c r="H31">
        <f t="shared" si="0"/>
        <v>0.61111111111111072</v>
      </c>
      <c r="I31">
        <v>0.78173595997057133</v>
      </c>
      <c r="J31">
        <f t="shared" si="3"/>
        <v>0.51072477565405494</v>
      </c>
      <c r="L31">
        <v>3.25</v>
      </c>
      <c r="M31">
        <v>4</v>
      </c>
      <c r="N31">
        <v>0.25</v>
      </c>
      <c r="O31">
        <f t="shared" si="4"/>
        <v>0.5</v>
      </c>
      <c r="P31">
        <f>CONFIDENCE(0.05,O31,M31)</f>
        <v>0.4899909961350134</v>
      </c>
      <c r="R31">
        <v>3</v>
      </c>
      <c r="S31">
        <v>4</v>
      </c>
      <c r="T31">
        <v>0</v>
      </c>
      <c r="U31">
        <f>SQRT(T31)</f>
        <v>0</v>
      </c>
      <c r="V31">
        <v>0</v>
      </c>
    </row>
    <row r="32" spans="1:35" x14ac:dyDescent="0.3">
      <c r="A32" t="s">
        <v>30</v>
      </c>
      <c r="B32" s="6" t="s">
        <v>11</v>
      </c>
      <c r="C32">
        <v>1295.8</v>
      </c>
      <c r="D32">
        <v>-1295.8</v>
      </c>
      <c r="F32">
        <v>0.875</v>
      </c>
      <c r="G32">
        <v>8</v>
      </c>
      <c r="H32">
        <f t="shared" si="0"/>
        <v>0.12500000000000003</v>
      </c>
      <c r="I32">
        <v>0.35355339059327379</v>
      </c>
      <c r="J32">
        <f t="shared" si="3"/>
        <v>0.2449954980675067</v>
      </c>
      <c r="L32">
        <v>1</v>
      </c>
      <c r="M32">
        <v>4</v>
      </c>
      <c r="N32">
        <v>0</v>
      </c>
      <c r="O32">
        <f t="shared" si="4"/>
        <v>0</v>
      </c>
      <c r="P32">
        <v>0</v>
      </c>
      <c r="R32">
        <v>1</v>
      </c>
      <c r="S32">
        <v>2</v>
      </c>
      <c r="T32">
        <v>0</v>
      </c>
      <c r="U32">
        <f>SQRT(T32)</f>
        <v>0</v>
      </c>
      <c r="V32">
        <v>0</v>
      </c>
      <c r="AD32">
        <v>0.5</v>
      </c>
      <c r="AE32">
        <v>2</v>
      </c>
      <c r="AF32">
        <v>0.5</v>
      </c>
      <c r="AG32">
        <f>SQRT(AF32)</f>
        <v>0.70710678118654757</v>
      </c>
      <c r="AH32">
        <f>CONFIDENCE(0.05,AG32,AE32)</f>
        <v>0.9799819922700268</v>
      </c>
      <c r="AI32">
        <v>0</v>
      </c>
    </row>
    <row r="33" spans="1:35" x14ac:dyDescent="0.3">
      <c r="A33" t="s">
        <v>30</v>
      </c>
      <c r="B33" s="6" t="s">
        <v>11</v>
      </c>
      <c r="C33">
        <v>1297</v>
      </c>
      <c r="D33">
        <v>-1297</v>
      </c>
      <c r="F33">
        <v>1.2142857142857142</v>
      </c>
      <c r="G33">
        <v>14</v>
      </c>
      <c r="H33">
        <f t="shared" si="0"/>
        <v>0.18131868131868137</v>
      </c>
      <c r="I33">
        <v>0.42581531362632014</v>
      </c>
      <c r="J33">
        <f t="shared" si="3"/>
        <v>0.2230516032075274</v>
      </c>
      <c r="L33">
        <v>1.2857142857142858</v>
      </c>
      <c r="M33">
        <v>7</v>
      </c>
      <c r="N33">
        <v>0.23809523809523814</v>
      </c>
      <c r="O33">
        <f t="shared" si="4"/>
        <v>0.48795003647426666</v>
      </c>
      <c r="P33">
        <f>CONFIDENCE(0.05,O33,M33)</f>
        <v>0.36147180339475993</v>
      </c>
      <c r="R33">
        <v>1.1666666666666667</v>
      </c>
      <c r="S33">
        <v>6</v>
      </c>
      <c r="T33">
        <v>0.1666666666666668</v>
      </c>
      <c r="U33">
        <f>SQRT(T33)</f>
        <v>0.40824829046386318</v>
      </c>
      <c r="V33">
        <f>CONFIDENCE(0.05,U33,S33)</f>
        <v>0.3266606640900091</v>
      </c>
      <c r="AD33">
        <v>1</v>
      </c>
      <c r="AE33">
        <v>1</v>
      </c>
      <c r="AF33">
        <v>0</v>
      </c>
      <c r="AG33">
        <f>SQRT(AF33)</f>
        <v>0</v>
      </c>
      <c r="AH33">
        <v>0</v>
      </c>
      <c r="AI33">
        <v>0</v>
      </c>
    </row>
    <row r="34" spans="1:35" x14ac:dyDescent="0.3">
      <c r="A34" t="s">
        <v>30</v>
      </c>
      <c r="B34" s="6" t="s">
        <v>11</v>
      </c>
      <c r="C34">
        <v>1297.5999999999999</v>
      </c>
      <c r="D34">
        <v>-1297.5999999999999</v>
      </c>
      <c r="F34">
        <v>1.1111111111111112</v>
      </c>
      <c r="G34">
        <v>9</v>
      </c>
      <c r="H34">
        <f t="shared" si="0"/>
        <v>0.3611111111111111</v>
      </c>
      <c r="I34">
        <v>0.60092521257733156</v>
      </c>
      <c r="J34">
        <f t="shared" si="3"/>
        <v>0.39259725801788187</v>
      </c>
      <c r="L34">
        <v>1.6666669999999999</v>
      </c>
      <c r="M34">
        <v>3</v>
      </c>
      <c r="N34">
        <v>0.33333299999999999</v>
      </c>
      <c r="O34">
        <f t="shared" si="4"/>
        <v>0.57734998051441899</v>
      </c>
      <c r="P34">
        <f>CONFIDENCE(0.05,O34,M34)</f>
        <v>0.65332100151927208</v>
      </c>
      <c r="R34">
        <v>1</v>
      </c>
      <c r="S34">
        <v>5</v>
      </c>
      <c r="T34">
        <v>0.5</v>
      </c>
      <c r="U34">
        <f>SQRT(T34)</f>
        <v>0.70710678118654757</v>
      </c>
      <c r="V34">
        <f>CONFIDENCE(0.05,U34,S34)</f>
        <v>0.61979503230456146</v>
      </c>
      <c r="AD34">
        <v>1</v>
      </c>
      <c r="AE34">
        <v>1</v>
      </c>
      <c r="AF34">
        <v>0</v>
      </c>
      <c r="AG34">
        <f>SQRT(AF34)</f>
        <v>0</v>
      </c>
      <c r="AH34">
        <v>0</v>
      </c>
      <c r="AI34">
        <v>0</v>
      </c>
    </row>
    <row r="35" spans="1:35" x14ac:dyDescent="0.3">
      <c r="A35" t="s">
        <v>30</v>
      </c>
      <c r="B35" s="6" t="s">
        <v>32</v>
      </c>
      <c r="C35">
        <v>1298.5999999999999</v>
      </c>
      <c r="D35">
        <v>-1298.5999999999999</v>
      </c>
      <c r="F35">
        <v>2.8</v>
      </c>
      <c r="G35">
        <v>5</v>
      </c>
      <c r="H35">
        <f t="shared" si="0"/>
        <v>0.19999999999999929</v>
      </c>
      <c r="I35">
        <v>0.44721359549995715</v>
      </c>
      <c r="J35">
        <f t="shared" si="3"/>
        <v>0.39199279690801003</v>
      </c>
      <c r="L35">
        <v>3</v>
      </c>
      <c r="M35">
        <v>4</v>
      </c>
      <c r="N35">
        <v>0</v>
      </c>
      <c r="O35">
        <f t="shared" si="4"/>
        <v>0</v>
      </c>
      <c r="P35">
        <v>0</v>
      </c>
      <c r="R35">
        <v>2</v>
      </c>
      <c r="S35">
        <v>1</v>
      </c>
      <c r="T35">
        <v>0</v>
      </c>
      <c r="U35">
        <f>SQRT(T35)</f>
        <v>0</v>
      </c>
      <c r="V35">
        <v>0</v>
      </c>
    </row>
    <row r="36" spans="1:35" x14ac:dyDescent="0.3">
      <c r="A36" t="s">
        <v>30</v>
      </c>
      <c r="B36" s="6" t="s">
        <v>32</v>
      </c>
      <c r="C36">
        <v>1299.2</v>
      </c>
      <c r="D36">
        <v>-1299.2</v>
      </c>
      <c r="F36">
        <v>1.2222219999999999</v>
      </c>
      <c r="G36">
        <v>9</v>
      </c>
      <c r="H36">
        <f t="shared" si="0"/>
        <v>0.19444444444444439</v>
      </c>
      <c r="I36">
        <v>0.44095855184409838</v>
      </c>
      <c r="J36">
        <f t="shared" si="3"/>
        <v>0.28808762676312361</v>
      </c>
      <c r="L36">
        <v>1.2222222222222223</v>
      </c>
      <c r="M36">
        <v>9</v>
      </c>
      <c r="N36">
        <v>0.19444444444444442</v>
      </c>
      <c r="O36">
        <f t="shared" si="4"/>
        <v>0.44095855184409838</v>
      </c>
      <c r="P36">
        <f>CONFIDENCE(0.05,O36,M36)</f>
        <v>0.28808762676312361</v>
      </c>
      <c r="AD36">
        <v>1</v>
      </c>
      <c r="AE36">
        <v>1</v>
      </c>
      <c r="AF36">
        <v>0</v>
      </c>
      <c r="AG36">
        <f>SQRT(AF36)</f>
        <v>0</v>
      </c>
      <c r="AH36">
        <v>0</v>
      </c>
      <c r="AI36">
        <v>0</v>
      </c>
    </row>
  </sheetData>
  <mergeCells count="8">
    <mergeCell ref="AP1:AT1"/>
    <mergeCell ref="AV1:AZ1"/>
    <mergeCell ref="F1:J1"/>
    <mergeCell ref="L1:P1"/>
    <mergeCell ref="R1:V1"/>
    <mergeCell ref="X1:AB1"/>
    <mergeCell ref="AD1:AH1"/>
    <mergeCell ref="AJ1:AN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Counts per Specimen</vt:lpstr>
      <vt:lpstr>Species matrix</vt:lpstr>
      <vt:lpstr>Species by Depth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misha whittingham</dc:creator>
  <cp:lastModifiedBy>misha whittingham</cp:lastModifiedBy>
  <dcterms:created xsi:type="dcterms:W3CDTF">2021-04-22T20:17:09Z</dcterms:created>
  <dcterms:modified xsi:type="dcterms:W3CDTF">2021-08-23T04:32:04Z</dcterms:modified>
</cp:coreProperties>
</file>