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birnbaum/Dropbox (CSU Fullerton)/ Current Projects/A____Spring2022/salary context submit/"/>
    </mc:Choice>
  </mc:AlternateContent>
  <xr:revisionPtr revIDLastSave="0" documentId="8_{46F88147-BD1E-FC45-8CE8-67F480F1D46E}" xr6:coauthVersionLast="47" xr6:coauthVersionMax="47" xr10:uidLastSave="{00000000-0000-0000-0000-000000000000}"/>
  <bookViews>
    <workbookView xWindow="500" yWindow="900" windowWidth="24640" windowHeight="14200" activeTab="2" xr2:uid="{F9079FC4-3398-8F4B-BAB6-609EA93270BB}"/>
  </bookViews>
  <sheets>
    <sheet name="Fig Predicted cubics" sheetId="2" r:id="rId1"/>
    <sheet name="calcs" sheetId="1" r:id="rId2"/>
    <sheet name="README" sheetId="3" r:id="rId3"/>
  </sheets>
  <definedNames>
    <definedName name="a_">calcs!$P$14</definedName>
    <definedName name="alpha_">calcs!$M$17:$M$24</definedName>
    <definedName name="beta_">calcs!$N$17:$N$24</definedName>
    <definedName name="max_">calcs!$P$17:$P$24</definedName>
    <definedName name="min_">calcs!$O$17:$O$24</definedName>
    <definedName name="solver_adj" localSheetId="1" hidden="1">calcs!$M$10:$P$11,calcs!$N$14,calcs!$P$14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itr" localSheetId="1" hidden="1">2147483647</definedName>
    <definedName name="solver_lhs1" localSheetId="1" hidden="1">calcs!$M$10</definedName>
    <definedName name="solver_lhs2" localSheetId="1" hidden="1">calcs!$N$10</definedName>
    <definedName name="solver_lhs3" localSheetId="1" hidden="1">calcs!$O$10</definedName>
    <definedName name="solver_lhs4" localSheetId="1" hidden="1">calcs!$O$11</definedName>
    <definedName name="solver_lhs5" localSheetId="1" hidden="1">calcs!$P$10</definedName>
    <definedName name="solver_lhs6" localSheetId="1" hidden="1">calcs!$P$11</definedName>
    <definedName name="solver_lhs7" localSheetId="1" hidden="1">calcs!$P$19</definedName>
    <definedName name="solver_lhs8" localSheetId="1" hidden="1">calcs!$P$20</definedName>
    <definedName name="solver_lin" localSheetId="1" hidden="1">2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6</definedName>
    <definedName name="solver_opt" localSheetId="1" hidden="1">calcs!$Q$25</definedName>
    <definedName name="solver_pre" localSheetId="1" hidden="1">0.000001</definedName>
    <definedName name="solver_rbv" localSheetId="1" hidden="1">1</definedName>
    <definedName name="solver_rel1" localSheetId="1" hidden="1">3</definedName>
    <definedName name="solver_rel2" localSheetId="1" hidden="1">3</definedName>
    <definedName name="solver_rel3" localSheetId="1" hidden="1">1</definedName>
    <definedName name="solver_rel4" localSheetId="1" hidden="1">1</definedName>
    <definedName name="solver_rel5" localSheetId="1" hidden="1">3</definedName>
    <definedName name="solver_rel6" localSheetId="1" hidden="1">3</definedName>
    <definedName name="solver_rel7" localSheetId="1" hidden="1">3</definedName>
    <definedName name="solver_rel8" localSheetId="1" hidden="1">3</definedName>
    <definedName name="solver_rhs1" localSheetId="1" hidden="1">0.000001</definedName>
    <definedName name="solver_rhs2" localSheetId="1" hidden="1">0.000001</definedName>
    <definedName name="solver_rhs3" localSheetId="1" hidden="1">40</definedName>
    <definedName name="solver_rhs4" localSheetId="1" hidden="1">40</definedName>
    <definedName name="solver_rhs5" localSheetId="1" hidden="1">54</definedName>
    <definedName name="solver_rhs6" localSheetId="1" hidden="1">54</definedName>
    <definedName name="solver_rhs7" localSheetId="1" hidden="1">52</definedName>
    <definedName name="solver_rhs8" localSheetId="1" hidden="1">52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2</definedName>
    <definedName name="w_">calcs!$N$14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5" i="1" l="1"/>
  <c r="M17" i="1"/>
  <c r="N20" i="1"/>
  <c r="O20" i="1"/>
  <c r="P20" i="1"/>
  <c r="N19" i="1"/>
  <c r="O19" i="1"/>
  <c r="P19" i="1"/>
  <c r="N18" i="1"/>
  <c r="O18" i="1"/>
  <c r="P18" i="1"/>
  <c r="N17" i="1"/>
  <c r="O17" i="1"/>
  <c r="P17" i="1"/>
  <c r="M20" i="1"/>
  <c r="M19" i="1"/>
  <c r="M18" i="1"/>
  <c r="B8" i="1"/>
  <c r="I33" i="1" l="1"/>
  <c r="G32" i="1"/>
  <c r="H33" i="1"/>
  <c r="H32" i="1"/>
  <c r="G33" i="1"/>
  <c r="I32" i="1"/>
  <c r="L39" i="1"/>
  <c r="O40" i="1"/>
  <c r="G41" i="1"/>
  <c r="L38" i="1"/>
  <c r="K38" i="1"/>
  <c r="J38" i="1"/>
  <c r="M39" i="1"/>
  <c r="P40" i="1"/>
  <c r="O41" i="1"/>
  <c r="J39" i="1"/>
  <c r="I40" i="1"/>
  <c r="H41" i="1"/>
  <c r="K41" i="1"/>
  <c r="J41" i="1"/>
  <c r="N38" i="1"/>
  <c r="Q39" i="1"/>
  <c r="I39" i="1"/>
  <c r="L40" i="1"/>
  <c r="H40" i="1"/>
  <c r="M38" i="1"/>
  <c r="P39" i="1"/>
  <c r="H39" i="1"/>
  <c r="K40" i="1"/>
  <c r="N41" i="1"/>
  <c r="P38" i="1"/>
  <c r="H38" i="1"/>
  <c r="G40" i="1"/>
  <c r="I41" i="1"/>
  <c r="G38" i="1"/>
  <c r="Q38" i="1"/>
  <c r="I38" i="1"/>
  <c r="O39" i="1"/>
  <c r="K39" i="1"/>
  <c r="N40" i="1"/>
  <c r="J40" i="1"/>
  <c r="Q41" i="1"/>
  <c r="M41" i="1"/>
  <c r="G30" i="1"/>
  <c r="O38" i="1"/>
  <c r="G39" i="1"/>
  <c r="N39" i="1"/>
  <c r="Q40" i="1"/>
  <c r="M40" i="1"/>
  <c r="P41" i="1"/>
  <c r="L41" i="1"/>
  <c r="K30" i="1"/>
  <c r="K32" i="1"/>
  <c r="I31" i="1"/>
  <c r="N30" i="1"/>
  <c r="J30" i="1"/>
  <c r="Q30" i="1"/>
  <c r="M30" i="1"/>
  <c r="I30" i="1"/>
  <c r="P30" i="1"/>
  <c r="L30" i="1"/>
  <c r="H30" i="1"/>
  <c r="O30" i="1"/>
  <c r="L33" i="1"/>
  <c r="N32" i="1"/>
  <c r="P32" i="1"/>
  <c r="P33" i="1"/>
  <c r="J32" i="1"/>
  <c r="O33" i="1"/>
  <c r="K33" i="1"/>
  <c r="Q32" i="1"/>
  <c r="M32" i="1"/>
  <c r="N33" i="1"/>
  <c r="J33" i="1"/>
  <c r="L32" i="1"/>
  <c r="Q33" i="1"/>
  <c r="M33" i="1"/>
  <c r="O32" i="1"/>
  <c r="G31" i="1"/>
  <c r="N31" i="1"/>
  <c r="Q31" i="1"/>
  <c r="M31" i="1"/>
  <c r="P31" i="1"/>
  <c r="L31" i="1"/>
  <c r="H31" i="1"/>
  <c r="O31" i="1"/>
  <c r="K31" i="1"/>
  <c r="J31" i="1"/>
  <c r="G19" i="1"/>
  <c r="I17" i="1"/>
  <c r="K20" i="1"/>
  <c r="G18" i="1"/>
  <c r="K19" i="1"/>
  <c r="H20" i="1"/>
  <c r="I19" i="1"/>
  <c r="J18" i="1"/>
  <c r="E18" i="1"/>
  <c r="E19" i="1"/>
  <c r="G20" i="1"/>
  <c r="K18" i="1"/>
  <c r="H18" i="1"/>
  <c r="F17" i="1"/>
  <c r="J20" i="1"/>
  <c r="E20" i="1"/>
  <c r="F20" i="1"/>
  <c r="J19" i="1"/>
  <c r="F19" i="1"/>
  <c r="H19" i="1"/>
  <c r="F18" i="1"/>
  <c r="H17" i="1"/>
  <c r="E17" i="1"/>
  <c r="K17" i="1"/>
  <c r="G17" i="1"/>
  <c r="J17" i="1"/>
  <c r="I20" i="1"/>
  <c r="I18" i="1"/>
  <c r="Q18" i="1" l="1"/>
  <c r="Q20" i="1"/>
  <c r="Q19" i="1"/>
  <c r="Q17" i="1"/>
</calcChain>
</file>

<file path=xl/sharedStrings.xml><?xml version="1.0" encoding="utf-8"?>
<sst xmlns="http://schemas.openxmlformats.org/spreadsheetml/2006/main" count="46" uniqueCount="35">
  <si>
    <t>income 3-4</t>
  </si>
  <si>
    <t>RANK1</t>
  </si>
  <si>
    <t>RANK2</t>
  </si>
  <si>
    <t>PREDICTIONS</t>
  </si>
  <si>
    <t>alpha</t>
  </si>
  <si>
    <t>beta</t>
  </si>
  <si>
    <t>min</t>
  </si>
  <si>
    <t>max</t>
  </si>
  <si>
    <t>FIT</t>
  </si>
  <si>
    <t>F(x)</t>
  </si>
  <si>
    <t>w_</t>
  </si>
  <si>
    <t>a_ =</t>
  </si>
  <si>
    <t>income 1-2</t>
  </si>
  <si>
    <t>C1 low pred</t>
  </si>
  <si>
    <t>C2 low pred</t>
  </si>
  <si>
    <t>C1 high pred</t>
  </si>
  <si>
    <t>C2 high pred</t>
  </si>
  <si>
    <t>C1 low</t>
  </si>
  <si>
    <t>C2 low</t>
  </si>
  <si>
    <t>C1 high</t>
  </si>
  <si>
    <t>C2 high</t>
  </si>
  <si>
    <t>C2-low</t>
  </si>
  <si>
    <t>C1-low</t>
  </si>
  <si>
    <t>C1-high</t>
  </si>
  <si>
    <t>C2-high</t>
  </si>
  <si>
    <t>DISTRIBUTIONS</t>
  </si>
  <si>
    <t>CUMULATIVE</t>
  </si>
  <si>
    <t>C1</t>
  </si>
  <si>
    <t>C2</t>
  </si>
  <si>
    <t>Sum of Squared deviations</t>
  </si>
  <si>
    <t xml:space="preserve">Estimated Residual </t>
  </si>
  <si>
    <t>This worikbook contains a sheet, "calcs", that was used to fit the RF theory to data for different incomes and with differet contexts.</t>
  </si>
  <si>
    <t xml:space="preserve">In the worksheet, cells colored yellow were free to vary as the Excel Solver tried to minimize the cell colored in Pink. </t>
  </si>
  <si>
    <t xml:space="preserve">Data from  Reddit volunteers who stated full-time income.  Income groups 1-2 include salary less than $52K per year. </t>
  </si>
  <si>
    <t>For more information, examine the data file included in the Supplementary information.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</si>
</sst>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FFCCDB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5FFF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FFF"/>
      <color rgb="FFFFCCD9"/>
      <color rgb="FFFFC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low salary ≤ $52K; high salary &gt;$52K </a:t>
            </a:r>
          </a:p>
        </c:rich>
      </c:tx>
      <c:layout>
        <c:manualLayout>
          <c:xMode val="edge"/>
          <c:yMode val="edge"/>
          <c:x val="0.3348727804048105"/>
          <c:y val="0.129523811952077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calcs!$D$4</c:f>
              <c:strCache>
                <c:ptCount val="1"/>
                <c:pt idx="0">
                  <c:v>C1 low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calcs!$E$3:$K$3</c:f>
              <c:numCache>
                <c:formatCode>General</c:formatCode>
                <c:ptCount val="7"/>
                <c:pt idx="0">
                  <c:v>40</c:v>
                </c:pt>
                <c:pt idx="1">
                  <c:v>42</c:v>
                </c:pt>
                <c:pt idx="2">
                  <c:v>44</c:v>
                </c:pt>
                <c:pt idx="3">
                  <c:v>46</c:v>
                </c:pt>
                <c:pt idx="4">
                  <c:v>48</c:v>
                </c:pt>
                <c:pt idx="5">
                  <c:v>50</c:v>
                </c:pt>
                <c:pt idx="6">
                  <c:v>52</c:v>
                </c:pt>
              </c:numCache>
            </c:numRef>
          </c:xVal>
          <c:yVal>
            <c:numRef>
              <c:f>calcs!$E$4:$K$4</c:f>
              <c:numCache>
                <c:formatCode>General</c:formatCode>
                <c:ptCount val="7"/>
                <c:pt idx="0">
                  <c:v>1.8787878787878789</c:v>
                </c:pt>
                <c:pt idx="1">
                  <c:v>2.4848484848484849</c:v>
                </c:pt>
                <c:pt idx="2">
                  <c:v>2.8484848484848486</c:v>
                </c:pt>
                <c:pt idx="3">
                  <c:v>3.2121212121212119</c:v>
                </c:pt>
                <c:pt idx="4">
                  <c:v>4.2424242424242422</c:v>
                </c:pt>
                <c:pt idx="5">
                  <c:v>5.6969696969696972</c:v>
                </c:pt>
                <c:pt idx="6">
                  <c:v>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E7E-4C4A-9046-7CEF14A3C7A8}"/>
            </c:ext>
          </c:extLst>
        </c:ser>
        <c:ser>
          <c:idx val="1"/>
          <c:order val="1"/>
          <c:tx>
            <c:strRef>
              <c:f>calcs!$D$5</c:f>
              <c:strCache>
                <c:ptCount val="1"/>
                <c:pt idx="0">
                  <c:v>C2 low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9"/>
            <c:spPr>
              <a:solidFill>
                <a:schemeClr val="tx1">
                  <a:lumMod val="95000"/>
                  <a:lumOff val="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calcs!$E$3:$K$3</c:f>
              <c:numCache>
                <c:formatCode>General</c:formatCode>
                <c:ptCount val="7"/>
                <c:pt idx="0">
                  <c:v>40</c:v>
                </c:pt>
                <c:pt idx="1">
                  <c:v>42</c:v>
                </c:pt>
                <c:pt idx="2">
                  <c:v>44</c:v>
                </c:pt>
                <c:pt idx="3">
                  <c:v>46</c:v>
                </c:pt>
                <c:pt idx="4">
                  <c:v>48</c:v>
                </c:pt>
                <c:pt idx="5">
                  <c:v>50</c:v>
                </c:pt>
                <c:pt idx="6">
                  <c:v>52</c:v>
                </c:pt>
              </c:numCache>
            </c:numRef>
          </c:xVal>
          <c:yVal>
            <c:numRef>
              <c:f>calcs!$E$5:$K$5</c:f>
              <c:numCache>
                <c:formatCode>General</c:formatCode>
                <c:ptCount val="7"/>
                <c:pt idx="0">
                  <c:v>1.9104477611940298</c:v>
                </c:pt>
                <c:pt idx="1">
                  <c:v>2.0746268656716418</c:v>
                </c:pt>
                <c:pt idx="2">
                  <c:v>2.8656716417910446</c:v>
                </c:pt>
                <c:pt idx="3">
                  <c:v>3.8507462686567164</c:v>
                </c:pt>
                <c:pt idx="4">
                  <c:v>4.2835820895522385</c:v>
                </c:pt>
                <c:pt idx="5">
                  <c:v>4.8955223880597014</c:v>
                </c:pt>
                <c:pt idx="6">
                  <c:v>5.8507462686567164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E7E-4C4A-9046-7CEF14A3C7A8}"/>
            </c:ext>
          </c:extLst>
        </c:ser>
        <c:ser>
          <c:idx val="2"/>
          <c:order val="2"/>
          <c:tx>
            <c:strRef>
              <c:f>calcs!$D$6</c:f>
              <c:strCache>
                <c:ptCount val="1"/>
                <c:pt idx="0">
                  <c:v>C1 high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9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calcs!$E$3:$K$3</c:f>
              <c:numCache>
                <c:formatCode>General</c:formatCode>
                <c:ptCount val="7"/>
                <c:pt idx="0">
                  <c:v>40</c:v>
                </c:pt>
                <c:pt idx="1">
                  <c:v>42</c:v>
                </c:pt>
                <c:pt idx="2">
                  <c:v>44</c:v>
                </c:pt>
                <c:pt idx="3">
                  <c:v>46</c:v>
                </c:pt>
                <c:pt idx="4">
                  <c:v>48</c:v>
                </c:pt>
                <c:pt idx="5">
                  <c:v>50</c:v>
                </c:pt>
                <c:pt idx="6">
                  <c:v>52</c:v>
                </c:pt>
              </c:numCache>
            </c:numRef>
          </c:xVal>
          <c:yVal>
            <c:numRef>
              <c:f>calcs!$E$6:$K$6</c:f>
              <c:numCache>
                <c:formatCode>General</c:formatCode>
                <c:ptCount val="7"/>
                <c:pt idx="0">
                  <c:v>1.032258064516129</c:v>
                </c:pt>
                <c:pt idx="1">
                  <c:v>1.4193548387096775</c:v>
                </c:pt>
                <c:pt idx="2">
                  <c:v>1.7419354838709677</c:v>
                </c:pt>
                <c:pt idx="3">
                  <c:v>2.193548387096774</c:v>
                </c:pt>
                <c:pt idx="4">
                  <c:v>3.193548387096774</c:v>
                </c:pt>
                <c:pt idx="5">
                  <c:v>4.774193548387097</c:v>
                </c:pt>
                <c:pt idx="6">
                  <c:v>5.096774193548387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E7E-4C4A-9046-7CEF14A3C7A8}"/>
            </c:ext>
          </c:extLst>
        </c:ser>
        <c:ser>
          <c:idx val="3"/>
          <c:order val="3"/>
          <c:tx>
            <c:strRef>
              <c:f>calcs!$D$7</c:f>
              <c:strCache>
                <c:ptCount val="1"/>
                <c:pt idx="0">
                  <c:v>C2 high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calcs!$E$3:$K$3</c:f>
              <c:numCache>
                <c:formatCode>General</c:formatCode>
                <c:ptCount val="7"/>
                <c:pt idx="0">
                  <c:v>40</c:v>
                </c:pt>
                <c:pt idx="1">
                  <c:v>42</c:v>
                </c:pt>
                <c:pt idx="2">
                  <c:v>44</c:v>
                </c:pt>
                <c:pt idx="3">
                  <c:v>46</c:v>
                </c:pt>
                <c:pt idx="4">
                  <c:v>48</c:v>
                </c:pt>
                <c:pt idx="5">
                  <c:v>50</c:v>
                </c:pt>
                <c:pt idx="6">
                  <c:v>52</c:v>
                </c:pt>
              </c:numCache>
            </c:numRef>
          </c:xVal>
          <c:yVal>
            <c:numRef>
              <c:f>calcs!$E$7:$K$7</c:f>
              <c:numCache>
                <c:formatCode>General</c:formatCode>
                <c:ptCount val="7"/>
                <c:pt idx="0">
                  <c:v>1.1836734693877551</c:v>
                </c:pt>
                <c:pt idx="1">
                  <c:v>1.2653061224489797</c:v>
                </c:pt>
                <c:pt idx="2">
                  <c:v>1.8163265306122449</c:v>
                </c:pt>
                <c:pt idx="3">
                  <c:v>2.795918367346939</c:v>
                </c:pt>
                <c:pt idx="4">
                  <c:v>3.1428571428571428</c:v>
                </c:pt>
                <c:pt idx="5">
                  <c:v>4</c:v>
                </c:pt>
                <c:pt idx="6">
                  <c:v>5.204081632653061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E7E-4C4A-9046-7CEF14A3C7A8}"/>
            </c:ext>
          </c:extLst>
        </c:ser>
        <c:ser>
          <c:idx val="4"/>
          <c:order val="4"/>
          <c:tx>
            <c:strRef>
              <c:f>calcs!$D$17</c:f>
              <c:strCache>
                <c:ptCount val="1"/>
                <c:pt idx="0">
                  <c:v>C1 low pred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calcs!$E$3:$K$3</c:f>
              <c:numCache>
                <c:formatCode>General</c:formatCode>
                <c:ptCount val="7"/>
                <c:pt idx="0">
                  <c:v>40</c:v>
                </c:pt>
                <c:pt idx="1">
                  <c:v>42</c:v>
                </c:pt>
                <c:pt idx="2">
                  <c:v>44</c:v>
                </c:pt>
                <c:pt idx="3">
                  <c:v>46</c:v>
                </c:pt>
                <c:pt idx="4">
                  <c:v>48</c:v>
                </c:pt>
                <c:pt idx="5">
                  <c:v>50</c:v>
                </c:pt>
                <c:pt idx="6">
                  <c:v>52</c:v>
                </c:pt>
              </c:numCache>
            </c:numRef>
          </c:xVal>
          <c:yVal>
            <c:numRef>
              <c:f>calcs!$E$17:$K$17</c:f>
              <c:numCache>
                <c:formatCode>General</c:formatCode>
                <c:ptCount val="7"/>
                <c:pt idx="0">
                  <c:v>1.8771782639819095</c:v>
                </c:pt>
                <c:pt idx="1">
                  <c:v>2.5540200242416393</c:v>
                </c:pt>
                <c:pt idx="2">
                  <c:v>2.8289685358323085</c:v>
                </c:pt>
                <c:pt idx="3">
                  <c:v>3.2612916990258425</c:v>
                </c:pt>
                <c:pt idx="4">
                  <c:v>4.341885432873922</c:v>
                </c:pt>
                <c:pt idx="5">
                  <c:v>5.4587696343459706</c:v>
                </c:pt>
                <c:pt idx="6">
                  <c:v>5.9655758603168749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E7E-4C4A-9046-7CEF14A3C7A8}"/>
            </c:ext>
          </c:extLst>
        </c:ser>
        <c:ser>
          <c:idx val="5"/>
          <c:order val="5"/>
          <c:tx>
            <c:strRef>
              <c:f>calcs!$D$18</c:f>
              <c:strCache>
                <c:ptCount val="1"/>
                <c:pt idx="0">
                  <c:v>C2 low pred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calcs!$E$3:$K$3</c:f>
              <c:numCache>
                <c:formatCode>General</c:formatCode>
                <c:ptCount val="7"/>
                <c:pt idx="0">
                  <c:v>40</c:v>
                </c:pt>
                <c:pt idx="1">
                  <c:v>42</c:v>
                </c:pt>
                <c:pt idx="2">
                  <c:v>44</c:v>
                </c:pt>
                <c:pt idx="3">
                  <c:v>46</c:v>
                </c:pt>
                <c:pt idx="4">
                  <c:v>48</c:v>
                </c:pt>
                <c:pt idx="5">
                  <c:v>50</c:v>
                </c:pt>
                <c:pt idx="6">
                  <c:v>52</c:v>
                </c:pt>
              </c:numCache>
            </c:numRef>
          </c:xVal>
          <c:yVal>
            <c:numRef>
              <c:f>calcs!$E$18:$K$18</c:f>
              <c:numCache>
                <c:formatCode>General</c:formatCode>
                <c:ptCount val="7"/>
                <c:pt idx="0">
                  <c:v>1.8771782639819095</c:v>
                </c:pt>
                <c:pt idx="1">
                  <c:v>2.0618412117327658</c:v>
                </c:pt>
                <c:pt idx="2">
                  <c:v>2.8289685358323085</c:v>
                </c:pt>
                <c:pt idx="3">
                  <c:v>3.7534705115347169</c:v>
                </c:pt>
                <c:pt idx="4">
                  <c:v>4.341885432873922</c:v>
                </c:pt>
                <c:pt idx="5">
                  <c:v>4.9665908218370962</c:v>
                </c:pt>
                <c:pt idx="6">
                  <c:v>5.9655758603168749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E7E-4C4A-9046-7CEF14A3C7A8}"/>
            </c:ext>
          </c:extLst>
        </c:ser>
        <c:ser>
          <c:idx val="6"/>
          <c:order val="6"/>
          <c:tx>
            <c:strRef>
              <c:f>calcs!$D$19</c:f>
              <c:strCache>
                <c:ptCount val="1"/>
                <c:pt idx="0">
                  <c:v>C1 high pred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calcs!$E$3:$K$3</c:f>
              <c:numCache>
                <c:formatCode>General</c:formatCode>
                <c:ptCount val="7"/>
                <c:pt idx="0">
                  <c:v>40</c:v>
                </c:pt>
                <c:pt idx="1">
                  <c:v>42</c:v>
                </c:pt>
                <c:pt idx="2">
                  <c:v>44</c:v>
                </c:pt>
                <c:pt idx="3">
                  <c:v>46</c:v>
                </c:pt>
                <c:pt idx="4">
                  <c:v>48</c:v>
                </c:pt>
                <c:pt idx="5">
                  <c:v>50</c:v>
                </c:pt>
                <c:pt idx="6">
                  <c:v>52</c:v>
                </c:pt>
              </c:numCache>
            </c:numRef>
          </c:xVal>
          <c:yVal>
            <c:numRef>
              <c:f>calcs!$E$19:$K$19</c:f>
              <c:numCache>
                <c:formatCode>General</c:formatCode>
                <c:ptCount val="7"/>
                <c:pt idx="0">
                  <c:v>1</c:v>
                </c:pt>
                <c:pt idx="1">
                  <c:v>1.6637619420578713</c:v>
                </c:pt>
                <c:pt idx="2">
                  <c:v>1.8477795474561973</c:v>
                </c:pt>
                <c:pt idx="3">
                  <c:v>2.1663408628047218</c:v>
                </c:pt>
                <c:pt idx="4">
                  <c:v>3.2744646794978873</c:v>
                </c:pt>
                <c:pt idx="5">
                  <c:v>4.5405147947023297</c:v>
                </c:pt>
                <c:pt idx="6">
                  <c:v>5.1855602502486855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E7E-4C4A-9046-7CEF14A3C7A8}"/>
            </c:ext>
          </c:extLst>
        </c:ser>
        <c:ser>
          <c:idx val="7"/>
          <c:order val="7"/>
          <c:tx>
            <c:strRef>
              <c:f>calcs!$D$20</c:f>
              <c:strCache>
                <c:ptCount val="1"/>
                <c:pt idx="0">
                  <c:v>C2 high pred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calcs!$E$3:$K$3</c:f>
              <c:numCache>
                <c:formatCode>General</c:formatCode>
                <c:ptCount val="7"/>
                <c:pt idx="0">
                  <c:v>40</c:v>
                </c:pt>
                <c:pt idx="1">
                  <c:v>42</c:v>
                </c:pt>
                <c:pt idx="2">
                  <c:v>44</c:v>
                </c:pt>
                <c:pt idx="3">
                  <c:v>46</c:v>
                </c:pt>
                <c:pt idx="4">
                  <c:v>48</c:v>
                </c:pt>
                <c:pt idx="5">
                  <c:v>50</c:v>
                </c:pt>
                <c:pt idx="6">
                  <c:v>52</c:v>
                </c:pt>
              </c:numCache>
            </c:numRef>
          </c:xVal>
          <c:yVal>
            <c:numRef>
              <c:f>calcs!$E$20:$K$20</c:f>
              <c:numCache>
                <c:formatCode>General</c:formatCode>
                <c:ptCount val="7"/>
                <c:pt idx="0">
                  <c:v>1</c:v>
                </c:pt>
                <c:pt idx="1">
                  <c:v>1.1715831295489971</c:v>
                </c:pt>
                <c:pt idx="2">
                  <c:v>1.8477795474561973</c:v>
                </c:pt>
                <c:pt idx="3">
                  <c:v>2.6585196753135958</c:v>
                </c:pt>
                <c:pt idx="4">
                  <c:v>3.2744646794978873</c:v>
                </c:pt>
                <c:pt idx="5">
                  <c:v>4.0483359821934561</c:v>
                </c:pt>
                <c:pt idx="6">
                  <c:v>5.1855602502486855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E7E-4C4A-9046-7CEF14A3C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552607"/>
        <c:axId val="1096596751"/>
      </c:scatterChart>
      <c:valAx>
        <c:axId val="591552607"/>
        <c:scaling>
          <c:orientation val="minMax"/>
          <c:max val="52"/>
          <c:min val="4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/>
                  <a:t>Salary ($ thousands/year)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19870464425894563"/>
              <c:y val="0.924754760494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6596751"/>
        <c:crosses val="autoZero"/>
        <c:crossBetween val="midCat"/>
        <c:majorUnit val="2"/>
        <c:minorUnit val="1"/>
      </c:valAx>
      <c:valAx>
        <c:axId val="1096596751"/>
        <c:scaling>
          <c:orientation val="minMax"/>
          <c:min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800"/>
                  <a:t>Mean Judgment of Satisfaction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552607"/>
        <c:crossesAt val="40"/>
        <c:crossBetween val="midCat"/>
        <c:minorUnit val="0.5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14813852761900059"/>
          <c:y val="0.11050669498512738"/>
          <c:w val="0.17546673264187074"/>
          <c:h val="0.410179985192725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Estimated Residual Context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443127245381383E-2"/>
          <c:y val="0.28897145307721522"/>
          <c:w val="0.86506683085741931"/>
          <c:h val="0.6749776286797259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calcs!$F$30</c:f>
              <c:strCache>
                <c:ptCount val="1"/>
                <c:pt idx="0">
                  <c:v>C1-low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calcs!$G$28:$Q$28</c:f>
              <c:numCache>
                <c:formatCode>General</c:formatCode>
                <c:ptCount val="11"/>
                <c:pt idx="0">
                  <c:v>40</c:v>
                </c:pt>
                <c:pt idx="1">
                  <c:v>42</c:v>
                </c:pt>
                <c:pt idx="2">
                  <c:v>44</c:v>
                </c:pt>
                <c:pt idx="3">
                  <c:v>46</c:v>
                </c:pt>
                <c:pt idx="4">
                  <c:v>48</c:v>
                </c:pt>
                <c:pt idx="5">
                  <c:v>50</c:v>
                </c:pt>
                <c:pt idx="6">
                  <c:v>52</c:v>
                </c:pt>
                <c:pt idx="7">
                  <c:v>54</c:v>
                </c:pt>
                <c:pt idx="8">
                  <c:v>56</c:v>
                </c:pt>
                <c:pt idx="9">
                  <c:v>58</c:v>
                </c:pt>
                <c:pt idx="10">
                  <c:v>60</c:v>
                </c:pt>
              </c:numCache>
            </c:numRef>
          </c:xVal>
          <c:yVal>
            <c:numRef>
              <c:f>calcs!$G$30:$Q$30</c:f>
              <c:numCache>
                <c:formatCode>General</c:formatCode>
                <c:ptCount val="11"/>
                <c:pt idx="0">
                  <c:v>4.7995009459062543E-3</c:v>
                </c:pt>
                <c:pt idx="1">
                  <c:v>1.8519123157078064E-2</c:v>
                </c:pt>
                <c:pt idx="2">
                  <c:v>4.955617323874998E-2</c:v>
                </c:pt>
                <c:pt idx="3">
                  <c:v>9.2420071926052477E-2</c:v>
                </c:pt>
                <c:pt idx="4">
                  <c:v>0.12016148488299447</c:v>
                </c:pt>
                <c:pt idx="5">
                  <c:v>0.10844573341691793</c:v>
                </c:pt>
                <c:pt idx="6">
                  <c:v>6.7312016598617117E-2</c:v>
                </c:pt>
                <c:pt idx="7">
                  <c:v>2.831687361490785E-2</c:v>
                </c:pt>
                <c:pt idx="8">
                  <c:v>7.907336449889819E-3</c:v>
                </c:pt>
                <c:pt idx="9">
                  <c:v>1.4250589631627946E-3</c:v>
                </c:pt>
                <c:pt idx="10">
                  <c:v>1.5971759142813994E-4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66-DB42-895D-900432661C4E}"/>
            </c:ext>
          </c:extLst>
        </c:ser>
        <c:ser>
          <c:idx val="1"/>
          <c:order val="1"/>
          <c:tx>
            <c:strRef>
              <c:f>calcs!$F$31</c:f>
              <c:strCache>
                <c:ptCount val="1"/>
                <c:pt idx="0">
                  <c:v>C2-low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calcs!$G$28:$Q$28</c:f>
              <c:numCache>
                <c:formatCode>General</c:formatCode>
                <c:ptCount val="11"/>
                <c:pt idx="0">
                  <c:v>40</c:v>
                </c:pt>
                <c:pt idx="1">
                  <c:v>42</c:v>
                </c:pt>
                <c:pt idx="2">
                  <c:v>44</c:v>
                </c:pt>
                <c:pt idx="3">
                  <c:v>46</c:v>
                </c:pt>
                <c:pt idx="4">
                  <c:v>48</c:v>
                </c:pt>
                <c:pt idx="5">
                  <c:v>50</c:v>
                </c:pt>
                <c:pt idx="6">
                  <c:v>52</c:v>
                </c:pt>
                <c:pt idx="7">
                  <c:v>54</c:v>
                </c:pt>
                <c:pt idx="8">
                  <c:v>56</c:v>
                </c:pt>
                <c:pt idx="9">
                  <c:v>58</c:v>
                </c:pt>
                <c:pt idx="10">
                  <c:v>60</c:v>
                </c:pt>
              </c:numCache>
            </c:numRef>
          </c:xVal>
          <c:yVal>
            <c:numRef>
              <c:f>calcs!$G$31:$Q$31</c:f>
              <c:numCache>
                <c:formatCode>General</c:formatCode>
                <c:ptCount val="11"/>
                <c:pt idx="0">
                  <c:v>4.7995009459062543E-3</c:v>
                </c:pt>
                <c:pt idx="1">
                  <c:v>1.8519123157078064E-2</c:v>
                </c:pt>
                <c:pt idx="2">
                  <c:v>4.955617323874998E-2</c:v>
                </c:pt>
                <c:pt idx="3">
                  <c:v>9.2420071926052477E-2</c:v>
                </c:pt>
                <c:pt idx="4">
                  <c:v>0.12016148488299447</c:v>
                </c:pt>
                <c:pt idx="5">
                  <c:v>0.10844573341691793</c:v>
                </c:pt>
                <c:pt idx="6">
                  <c:v>6.7312016598617117E-2</c:v>
                </c:pt>
                <c:pt idx="7">
                  <c:v>2.831687361490785E-2</c:v>
                </c:pt>
                <c:pt idx="8">
                  <c:v>7.907336449889819E-3</c:v>
                </c:pt>
                <c:pt idx="9">
                  <c:v>1.4250589631627946E-3</c:v>
                </c:pt>
                <c:pt idx="10">
                  <c:v>1.5971759142813994E-4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166-DB42-895D-900432661C4E}"/>
            </c:ext>
          </c:extLst>
        </c:ser>
        <c:ser>
          <c:idx val="2"/>
          <c:order val="2"/>
          <c:tx>
            <c:strRef>
              <c:f>calcs!$F$32</c:f>
              <c:strCache>
                <c:ptCount val="1"/>
                <c:pt idx="0">
                  <c:v>C1-high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calcs!$G$28:$Q$28</c:f>
              <c:numCache>
                <c:formatCode>General</c:formatCode>
                <c:ptCount val="11"/>
                <c:pt idx="0">
                  <c:v>40</c:v>
                </c:pt>
                <c:pt idx="1">
                  <c:v>42</c:v>
                </c:pt>
                <c:pt idx="2">
                  <c:v>44</c:v>
                </c:pt>
                <c:pt idx="3">
                  <c:v>46</c:v>
                </c:pt>
                <c:pt idx="4">
                  <c:v>48</c:v>
                </c:pt>
                <c:pt idx="5">
                  <c:v>50</c:v>
                </c:pt>
                <c:pt idx="6">
                  <c:v>52</c:v>
                </c:pt>
                <c:pt idx="7">
                  <c:v>54</c:v>
                </c:pt>
                <c:pt idx="8">
                  <c:v>56</c:v>
                </c:pt>
                <c:pt idx="9">
                  <c:v>58</c:v>
                </c:pt>
                <c:pt idx="10">
                  <c:v>60</c:v>
                </c:pt>
              </c:numCache>
            </c:numRef>
          </c:xVal>
          <c:yVal>
            <c:numRef>
              <c:f>calcs!$G$32:$Q$32</c:f>
              <c:numCache>
                <c:formatCode>General</c:formatCode>
                <c:ptCount val="11"/>
                <c:pt idx="0">
                  <c:v>0</c:v>
                </c:pt>
                <c:pt idx="1">
                  <c:v>1.0638586053200555E-4</c:v>
                </c:pt>
                <c:pt idx="2">
                  <c:v>1.0768959349360344E-2</c:v>
                </c:pt>
                <c:pt idx="3">
                  <c:v>6.9956252710833652E-2</c:v>
                </c:pt>
                <c:pt idx="4">
                  <c:v>0.14000976173483692</c:v>
                </c:pt>
                <c:pt idx="5">
                  <c:v>0.14033524864322591</c:v>
                </c:pt>
                <c:pt idx="6">
                  <c:v>8.6975111392832621E-2</c:v>
                </c:pt>
                <c:pt idx="7">
                  <c:v>3.7084491670713648E-2</c:v>
                </c:pt>
                <c:pt idx="8">
                  <c:v>1.1524144361986911E-2</c:v>
                </c:pt>
                <c:pt idx="9">
                  <c:v>2.6912980769394439E-3</c:v>
                </c:pt>
                <c:pt idx="10">
                  <c:v>4.7882963634980424E-4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166-DB42-895D-900432661C4E}"/>
            </c:ext>
          </c:extLst>
        </c:ser>
        <c:ser>
          <c:idx val="3"/>
          <c:order val="3"/>
          <c:tx>
            <c:strRef>
              <c:f>calcs!$F$33</c:f>
              <c:strCache>
                <c:ptCount val="1"/>
                <c:pt idx="0">
                  <c:v>C2-high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calcs!$G$28:$Q$28</c:f>
              <c:numCache>
                <c:formatCode>General</c:formatCode>
                <c:ptCount val="11"/>
                <c:pt idx="0">
                  <c:v>40</c:v>
                </c:pt>
                <c:pt idx="1">
                  <c:v>42</c:v>
                </c:pt>
                <c:pt idx="2">
                  <c:v>44</c:v>
                </c:pt>
                <c:pt idx="3">
                  <c:v>46</c:v>
                </c:pt>
                <c:pt idx="4">
                  <c:v>48</c:v>
                </c:pt>
                <c:pt idx="5">
                  <c:v>50</c:v>
                </c:pt>
                <c:pt idx="6">
                  <c:v>52</c:v>
                </c:pt>
                <c:pt idx="7">
                  <c:v>54</c:v>
                </c:pt>
                <c:pt idx="8">
                  <c:v>56</c:v>
                </c:pt>
                <c:pt idx="9">
                  <c:v>58</c:v>
                </c:pt>
                <c:pt idx="10">
                  <c:v>60</c:v>
                </c:pt>
              </c:numCache>
            </c:numRef>
          </c:xVal>
          <c:yVal>
            <c:numRef>
              <c:f>calcs!$G$33:$Q$33</c:f>
              <c:numCache>
                <c:formatCode>General</c:formatCode>
                <c:ptCount val="11"/>
                <c:pt idx="0">
                  <c:v>0</c:v>
                </c:pt>
                <c:pt idx="1">
                  <c:v>1.0638586053200555E-4</c:v>
                </c:pt>
                <c:pt idx="2">
                  <c:v>1.0768959349360344E-2</c:v>
                </c:pt>
                <c:pt idx="3">
                  <c:v>6.9956252710833652E-2</c:v>
                </c:pt>
                <c:pt idx="4">
                  <c:v>0.14000976173483692</c:v>
                </c:pt>
                <c:pt idx="5">
                  <c:v>0.14033524864322591</c:v>
                </c:pt>
                <c:pt idx="6">
                  <c:v>8.6975111392832621E-2</c:v>
                </c:pt>
                <c:pt idx="7">
                  <c:v>3.7084491670713648E-2</c:v>
                </c:pt>
                <c:pt idx="8">
                  <c:v>1.1524144361986911E-2</c:v>
                </c:pt>
                <c:pt idx="9">
                  <c:v>2.6912980769394439E-3</c:v>
                </c:pt>
                <c:pt idx="10">
                  <c:v>4.7882963634980424E-4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166-DB42-895D-900432661C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9556655"/>
        <c:axId val="1091748527"/>
      </c:scatterChart>
      <c:valAx>
        <c:axId val="629556655"/>
        <c:scaling>
          <c:orientation val="minMax"/>
          <c:max val="54"/>
          <c:min val="3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1748527"/>
        <c:crosses val="autoZero"/>
        <c:crossBetween val="midCat"/>
      </c:valAx>
      <c:valAx>
        <c:axId val="1091748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95566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2AD747B-C205-D243-9A6C-3C5AD411404A}">
  <sheetPr/>
  <sheetViews>
    <sheetView zoomScale="92" workbookViewId="0" zoomToFit="1"/>
  </sheetViews>
  <pageMargins left="0.7" right="0.7" top="0.75" bottom="0.75" header="0.3" footer="0.3"/>
  <pageSetup orientation="landscape" horizontalDpi="0" verticalDpi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9130" cy="628097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F39DDB-8761-3F41-AB75-973999E834B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252508</xdr:colOff>
      <xdr:row>43</xdr:row>
      <xdr:rowOff>44746</xdr:rowOff>
    </xdr:from>
    <xdr:to>
      <xdr:col>12</xdr:col>
      <xdr:colOff>520488</xdr:colOff>
      <xdr:row>56</xdr:row>
      <xdr:rowOff>121758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DEB73A6-72D4-7240-B307-CF31935CD6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B6A04-91DA-E749-8DC0-65BD67FEC6F5}">
  <dimension ref="A1:R41"/>
  <sheetViews>
    <sheetView zoomScale="98" workbookViewId="0">
      <selection activeCell="A4" sqref="A4"/>
    </sheetView>
  </sheetViews>
  <sheetFormatPr baseColWidth="10" defaultRowHeight="16" x14ac:dyDescent="0.2"/>
  <cols>
    <col min="1" max="1" width="4.33203125" customWidth="1"/>
    <col min="2" max="2" width="4.6640625" customWidth="1"/>
    <col min="3" max="3" width="4.5" customWidth="1"/>
    <col min="4" max="4" width="8.6640625" bestFit="1" customWidth="1"/>
    <col min="5" max="16" width="9.5" customWidth="1"/>
  </cols>
  <sheetData>
    <row r="1" spans="1:17" x14ac:dyDescent="0.2">
      <c r="A1" t="s">
        <v>33</v>
      </c>
    </row>
    <row r="3" spans="1:17" x14ac:dyDescent="0.2">
      <c r="E3">
        <v>40</v>
      </c>
      <c r="F3">
        <v>42</v>
      </c>
      <c r="G3">
        <v>44</v>
      </c>
      <c r="H3">
        <v>46</v>
      </c>
      <c r="I3">
        <v>48</v>
      </c>
      <c r="J3">
        <v>50</v>
      </c>
      <c r="K3">
        <v>52</v>
      </c>
    </row>
    <row r="4" spans="1:17" x14ac:dyDescent="0.2">
      <c r="A4" t="s">
        <v>12</v>
      </c>
      <c r="B4">
        <v>66</v>
      </c>
      <c r="D4" t="s">
        <v>17</v>
      </c>
      <c r="E4">
        <v>1.8787878787878789</v>
      </c>
      <c r="F4">
        <v>2.4848484848484849</v>
      </c>
      <c r="G4">
        <v>2.8484848484848486</v>
      </c>
      <c r="H4">
        <v>3.2121212121212119</v>
      </c>
      <c r="I4">
        <v>4.2424242424242422</v>
      </c>
      <c r="J4">
        <v>5.6969696969696972</v>
      </c>
      <c r="K4">
        <v>6</v>
      </c>
    </row>
    <row r="5" spans="1:17" x14ac:dyDescent="0.2">
      <c r="A5" t="s">
        <v>12</v>
      </c>
      <c r="B5">
        <v>67</v>
      </c>
      <c r="D5" t="s">
        <v>18</v>
      </c>
      <c r="E5">
        <v>1.9104477611940298</v>
      </c>
      <c r="F5">
        <v>2.0746268656716418</v>
      </c>
      <c r="G5">
        <v>2.8656716417910446</v>
      </c>
      <c r="H5">
        <v>3.8507462686567164</v>
      </c>
      <c r="I5">
        <v>4.2835820895522385</v>
      </c>
      <c r="J5">
        <v>4.8955223880597014</v>
      </c>
      <c r="K5">
        <v>5.8507462686567164</v>
      </c>
    </row>
    <row r="6" spans="1:17" x14ac:dyDescent="0.2">
      <c r="A6" t="s">
        <v>0</v>
      </c>
      <c r="B6">
        <v>31</v>
      </c>
      <c r="C6" t="s">
        <v>0</v>
      </c>
      <c r="D6" t="s">
        <v>19</v>
      </c>
      <c r="E6">
        <v>1.032258064516129</v>
      </c>
      <c r="F6">
        <v>1.4193548387096775</v>
      </c>
      <c r="G6">
        <v>1.7419354838709677</v>
      </c>
      <c r="H6">
        <v>2.193548387096774</v>
      </c>
      <c r="I6">
        <v>3.193548387096774</v>
      </c>
      <c r="J6">
        <v>4.774193548387097</v>
      </c>
      <c r="K6">
        <v>5.096774193548387</v>
      </c>
    </row>
    <row r="7" spans="1:17" x14ac:dyDescent="0.2">
      <c r="A7" t="s">
        <v>0</v>
      </c>
      <c r="B7">
        <v>49</v>
      </c>
      <c r="D7" t="s">
        <v>20</v>
      </c>
      <c r="E7">
        <v>1.1836734693877551</v>
      </c>
      <c r="F7">
        <v>1.2653061224489797</v>
      </c>
      <c r="G7">
        <v>1.8163265306122449</v>
      </c>
      <c r="H7">
        <v>2.795918367346939</v>
      </c>
      <c r="I7">
        <v>3.1428571428571428</v>
      </c>
      <c r="J7">
        <v>4</v>
      </c>
      <c r="K7">
        <v>5.204081632653061</v>
      </c>
    </row>
    <row r="8" spans="1:17" x14ac:dyDescent="0.2">
      <c r="B8" s="1">
        <f>SUM(B4:B7)</f>
        <v>213</v>
      </c>
    </row>
    <row r="9" spans="1:17" x14ac:dyDescent="0.2">
      <c r="M9" t="s">
        <v>4</v>
      </c>
      <c r="N9" t="s">
        <v>5</v>
      </c>
      <c r="O9" t="s">
        <v>6</v>
      </c>
      <c r="P9" t="s">
        <v>7</v>
      </c>
    </row>
    <row r="10" spans="1:17" x14ac:dyDescent="0.2">
      <c r="C10" t="s">
        <v>9</v>
      </c>
      <c r="E10">
        <v>40</v>
      </c>
      <c r="F10">
        <v>42</v>
      </c>
      <c r="G10">
        <v>44</v>
      </c>
      <c r="H10">
        <v>46</v>
      </c>
      <c r="I10">
        <v>48</v>
      </c>
      <c r="J10">
        <v>50</v>
      </c>
      <c r="K10">
        <v>52</v>
      </c>
      <c r="M10" s="2">
        <v>96.189396864579891</v>
      </c>
      <c r="N10" s="2">
        <v>76.694489715943277</v>
      </c>
      <c r="O10" s="2">
        <v>4.0064817055388084E-5</v>
      </c>
      <c r="P10" s="2">
        <v>86.965999091050719</v>
      </c>
    </row>
    <row r="11" spans="1:17" x14ac:dyDescent="0.2">
      <c r="C11" t="s">
        <v>27</v>
      </c>
      <c r="D11" t="s">
        <v>1</v>
      </c>
      <c r="E11">
        <v>0</v>
      </c>
      <c r="F11">
        <v>0.2857142857142857</v>
      </c>
      <c r="G11">
        <v>0.33333333333333331</v>
      </c>
      <c r="H11">
        <v>0.38095238095238093</v>
      </c>
      <c r="I11">
        <v>0.66666666666666663</v>
      </c>
      <c r="J11">
        <v>0.95238095238095233</v>
      </c>
      <c r="K11">
        <v>1</v>
      </c>
      <c r="M11" s="2">
        <v>10.27489233481004</v>
      </c>
      <c r="N11" s="2">
        <v>44.928507727542396</v>
      </c>
      <c r="O11" s="2">
        <v>40</v>
      </c>
      <c r="P11" s="2">
        <v>91.506065428824414</v>
      </c>
    </row>
    <row r="12" spans="1:17" x14ac:dyDescent="0.2">
      <c r="C12" t="s">
        <v>28</v>
      </c>
      <c r="D12" t="s">
        <v>2</v>
      </c>
      <c r="E12">
        <v>0</v>
      </c>
      <c r="F12">
        <v>4.7619047619047616E-2</v>
      </c>
      <c r="G12">
        <v>0.33333333333333331</v>
      </c>
      <c r="H12">
        <v>0.61904761904761907</v>
      </c>
      <c r="I12">
        <v>0.66666666666666663</v>
      </c>
      <c r="J12">
        <v>0.7142857142857143</v>
      </c>
      <c r="K12">
        <v>1</v>
      </c>
    </row>
    <row r="14" spans="1:17" x14ac:dyDescent="0.2">
      <c r="M14" t="s">
        <v>10</v>
      </c>
      <c r="N14" s="2">
        <v>0.6862544737279378</v>
      </c>
      <c r="O14" t="s">
        <v>11</v>
      </c>
      <c r="P14" s="2">
        <v>0.50203704594397602</v>
      </c>
    </row>
    <row r="15" spans="1:17" x14ac:dyDescent="0.2">
      <c r="E15" t="s">
        <v>3</v>
      </c>
    </row>
    <row r="16" spans="1:17" x14ac:dyDescent="0.2">
      <c r="E16">
        <v>40</v>
      </c>
      <c r="F16">
        <v>42</v>
      </c>
      <c r="G16">
        <v>44</v>
      </c>
      <c r="H16">
        <v>46</v>
      </c>
      <c r="I16">
        <v>48</v>
      </c>
      <c r="J16">
        <v>50</v>
      </c>
      <c r="K16">
        <v>52</v>
      </c>
      <c r="M16" t="s">
        <v>4</v>
      </c>
      <c r="N16" t="s">
        <v>5</v>
      </c>
      <c r="O16" t="s">
        <v>6</v>
      </c>
      <c r="P16" t="s">
        <v>7</v>
      </c>
      <c r="Q16" t="s">
        <v>8</v>
      </c>
    </row>
    <row r="17" spans="4:18" x14ac:dyDescent="0.2">
      <c r="D17" t="s">
        <v>13</v>
      </c>
      <c r="E17">
        <f t="shared" ref="E17:K17" si="0">6*(w_*(a_*E$11+(1-a_)*_xlfn.BETA.DIST(E$16,alpha_,beta_,TRUE,min_,max_))+(1-w_)*(E$16-min_)/(max_-min_))+1</f>
        <v>1.8771782639819095</v>
      </c>
      <c r="F17">
        <f t="shared" si="0"/>
        <v>2.5540200242416393</v>
      </c>
      <c r="G17">
        <f t="shared" si="0"/>
        <v>2.8289685358323085</v>
      </c>
      <c r="H17">
        <f t="shared" si="0"/>
        <v>3.2612916990258425</v>
      </c>
      <c r="I17">
        <f t="shared" si="0"/>
        <v>4.341885432873922</v>
      </c>
      <c r="J17">
        <f t="shared" si="0"/>
        <v>5.4587696343459706</v>
      </c>
      <c r="K17">
        <f t="shared" si="0"/>
        <v>5.9655758603168749</v>
      </c>
      <c r="M17" s="4">
        <f>M10</f>
        <v>96.189396864579891</v>
      </c>
      <c r="N17" s="4">
        <f>N10</f>
        <v>76.694489715943277</v>
      </c>
      <c r="O17" s="4">
        <f>O10</f>
        <v>4.0064817055388084E-5</v>
      </c>
      <c r="P17" s="4">
        <f>P10</f>
        <v>86.965999091050719</v>
      </c>
      <c r="Q17" s="3">
        <f>SUMXMY2(E4:K4,E17:K17)</f>
        <v>7.5402735596370535E-2</v>
      </c>
    </row>
    <row r="18" spans="4:18" x14ac:dyDescent="0.2">
      <c r="D18" t="s">
        <v>14</v>
      </c>
      <c r="E18">
        <f t="shared" ref="E18:K18" si="1">6*(w_*(a_*E$12+(1-a_)*_xlfn.BETA.DIST(E$16,alpha_,beta_,TRUE,min_,max_))+(1-w_)*(E$16-min_)/(max_-min_))+1</f>
        <v>1.8771782639819095</v>
      </c>
      <c r="F18">
        <f t="shared" si="1"/>
        <v>2.0618412117327658</v>
      </c>
      <c r="G18">
        <f t="shared" si="1"/>
        <v>2.8289685358323085</v>
      </c>
      <c r="H18">
        <f t="shared" si="1"/>
        <v>3.7534705115347169</v>
      </c>
      <c r="I18">
        <f t="shared" si="1"/>
        <v>4.341885432873922</v>
      </c>
      <c r="J18">
        <f t="shared" si="1"/>
        <v>4.9665908218370962</v>
      </c>
      <c r="K18">
        <f t="shared" si="1"/>
        <v>5.9655758603168749</v>
      </c>
      <c r="M18" s="4">
        <f t="shared" ref="M18:P19" si="2">M10</f>
        <v>96.189396864579891</v>
      </c>
      <c r="N18" s="4">
        <f t="shared" si="2"/>
        <v>76.694489715943277</v>
      </c>
      <c r="O18" s="4">
        <f t="shared" si="2"/>
        <v>4.0064817055388084E-5</v>
      </c>
      <c r="P18" s="4">
        <f t="shared" si="2"/>
        <v>86.965999091050719</v>
      </c>
      <c r="Q18" s="3">
        <f>SUMXMY2(E5:K5,E18:K18)</f>
        <v>3.3715860544965226E-2</v>
      </c>
    </row>
    <row r="19" spans="4:18" x14ac:dyDescent="0.2">
      <c r="D19" t="s">
        <v>15</v>
      </c>
      <c r="E19">
        <f t="shared" ref="E19:K19" si="3">6*(w_*(a_*E$11+(1-a_)*_xlfn.BETA.DIST(E$16,alpha_,beta_,TRUE,min_,max_))+(1-w_)*(E$16-min_)/(max_-min_))+1</f>
        <v>1</v>
      </c>
      <c r="F19">
        <f t="shared" si="3"/>
        <v>1.6637619420578713</v>
      </c>
      <c r="G19">
        <f t="shared" si="3"/>
        <v>1.8477795474561973</v>
      </c>
      <c r="H19">
        <f t="shared" si="3"/>
        <v>2.1663408628047218</v>
      </c>
      <c r="I19">
        <f t="shared" si="3"/>
        <v>3.2744646794978873</v>
      </c>
      <c r="J19">
        <f t="shared" si="3"/>
        <v>4.5405147947023297</v>
      </c>
      <c r="K19">
        <f t="shared" si="3"/>
        <v>5.1855602502486855</v>
      </c>
      <c r="M19" s="4">
        <f t="shared" si="2"/>
        <v>10.27489233481004</v>
      </c>
      <c r="N19" s="4">
        <f t="shared" si="2"/>
        <v>44.928507727542396</v>
      </c>
      <c r="O19" s="4">
        <f t="shared" si="2"/>
        <v>40</v>
      </c>
      <c r="P19" s="4">
        <f t="shared" si="2"/>
        <v>91.506065428824414</v>
      </c>
      <c r="Q19" s="3">
        <f>SUMXMY2(E6:K6,E19:K19)</f>
        <v>0.14175480023171541</v>
      </c>
    </row>
    <row r="20" spans="4:18" x14ac:dyDescent="0.2">
      <c r="D20" t="s">
        <v>16</v>
      </c>
      <c r="E20">
        <f t="shared" ref="E20:K20" si="4">6*(w_*(a_*E$12+(1-a_)*_xlfn.BETA.DIST(E$16,alpha_,beta_,TRUE,min_,max_))+(1-w_)*(E$16-min_)/(max_-min_))+1</f>
        <v>1</v>
      </c>
      <c r="F20">
        <f t="shared" si="4"/>
        <v>1.1715831295489971</v>
      </c>
      <c r="G20">
        <f t="shared" si="4"/>
        <v>1.8477795474561973</v>
      </c>
      <c r="H20">
        <f t="shared" si="4"/>
        <v>2.6585196753135958</v>
      </c>
      <c r="I20">
        <f t="shared" si="4"/>
        <v>3.2744646794978873</v>
      </c>
      <c r="J20">
        <f t="shared" si="4"/>
        <v>4.0483359821934561</v>
      </c>
      <c r="K20">
        <f t="shared" si="4"/>
        <v>5.1855602502486855</v>
      </c>
      <c r="M20" s="4">
        <f>M11</f>
        <v>10.27489233481004</v>
      </c>
      <c r="N20" s="4">
        <f>N11</f>
        <v>44.928507727542396</v>
      </c>
      <c r="O20" s="4">
        <f>O11</f>
        <v>40</v>
      </c>
      <c r="P20" s="4">
        <f>P11</f>
        <v>91.506065428824414</v>
      </c>
      <c r="Q20" s="3">
        <f>SUMXMY2(E7:K7,E20:K20)</f>
        <v>8.2387588077544371E-2</v>
      </c>
    </row>
    <row r="21" spans="4:18" x14ac:dyDescent="0.2">
      <c r="M21" s="4"/>
      <c r="N21" s="4"/>
      <c r="O21" s="4"/>
      <c r="P21" s="4"/>
      <c r="Q21" s="3"/>
    </row>
    <row r="22" spans="4:18" x14ac:dyDescent="0.2">
      <c r="M22" s="4"/>
      <c r="N22" s="4"/>
      <c r="O22" s="4"/>
      <c r="P22" s="4"/>
      <c r="Q22" s="3"/>
    </row>
    <row r="23" spans="4:18" x14ac:dyDescent="0.2">
      <c r="M23" s="4"/>
      <c r="N23" s="4"/>
      <c r="O23" s="4"/>
      <c r="P23" s="4"/>
      <c r="Q23" s="3"/>
    </row>
    <row r="24" spans="4:18" x14ac:dyDescent="0.2">
      <c r="M24" s="4"/>
      <c r="N24" s="4"/>
      <c r="O24" s="4"/>
      <c r="P24" s="4"/>
      <c r="Q24" s="3"/>
    </row>
    <row r="25" spans="4:18" x14ac:dyDescent="0.2">
      <c r="Q25" s="5">
        <f>SUM(Q17:Q24)</f>
        <v>0.33326098445059554</v>
      </c>
      <c r="R25" t="s">
        <v>29</v>
      </c>
    </row>
    <row r="26" spans="4:18" x14ac:dyDescent="0.2">
      <c r="E26" t="s">
        <v>30</v>
      </c>
    </row>
    <row r="27" spans="4:18" x14ac:dyDescent="0.2">
      <c r="E27" t="s">
        <v>25</v>
      </c>
    </row>
    <row r="28" spans="4:18" x14ac:dyDescent="0.2">
      <c r="G28">
        <v>40</v>
      </c>
      <c r="H28">
        <v>42</v>
      </c>
      <c r="I28">
        <v>44</v>
      </c>
      <c r="J28">
        <v>46</v>
      </c>
      <c r="K28">
        <v>48</v>
      </c>
      <c r="L28">
        <v>50</v>
      </c>
      <c r="M28">
        <v>52</v>
      </c>
      <c r="N28">
        <v>54</v>
      </c>
      <c r="O28">
        <v>56</v>
      </c>
      <c r="P28">
        <v>58</v>
      </c>
      <c r="Q28">
        <v>60</v>
      </c>
    </row>
    <row r="30" spans="4:18" x14ac:dyDescent="0.2">
      <c r="F30" t="s">
        <v>22</v>
      </c>
      <c r="G30">
        <f>_xlfn.BETA.DIST(G$28,$M$17,$N$17,FALSE,$O$17,$P$17)</f>
        <v>4.7995009459062543E-3</v>
      </c>
      <c r="H30">
        <f t="shared" ref="H30:Q30" si="5">_xlfn.BETA.DIST(H$28,$M$17,$N$17,FALSE,$O$17,$P$17)</f>
        <v>1.8519123157078064E-2</v>
      </c>
      <c r="I30">
        <f t="shared" si="5"/>
        <v>4.955617323874998E-2</v>
      </c>
      <c r="J30">
        <f t="shared" si="5"/>
        <v>9.2420071926052477E-2</v>
      </c>
      <c r="K30">
        <f t="shared" si="5"/>
        <v>0.12016148488299447</v>
      </c>
      <c r="L30">
        <f t="shared" si="5"/>
        <v>0.10844573341691793</v>
      </c>
      <c r="M30">
        <f t="shared" si="5"/>
        <v>6.7312016598617117E-2</v>
      </c>
      <c r="N30">
        <f t="shared" si="5"/>
        <v>2.831687361490785E-2</v>
      </c>
      <c r="O30">
        <f t="shared" si="5"/>
        <v>7.907336449889819E-3</v>
      </c>
      <c r="P30">
        <f t="shared" si="5"/>
        <v>1.4250589631627946E-3</v>
      </c>
      <c r="Q30">
        <f t="shared" si="5"/>
        <v>1.5971759142813994E-4</v>
      </c>
    </row>
    <row r="31" spans="4:18" x14ac:dyDescent="0.2">
      <c r="F31" t="s">
        <v>21</v>
      </c>
      <c r="G31">
        <f>_xlfn.BETA.DIST(G$28,$M$18,$N$18,FALSE,$O$18,$P$18)</f>
        <v>4.7995009459062543E-3</v>
      </c>
      <c r="H31">
        <f t="shared" ref="H31:Q31" si="6">_xlfn.BETA.DIST(H$28,$M$18,$N$18,FALSE,$O$18,$P$18)</f>
        <v>1.8519123157078064E-2</v>
      </c>
      <c r="I31">
        <f t="shared" si="6"/>
        <v>4.955617323874998E-2</v>
      </c>
      <c r="J31">
        <f t="shared" si="6"/>
        <v>9.2420071926052477E-2</v>
      </c>
      <c r="K31">
        <f t="shared" si="6"/>
        <v>0.12016148488299447</v>
      </c>
      <c r="L31">
        <f t="shared" si="6"/>
        <v>0.10844573341691793</v>
      </c>
      <c r="M31">
        <f t="shared" si="6"/>
        <v>6.7312016598617117E-2</v>
      </c>
      <c r="N31">
        <f t="shared" si="6"/>
        <v>2.831687361490785E-2</v>
      </c>
      <c r="O31">
        <f t="shared" si="6"/>
        <v>7.907336449889819E-3</v>
      </c>
      <c r="P31">
        <f t="shared" si="6"/>
        <v>1.4250589631627946E-3</v>
      </c>
      <c r="Q31">
        <f t="shared" si="6"/>
        <v>1.5971759142813994E-4</v>
      </c>
    </row>
    <row r="32" spans="4:18" x14ac:dyDescent="0.2">
      <c r="F32" t="s">
        <v>23</v>
      </c>
      <c r="G32">
        <f t="shared" ref="G32:Q32" si="7">_xlfn.BETA.DIST(G$28,$M$19,$N$19,FALSE,$O$19,$P$19)</f>
        <v>0</v>
      </c>
      <c r="H32">
        <f t="shared" si="7"/>
        <v>1.0638586053200555E-4</v>
      </c>
      <c r="I32">
        <f t="shared" si="7"/>
        <v>1.0768959349360344E-2</v>
      </c>
      <c r="J32">
        <f t="shared" si="7"/>
        <v>6.9956252710833652E-2</v>
      </c>
      <c r="K32">
        <f t="shared" si="7"/>
        <v>0.14000976173483692</v>
      </c>
      <c r="L32">
        <f t="shared" si="7"/>
        <v>0.14033524864322591</v>
      </c>
      <c r="M32">
        <f t="shared" si="7"/>
        <v>8.6975111392832621E-2</v>
      </c>
      <c r="N32">
        <f t="shared" si="7"/>
        <v>3.7084491670713648E-2</v>
      </c>
      <c r="O32">
        <f t="shared" si="7"/>
        <v>1.1524144361986911E-2</v>
      </c>
      <c r="P32">
        <f t="shared" si="7"/>
        <v>2.6912980769394439E-3</v>
      </c>
      <c r="Q32">
        <f t="shared" si="7"/>
        <v>4.7882963634980424E-4</v>
      </c>
    </row>
    <row r="33" spans="5:17" x14ac:dyDescent="0.2">
      <c r="F33" t="s">
        <v>24</v>
      </c>
      <c r="G33">
        <f t="shared" ref="G33:Q33" si="8">_xlfn.BETA.DIST(G$28,$M$20,$N$20,FALSE,$O$20,$P$20)</f>
        <v>0</v>
      </c>
      <c r="H33">
        <f t="shared" si="8"/>
        <v>1.0638586053200555E-4</v>
      </c>
      <c r="I33">
        <f t="shared" si="8"/>
        <v>1.0768959349360344E-2</v>
      </c>
      <c r="J33">
        <f t="shared" si="8"/>
        <v>6.9956252710833652E-2</v>
      </c>
      <c r="K33">
        <f t="shared" si="8"/>
        <v>0.14000976173483692</v>
      </c>
      <c r="L33">
        <f t="shared" si="8"/>
        <v>0.14033524864322591</v>
      </c>
      <c r="M33">
        <f t="shared" si="8"/>
        <v>8.6975111392832621E-2</v>
      </c>
      <c r="N33">
        <f t="shared" si="8"/>
        <v>3.7084491670713648E-2</v>
      </c>
      <c r="O33">
        <f t="shared" si="8"/>
        <v>1.1524144361986911E-2</v>
      </c>
      <c r="P33">
        <f t="shared" si="8"/>
        <v>2.6912980769394439E-3</v>
      </c>
      <c r="Q33">
        <f t="shared" si="8"/>
        <v>4.7882963634980424E-4</v>
      </c>
    </row>
    <row r="35" spans="5:17" x14ac:dyDescent="0.2">
      <c r="E35" t="s">
        <v>26</v>
      </c>
    </row>
    <row r="36" spans="5:17" x14ac:dyDescent="0.2">
      <c r="G36">
        <v>40</v>
      </c>
      <c r="H36">
        <v>42</v>
      </c>
      <c r="I36">
        <v>44</v>
      </c>
      <c r="J36">
        <v>46</v>
      </c>
      <c r="K36">
        <v>48</v>
      </c>
      <c r="L36">
        <v>50</v>
      </c>
      <c r="M36">
        <v>52</v>
      </c>
      <c r="N36">
        <v>54</v>
      </c>
      <c r="O36">
        <v>56</v>
      </c>
      <c r="P36">
        <v>58</v>
      </c>
      <c r="Q36">
        <v>60</v>
      </c>
    </row>
    <row r="38" spans="5:17" x14ac:dyDescent="0.2">
      <c r="F38" t="s">
        <v>22</v>
      </c>
      <c r="G38">
        <f>_xlfn.BETA.DIST(G$28,$M$17,$N$17,TRUE,$O$17,$P$17)</f>
        <v>5.5284731366041784E-3</v>
      </c>
      <c r="H38">
        <f t="shared" ref="H38:Q38" si="9">_xlfn.BETA.DIST(H$28,$M$17,$N$17,TRUE,$O$17,$P$17)</f>
        <v>2.646853712280536E-2</v>
      </c>
      <c r="I38">
        <f t="shared" si="9"/>
        <v>9.1442266803984207E-2</v>
      </c>
      <c r="J38">
        <f t="shared" si="9"/>
        <v>0.23317004777335368</v>
      </c>
      <c r="K38">
        <f t="shared" si="9"/>
        <v>0.45102619305268776</v>
      </c>
      <c r="L38">
        <f t="shared" si="9"/>
        <v>0.68658176060182674</v>
      </c>
      <c r="M38">
        <f t="shared" si="9"/>
        <v>0.8646360831221338</v>
      </c>
      <c r="N38">
        <f t="shared" si="9"/>
        <v>0.95771539846477505</v>
      </c>
      <c r="O38">
        <f t="shared" si="9"/>
        <v>0.99083217683467217</v>
      </c>
      <c r="P38">
        <f t="shared" si="9"/>
        <v>0.99867702791764579</v>
      </c>
      <c r="Q38">
        <f t="shared" si="9"/>
        <v>0.99987872358185337</v>
      </c>
    </row>
    <row r="39" spans="5:17" x14ac:dyDescent="0.2">
      <c r="F39" t="s">
        <v>21</v>
      </c>
      <c r="G39">
        <f>_xlfn.BETA.DIST(G$28,$M$18,$N$18,TRUE,$O$18,$P$18)</f>
        <v>5.5284731366041784E-3</v>
      </c>
      <c r="H39">
        <f t="shared" ref="H39:Q39" si="10">_xlfn.BETA.DIST(H$28,$M$18,$N$18,TRUE,$O$18,$P$18)</f>
        <v>2.646853712280536E-2</v>
      </c>
      <c r="I39">
        <f t="shared" si="10"/>
        <v>9.1442266803984207E-2</v>
      </c>
      <c r="J39">
        <f t="shared" si="10"/>
        <v>0.23317004777335368</v>
      </c>
      <c r="K39">
        <f t="shared" si="10"/>
        <v>0.45102619305268776</v>
      </c>
      <c r="L39">
        <f t="shared" si="10"/>
        <v>0.68658176060182674</v>
      </c>
      <c r="M39">
        <f t="shared" si="10"/>
        <v>0.8646360831221338</v>
      </c>
      <c r="N39">
        <f t="shared" si="10"/>
        <v>0.95771539846477505</v>
      </c>
      <c r="O39">
        <f t="shared" si="10"/>
        <v>0.99083217683467217</v>
      </c>
      <c r="P39">
        <f t="shared" si="10"/>
        <v>0.99867702791764579</v>
      </c>
      <c r="Q39">
        <f t="shared" si="10"/>
        <v>0.99987872358185337</v>
      </c>
    </row>
    <row r="40" spans="5:17" x14ac:dyDescent="0.2">
      <c r="F40" t="s">
        <v>23</v>
      </c>
      <c r="G40">
        <f>_xlfn.BETA.DIST(G$28,$M$19,$N$19,TRUE,$O$19,$P$19)</f>
        <v>0</v>
      </c>
      <c r="H40">
        <f t="shared" ref="H40:Q40" si="11">_xlfn.BETA.DIST(H$28,$M$19,$N$19,TRUE,$O$19,$P$19)</f>
        <v>2.44942373064228E-5</v>
      </c>
      <c r="I40">
        <f t="shared" si="11"/>
        <v>6.1134746377949677E-3</v>
      </c>
      <c r="J40">
        <f t="shared" si="11"/>
        <v>7.7821503016102189E-2</v>
      </c>
      <c r="K40">
        <f t="shared" si="11"/>
        <v>0.29456815529409336</v>
      </c>
      <c r="L40">
        <f t="shared" si="11"/>
        <v>0.58833790558838495</v>
      </c>
      <c r="M40">
        <f t="shared" si="11"/>
        <v>0.81927729801610338</v>
      </c>
      <c r="N40">
        <f t="shared" si="11"/>
        <v>0.93966293964710834</v>
      </c>
      <c r="O40">
        <f t="shared" si="11"/>
        <v>0.98447978114817869</v>
      </c>
      <c r="P40">
        <f t="shared" si="11"/>
        <v>0.99690028626083405</v>
      </c>
      <c r="Q40">
        <f t="shared" si="11"/>
        <v>0.99951893089355215</v>
      </c>
    </row>
    <row r="41" spans="5:17" x14ac:dyDescent="0.2">
      <c r="F41" t="s">
        <v>24</v>
      </c>
      <c r="G41">
        <f>_xlfn.BETA.DIST(G$28,$M$20,$N$20,TRUE,$O$20,$P$20)</f>
        <v>0</v>
      </c>
      <c r="H41">
        <f t="shared" ref="H41:Q41" si="12">_xlfn.BETA.DIST(H$28,$M$20,$N$20,TRUE,$O$20,$P$20)</f>
        <v>2.44942373064228E-5</v>
      </c>
      <c r="I41">
        <f t="shared" si="12"/>
        <v>6.1134746377949677E-3</v>
      </c>
      <c r="J41">
        <f t="shared" si="12"/>
        <v>7.7821503016102189E-2</v>
      </c>
      <c r="K41">
        <f t="shared" si="12"/>
        <v>0.29456815529409336</v>
      </c>
      <c r="L41">
        <f t="shared" si="12"/>
        <v>0.58833790558838495</v>
      </c>
      <c r="M41">
        <f t="shared" si="12"/>
        <v>0.81927729801610338</v>
      </c>
      <c r="N41">
        <f t="shared" si="12"/>
        <v>0.93966293964710834</v>
      </c>
      <c r="O41">
        <f t="shared" si="12"/>
        <v>0.98447978114817869</v>
      </c>
      <c r="P41">
        <f t="shared" si="12"/>
        <v>0.99690028626083405</v>
      </c>
      <c r="Q41">
        <f t="shared" si="12"/>
        <v>0.99951893089355215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98F07-E60E-0B4E-AB57-E123661A3C29}">
  <dimension ref="A2:B5"/>
  <sheetViews>
    <sheetView tabSelected="1" workbookViewId="0">
      <selection activeCell="B5" sqref="B5"/>
    </sheetView>
  </sheetViews>
  <sheetFormatPr baseColWidth="10" defaultRowHeight="16" x14ac:dyDescent="0.2"/>
  <sheetData>
    <row r="2" spans="1:2" x14ac:dyDescent="0.2">
      <c r="A2" t="s">
        <v>31</v>
      </c>
    </row>
    <row r="4" spans="1:2" x14ac:dyDescent="0.2">
      <c r="B4" t="s">
        <v>32</v>
      </c>
    </row>
    <row r="5" spans="1:2" x14ac:dyDescent="0.2">
      <c r="B5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calcs</vt:lpstr>
      <vt:lpstr>README</vt:lpstr>
      <vt:lpstr>Fig Predicted cubics</vt:lpstr>
      <vt:lpstr>a_</vt:lpstr>
      <vt:lpstr>alpha_</vt:lpstr>
      <vt:lpstr>beta_</vt:lpstr>
      <vt:lpstr>max_</vt:lpstr>
      <vt:lpstr>min_</vt:lpstr>
      <vt:lpstr>w_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2023-06-18T20:53:49Z</cp:lastPrinted>
  <dcterms:created xsi:type="dcterms:W3CDTF">2023-01-18T22:35:17Z</dcterms:created>
  <dcterms:modified xsi:type="dcterms:W3CDTF">2023-07-08T20:52:48Z</dcterms:modified>
</cp:coreProperties>
</file>